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5214E146-D760-4532-8EEA-ECDC9D961D8A}" xr6:coauthVersionLast="47" xr6:coauthVersionMax="47" xr10:uidLastSave="{00000000-0000-0000-0000-000000000000}"/>
  <bookViews>
    <workbookView xWindow="4845" yWindow="4845" windowWidth="21600" windowHeight="13635" xr2:uid="{831C16D9-C5E5-44FA-AEF9-7CCA781ADB87}"/>
  </bookViews>
  <sheets>
    <sheet name="22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'22'!$A$1:$O$130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2" l="1"/>
  <c r="B13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</calcChain>
</file>

<file path=xl/sharedStrings.xml><?xml version="1.0" encoding="utf-8"?>
<sst xmlns="http://schemas.openxmlformats.org/spreadsheetml/2006/main" count="23" uniqueCount="22">
  <si>
    <t>U.S. Energy Information Administration, Short-Term Energy Outlook, May 2024</t>
  </si>
  <si>
    <t>Series names for chart</t>
  </si>
  <si>
    <t>Henry Hub price</t>
  </si>
  <si>
    <t>NGHHUUS</t>
  </si>
  <si>
    <t>Change the confidence interval by entering a</t>
  </si>
  <si>
    <t>percentage between 0% and 100%</t>
  </si>
  <si>
    <t>Historical</t>
  </si>
  <si>
    <t>STEO</t>
  </si>
  <si>
    <t>Settle</t>
  </si>
  <si>
    <t>Implied</t>
  </si>
  <si>
    <t>Days to</t>
  </si>
  <si>
    <t>Confidence Interval</t>
  </si>
  <si>
    <t>Month</t>
  </si>
  <si>
    <t>Price</t>
  </si>
  <si>
    <t>Forecast</t>
  </si>
  <si>
    <t>Volatility</t>
  </si>
  <si>
    <t>Expiry</t>
  </si>
  <si>
    <t>Lower</t>
  </si>
  <si>
    <t>Upper</t>
  </si>
  <si>
    <t>Data source: U.S. Energy Information Administration, Short-Term Energy Outlook, May 2024, CME Group, and Refinitiv an LSEG Business</t>
  </si>
  <si>
    <t>Note: Confidence interval derived from options market information for the five trading days ending May 2, 2024. Intervals not calculated for months with sparse trading in near-the-money options contracts.</t>
  </si>
  <si>
    <t>Where: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</si>
</sst>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mmm\ yyyy"/>
    <numFmt numFmtId="166" formatCode="0.0%"/>
    <numFmt numFmtId="167" formatCode="[$-409]d\-mmm\-yy;@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34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2" applyAlignment="1" applyProtection="1"/>
    <xf numFmtId="0" fontId="5" fillId="0" borderId="1" xfId="1" applyFont="1" applyBorder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5" fillId="2" borderId="0" xfId="1" applyFont="1" applyFill="1"/>
    <xf numFmtId="0" fontId="2" fillId="2" borderId="0" xfId="1" applyFill="1"/>
    <xf numFmtId="9" fontId="6" fillId="2" borderId="0" xfId="3" applyFont="1" applyFill="1" applyAlignment="1">
      <alignment horizontal="center"/>
    </xf>
    <xf numFmtId="9" fontId="5" fillId="0" borderId="0" xfId="3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5" xfId="1" applyFont="1" applyBorder="1"/>
    <xf numFmtId="165" fontId="2" fillId="0" borderId="0" xfId="1" quotePrefix="1" applyNumberFormat="1" applyAlignment="1">
      <alignment horizontal="right"/>
    </xf>
    <xf numFmtId="2" fontId="2" fillId="0" borderId="6" xfId="1" quotePrefix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166" fontId="2" fillId="0" borderId="6" xfId="1" applyNumberFormat="1" applyBorder="1" applyAlignment="1">
      <alignment horizontal="center"/>
    </xf>
    <xf numFmtId="0" fontId="2" fillId="0" borderId="6" xfId="1" applyBorder="1" applyAlignment="1">
      <alignment horizontal="center"/>
    </xf>
    <xf numFmtId="165" fontId="2" fillId="0" borderId="0" xfId="1" applyNumberFormat="1" applyAlignment="1">
      <alignment horizontal="right"/>
    </xf>
    <xf numFmtId="2" fontId="2" fillId="0" borderId="0" xfId="1" applyNumberFormat="1" applyAlignment="1">
      <alignment horizontal="center"/>
    </xf>
    <xf numFmtId="166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165" fontId="2" fillId="0" borderId="5" xfId="1" applyNumberFormat="1" applyBorder="1" applyAlignment="1">
      <alignment horizontal="right"/>
    </xf>
    <xf numFmtId="2" fontId="2" fillId="0" borderId="5" xfId="1" applyNumberFormat="1" applyBorder="1" applyAlignment="1">
      <alignment horizontal="center"/>
    </xf>
    <xf numFmtId="166" fontId="2" fillId="0" borderId="5" xfId="1" applyNumberFormat="1" applyBorder="1" applyAlignment="1">
      <alignment horizontal="center"/>
    </xf>
    <xf numFmtId="0" fontId="2" fillId="0" borderId="5" xfId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3" fillId="0" borderId="0" xfId="1" applyFont="1"/>
    <xf numFmtId="167" fontId="2" fillId="0" borderId="0" xfId="1" applyNumberFormat="1" applyAlignment="1">
      <alignment horizontal="left"/>
    </xf>
  </cellXfs>
  <cellStyles count="4">
    <cellStyle name="Hyperlink" xfId="2" builtinId="8"/>
    <cellStyle name="Normal" xfId="0" builtinId="0"/>
    <cellStyle name="Normal 2" xfId="1" xr:uid="{57B2F430-50FE-496D-B2FB-4FDE423F79F8}"/>
    <cellStyle name="Percent 2" xfId="3" xr:uid="{993121E5-04EC-4226-B910-85CD5CAEBEE7}"/>
  </cellStyles>
  <dxfs count="3"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aseline="0"/>
            </a:pPr>
            <a:r>
              <a:rPr lang="en-US" sz="1000" b="1" baseline="0"/>
              <a:t>Henry Hub natural gas price and NYMEX confidence intervals</a:t>
            </a:r>
          </a:p>
          <a:p>
            <a:pPr algn="l">
              <a:defRPr baseline="0"/>
            </a:pPr>
            <a:r>
              <a:rPr lang="en-US" sz="1000" b="0" baseline="0"/>
              <a:t>dollars per million British thermal units</a:t>
            </a:r>
          </a:p>
        </c:rich>
      </c:tx>
      <c:layout>
        <c:manualLayout>
          <c:xMode val="edge"/>
          <c:yMode val="edge"/>
          <c:x val="1.8297712785901763E-3"/>
          <c:y val="3.91364802911240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627936751808462E-2"/>
          <c:y val="0.13167916510436195"/>
          <c:w val="0.73231675308879074"/>
          <c:h val="0.56820836346011738"/>
        </c:manualLayout>
      </c:layout>
      <c:lineChart>
        <c:grouping val="standard"/>
        <c:varyColors val="0"/>
        <c:ser>
          <c:idx val="0"/>
          <c:order val="0"/>
          <c:tx>
            <c:v>Historical spot price</c:v>
          </c:tx>
          <c:spPr>
            <a:ln>
              <a:solidFill>
                <a:schemeClr val="tx2">
                  <a:lumMod val="90000"/>
                  <a:lumOff val="10000"/>
                </a:schemeClr>
              </a:solidFill>
            </a:ln>
          </c:spPr>
          <c:marker>
            <c:symbol val="none"/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'22'!$C$29:$C$112</c:f>
              <c:numCache>
                <c:formatCode>0.00</c:formatCode>
                <c:ptCount val="84"/>
                <c:pt idx="0">
                  <c:v>3.109</c:v>
                </c:pt>
                <c:pt idx="1">
                  <c:v>2.6909999999999998</c:v>
                </c:pt>
                <c:pt idx="2">
                  <c:v>2.948</c:v>
                </c:pt>
                <c:pt idx="3">
                  <c:v>2.6469999999999998</c:v>
                </c:pt>
                <c:pt idx="4">
                  <c:v>2.6379999999999999</c:v>
                </c:pt>
                <c:pt idx="5">
                  <c:v>2.399</c:v>
                </c:pt>
                <c:pt idx="6">
                  <c:v>2.3660000000000001</c:v>
                </c:pt>
                <c:pt idx="7">
                  <c:v>2.2210000000000001</c:v>
                </c:pt>
                <c:pt idx="8">
                  <c:v>2.5590000000000002</c:v>
                </c:pt>
                <c:pt idx="9">
                  <c:v>2.331</c:v>
                </c:pt>
                <c:pt idx="10">
                  <c:v>2.653</c:v>
                </c:pt>
                <c:pt idx="11">
                  <c:v>2.2189999999999999</c:v>
                </c:pt>
                <c:pt idx="12">
                  <c:v>2.02</c:v>
                </c:pt>
                <c:pt idx="13">
                  <c:v>1.91</c:v>
                </c:pt>
                <c:pt idx="14">
                  <c:v>1.79</c:v>
                </c:pt>
                <c:pt idx="15">
                  <c:v>1.74</c:v>
                </c:pt>
                <c:pt idx="16">
                  <c:v>1.748</c:v>
                </c:pt>
                <c:pt idx="17">
                  <c:v>1.631</c:v>
                </c:pt>
                <c:pt idx="18">
                  <c:v>1.7669999999999999</c:v>
                </c:pt>
                <c:pt idx="19">
                  <c:v>2.2999999999999998</c:v>
                </c:pt>
                <c:pt idx="20">
                  <c:v>1.9219999999999999</c:v>
                </c:pt>
                <c:pt idx="21">
                  <c:v>2.39</c:v>
                </c:pt>
                <c:pt idx="22">
                  <c:v>2.61</c:v>
                </c:pt>
                <c:pt idx="23">
                  <c:v>2.59</c:v>
                </c:pt>
                <c:pt idx="24">
                  <c:v>2.71</c:v>
                </c:pt>
                <c:pt idx="25">
                  <c:v>5.35</c:v>
                </c:pt>
                <c:pt idx="26">
                  <c:v>2.62</c:v>
                </c:pt>
                <c:pt idx="27">
                  <c:v>2.6629999999999998</c:v>
                </c:pt>
                <c:pt idx="28">
                  <c:v>2.91</c:v>
                </c:pt>
                <c:pt idx="29">
                  <c:v>3.26</c:v>
                </c:pt>
                <c:pt idx="30">
                  <c:v>3.84</c:v>
                </c:pt>
                <c:pt idx="31">
                  <c:v>4.07</c:v>
                </c:pt>
                <c:pt idx="32">
                  <c:v>5.16</c:v>
                </c:pt>
                <c:pt idx="33">
                  <c:v>5.51</c:v>
                </c:pt>
                <c:pt idx="34">
                  <c:v>5.05</c:v>
                </c:pt>
                <c:pt idx="35">
                  <c:v>3.76</c:v>
                </c:pt>
                <c:pt idx="36">
                  <c:v>4.38</c:v>
                </c:pt>
                <c:pt idx="37">
                  <c:v>4.6900000000000004</c:v>
                </c:pt>
                <c:pt idx="38">
                  <c:v>4.9000000000000004</c:v>
                </c:pt>
                <c:pt idx="39">
                  <c:v>6.59</c:v>
                </c:pt>
                <c:pt idx="40">
                  <c:v>8.14</c:v>
                </c:pt>
                <c:pt idx="41">
                  <c:v>7.7</c:v>
                </c:pt>
                <c:pt idx="42">
                  <c:v>7.2839999999999998</c:v>
                </c:pt>
                <c:pt idx="43">
                  <c:v>8.8000000000000007</c:v>
                </c:pt>
                <c:pt idx="44">
                  <c:v>7.88</c:v>
                </c:pt>
                <c:pt idx="45">
                  <c:v>5.66</c:v>
                </c:pt>
                <c:pt idx="46">
                  <c:v>5.45</c:v>
                </c:pt>
                <c:pt idx="47">
                  <c:v>5.53</c:v>
                </c:pt>
                <c:pt idx="48">
                  <c:v>3.27</c:v>
                </c:pt>
                <c:pt idx="49">
                  <c:v>2.38</c:v>
                </c:pt>
                <c:pt idx="50">
                  <c:v>2.31</c:v>
                </c:pt>
                <c:pt idx="51">
                  <c:v>2.16</c:v>
                </c:pt>
                <c:pt idx="52">
                  <c:v>2.15</c:v>
                </c:pt>
                <c:pt idx="53">
                  <c:v>2.1800000000000002</c:v>
                </c:pt>
                <c:pt idx="54">
                  <c:v>2.5499999999999998</c:v>
                </c:pt>
                <c:pt idx="55">
                  <c:v>2.58</c:v>
                </c:pt>
                <c:pt idx="56">
                  <c:v>2.64</c:v>
                </c:pt>
                <c:pt idx="57">
                  <c:v>2.98</c:v>
                </c:pt>
                <c:pt idx="58">
                  <c:v>2.71</c:v>
                </c:pt>
                <c:pt idx="59">
                  <c:v>2.52</c:v>
                </c:pt>
                <c:pt idx="60">
                  <c:v>3.18</c:v>
                </c:pt>
                <c:pt idx="61">
                  <c:v>1.72</c:v>
                </c:pt>
                <c:pt idx="62">
                  <c:v>1.49</c:v>
                </c:pt>
                <c:pt idx="63">
                  <c:v>1.6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C-4E07-86A2-7AA519D9BA25}"/>
            </c:ext>
          </c:extLst>
        </c:ser>
        <c:ser>
          <c:idx val="1"/>
          <c:order val="1"/>
          <c:tx>
            <c:v>STEO forecast price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'22'!$D$29:$D$112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1.6</c:v>
                </c:pt>
                <c:pt idx="64">
                  <c:v>1.6761010000000001</c:v>
                </c:pt>
                <c:pt idx="65">
                  <c:v>1.8414809999999999</c:v>
                </c:pt>
                <c:pt idx="66">
                  <c:v>1.9760470000000001</c:v>
                </c:pt>
                <c:pt idx="67">
                  <c:v>2.1719170000000001</c:v>
                </c:pt>
                <c:pt idx="68">
                  <c:v>2.3437169999999998</c:v>
                </c:pt>
                <c:pt idx="69">
                  <c:v>2.4580069999999998</c:v>
                </c:pt>
                <c:pt idx="70">
                  <c:v>2.7231649999999998</c:v>
                </c:pt>
                <c:pt idx="71">
                  <c:v>2.9990480000000002</c:v>
                </c:pt>
                <c:pt idx="72">
                  <c:v>3.115853</c:v>
                </c:pt>
                <c:pt idx="73">
                  <c:v>2.8543069999999999</c:v>
                </c:pt>
                <c:pt idx="74">
                  <c:v>2.8232309999999998</c:v>
                </c:pt>
                <c:pt idx="75">
                  <c:v>2.6717110000000002</c:v>
                </c:pt>
                <c:pt idx="76">
                  <c:v>2.7893409999999998</c:v>
                </c:pt>
                <c:pt idx="77">
                  <c:v>3.0473750000000002</c:v>
                </c:pt>
                <c:pt idx="78">
                  <c:v>3.1700029999999999</c:v>
                </c:pt>
                <c:pt idx="79">
                  <c:v>3.162239</c:v>
                </c:pt>
                <c:pt idx="80">
                  <c:v>3.2522169999999999</c:v>
                </c:pt>
                <c:pt idx="81">
                  <c:v>3.2418490000000002</c:v>
                </c:pt>
                <c:pt idx="82">
                  <c:v>3.3438050000000001</c:v>
                </c:pt>
                <c:pt idx="83">
                  <c:v>3.5850219999999999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C-4E07-86A2-7AA519D9BA25}"/>
            </c:ext>
          </c:extLst>
        </c:ser>
        <c:ser>
          <c:idx val="2"/>
          <c:order val="2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'22'!$E$29:$E$112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1.9822</c:v>
                </c:pt>
                <c:pt idx="66">
                  <c:v>2.3146</c:v>
                </c:pt>
                <c:pt idx="67">
                  <c:v>2.4359999999999999</c:v>
                </c:pt>
                <c:pt idx="68">
                  <c:v>2.452</c:v>
                </c:pt>
                <c:pt idx="69">
                  <c:v>2.5580000000000003</c:v>
                </c:pt>
                <c:pt idx="70">
                  <c:v>2.9718</c:v>
                </c:pt>
                <c:pt idx="71">
                  <c:v>3.5156000000000001</c:v>
                </c:pt>
                <c:pt idx="72">
                  <c:v>3.7828000000000004</c:v>
                </c:pt>
                <c:pt idx="73">
                  <c:v>3.6165999999999996</c:v>
                </c:pt>
                <c:pt idx="74">
                  <c:v>3.2389999999999999</c:v>
                </c:pt>
                <c:pt idx="75">
                  <c:v>3.0312000000000001</c:v>
                </c:pt>
                <c:pt idx="76">
                  <c:v>3.0884</c:v>
                </c:pt>
                <c:pt idx="77">
                  <c:v>3.2722000000000002</c:v>
                </c:pt>
                <c:pt idx="78">
                  <c:v>3.464</c:v>
                </c:pt>
                <c:pt idx="79">
                  <c:v>3.5100000000000002</c:v>
                </c:pt>
                <c:pt idx="80">
                  <c:v>3.4793999999999996</c:v>
                </c:pt>
                <c:pt idx="81">
                  <c:v>3.5406</c:v>
                </c:pt>
                <c:pt idx="82">
                  <c:v>3.8771999999999998</c:v>
                </c:pt>
                <c:pt idx="83">
                  <c:v>4.3425999999999991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C-4E07-86A2-7AA519D9BA25}"/>
            </c:ext>
          </c:extLst>
        </c:ser>
        <c:ser>
          <c:idx val="3"/>
          <c:order val="3"/>
          <c:tx>
            <c:strRef>
              <c:f>'22'!$B$133</c:f>
              <c:strCache>
                <c:ptCount val="1"/>
                <c:pt idx="0">
                  <c:v>95% NYMEX futures upper confidence interval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'22'!$H$29:$H$112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1.5080254279380443</c:v>
                </c:pt>
                <c:pt idx="66">
                  <c:v>1.648141581309011</c:v>
                </c:pt>
                <c:pt idx="67">
                  <c:v>1.6059064036638626</c:v>
                </c:pt>
                <c:pt idx="68">
                  <c:v>1.5043279275240693</c:v>
                </c:pt>
                <c:pt idx="69">
                  <c:v>1.500711316907406</c:v>
                </c:pt>
                <c:pt idx="70">
                  <c:v>1.6334126479829023</c:v>
                </c:pt>
                <c:pt idx="71">
                  <c:v>1.852136527493925</c:v>
                </c:pt>
                <c:pt idx="72">
                  <c:v>1.8520415099335579</c:v>
                </c:pt>
                <c:pt idx="73">
                  <c:v>1.6262215909517908</c:v>
                </c:pt>
                <c:pt idx="74">
                  <c:v>1.4596944497854289</c:v>
                </c:pt>
                <c:pt idx="75">
                  <c:v>1.4774378819765046</c:v>
                </c:pt>
                <c:pt idx="76">
                  <c:v>1.5520373849340048</c:v>
                </c:pt>
                <c:pt idx="77">
                  <c:v>1.6477842984488829</c:v>
                </c:pt>
                <c:pt idx="78">
                  <c:v>1.7312186957491014</c:v>
                </c:pt>
                <c:pt idx="79">
                  <c:v>1.7318376916202487</c:v>
                </c:pt>
                <c:pt idx="80">
                  <c:v>1.6870113290728148</c:v>
                </c:pt>
                <c:pt idx="81">
                  <c:v>1.6848653591263247</c:v>
                </c:pt>
                <c:pt idx="82">
                  <c:v>1.8042705184822954</c:v>
                </c:pt>
                <c:pt idx="83">
                  <c:v>1.9721797192230386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C-4E07-86A2-7AA519D9BA25}"/>
            </c:ext>
          </c:extLst>
        </c:ser>
        <c:ser>
          <c:idx val="4"/>
          <c:order val="4"/>
          <c:tx>
            <c:strRef>
              <c:f>'22'!$B$134</c:f>
              <c:strCache>
                <c:ptCount val="1"/>
                <c:pt idx="0">
                  <c:v>95% NYMEX futures lower confidence interval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'22'!$B$29:$B$112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'22'!$I$29:$I$112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2.6054712123603685</c:v>
                </c:pt>
                <c:pt idx="66">
                  <c:v>3.25055396985069</c:v>
                </c:pt>
                <c:pt idx="67">
                  <c:v>3.695169274162807</c:v>
                </c:pt>
                <c:pt idx="68">
                  <c:v>3.9966711313373544</c:v>
                </c:pt>
                <c:pt idx="69">
                  <c:v>4.3601750225248201</c:v>
                </c:pt>
                <c:pt idx="70">
                  <c:v>5.4068365706033426</c:v>
                </c:pt>
                <c:pt idx="71">
                  <c:v>6.6730735971841257</c:v>
                </c:pt>
                <c:pt idx="72">
                  <c:v>7.7263796536144378</c:v>
                </c:pt>
                <c:pt idx="73">
                  <c:v>8.0430586045439778</c:v>
                </c:pt>
                <c:pt idx="74">
                  <c:v>7.1872034599721637</c:v>
                </c:pt>
                <c:pt idx="75">
                  <c:v>6.2189913715412084</c:v>
                </c:pt>
                <c:pt idx="76">
                  <c:v>6.1456087672820976</c:v>
                </c:pt>
                <c:pt idx="77">
                  <c:v>6.4979942156744368</c:v>
                </c:pt>
                <c:pt idx="78">
                  <c:v>6.9311266274235104</c:v>
                </c:pt>
                <c:pt idx="79">
                  <c:v>7.1138883624098357</c:v>
                </c:pt>
                <c:pt idx="80">
                  <c:v>7.176136965632355</c:v>
                </c:pt>
                <c:pt idx="81">
                  <c:v>7.44026713594514</c:v>
                </c:pt>
                <c:pt idx="82">
                  <c:v>8.3317217047059504</c:v>
                </c:pt>
                <c:pt idx="83">
                  <c:v>9.5620974986140581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C-4E07-86A2-7AA519D9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07840"/>
        <c:axId val="-975110560"/>
      </c:lineChart>
      <c:catAx>
        <c:axId val="-9751078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5110560"/>
        <c:crosses val="autoZero"/>
        <c:auto val="0"/>
        <c:lblAlgn val="ctr"/>
        <c:lblOffset val="100"/>
        <c:tickLblSkip val="12"/>
        <c:tickMarkSkip val="12"/>
        <c:noMultiLvlLbl val="1"/>
      </c:catAx>
      <c:valAx>
        <c:axId val="-975110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975107840"/>
        <c:crossesAt val="1"/>
        <c:crossBetween val="midCat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24</xdr:row>
      <xdr:rowOff>66675</xdr:rowOff>
    </xdr:from>
    <xdr:to>
      <xdr:col>7</xdr:col>
      <xdr:colOff>9525</xdr:colOff>
      <xdr:row>24</xdr:row>
      <xdr:rowOff>76200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493548B4-AD84-412F-A891-C85D758D9BEC}"/>
            </a:ext>
          </a:extLst>
        </xdr:cNvPr>
        <xdr:cNvSpPr>
          <a:spLocks noChangeShapeType="1"/>
        </xdr:cNvSpPr>
      </xdr:nvSpPr>
      <xdr:spPr bwMode="auto">
        <a:xfrm flipH="1">
          <a:off x="3676650" y="3990975"/>
          <a:ext cx="600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</xdr:col>
      <xdr:colOff>9524</xdr:colOff>
      <xdr:row>3</xdr:row>
      <xdr:rowOff>9525</xdr:rowOff>
    </xdr:from>
    <xdr:to>
      <xdr:col>11</xdr:col>
      <xdr:colOff>600074</xdr:colOff>
      <xdr:row>22</xdr:row>
      <xdr:rowOff>133350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2A54817-C049-4A22-A883-91D7B6DD7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116</xdr:row>
      <xdr:rowOff>9525</xdr:rowOff>
    </xdr:from>
    <xdr:to>
      <xdr:col>6</xdr:col>
      <xdr:colOff>495300</xdr:colOff>
      <xdr:row>119</xdr:row>
      <xdr:rowOff>123825</xdr:rowOff>
    </xdr:to>
    <xdr:sp macro="" textlink="">
      <xdr:nvSpPr>
        <xdr:cNvPr id="4" name="Object 3">
          <a:extLst>
            <a:ext uri="{63B3BB69-23CF-44E3-9099-C40C66FF867C}">
              <a14:compatExt xmlns:a14="http://schemas.microsoft.com/office/drawing/2010/main" spid="_x0000_s482307"/>
            </a:ext>
            <a:ext uri="{FF2B5EF4-FFF2-40B4-BE49-F238E27FC236}">
              <a16:creationId xmlns:a16="http://schemas.microsoft.com/office/drawing/2014/main" id="{6C97E6DB-39F9-410B-9557-E035A77ED09D}"/>
            </a:ext>
          </a:extLst>
        </xdr:cNvPr>
        <xdr:cNvSpPr/>
      </xdr:nvSpPr>
      <xdr:spPr bwMode="auto">
        <a:xfrm>
          <a:off x="609600" y="18830925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9525</xdr:colOff>
      <xdr:row>121</xdr:row>
      <xdr:rowOff>9525</xdr:rowOff>
    </xdr:from>
    <xdr:to>
      <xdr:col>9</xdr:col>
      <xdr:colOff>0</xdr:colOff>
      <xdr:row>129</xdr:row>
      <xdr:rowOff>123825</xdr:rowOff>
    </xdr:to>
    <xdr:sp macro="" textlink="">
      <xdr:nvSpPr>
        <xdr:cNvPr id="5" name="Object 4">
          <a:extLst>
            <a:ext uri="{63B3BB69-23CF-44E3-9099-C40C66FF867C}">
              <a14:compatExt xmlns:a14="http://schemas.microsoft.com/office/drawing/2010/main" spid="_x0000_s482308"/>
            </a:ext>
            <a:ext uri="{FF2B5EF4-FFF2-40B4-BE49-F238E27FC236}">
              <a16:creationId xmlns:a16="http://schemas.microsoft.com/office/drawing/2014/main" id="{839B77B6-BF2D-4ADD-8B0E-8AE010913394}"/>
            </a:ext>
          </a:extLst>
        </xdr:cNvPr>
        <xdr:cNvSpPr/>
      </xdr:nvSpPr>
      <xdr:spPr bwMode="auto">
        <a:xfrm>
          <a:off x="619125" y="19678650"/>
          <a:ext cx="4867275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0</xdr:colOff>
      <xdr:row>116</xdr:row>
      <xdr:rowOff>9525</xdr:rowOff>
    </xdr:from>
    <xdr:to>
      <xdr:col>6</xdr:col>
      <xdr:colOff>495300</xdr:colOff>
      <xdr:row>119</xdr:row>
      <xdr:rowOff>123825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991A960-CBE6-417A-9515-F572E7AEA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830925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  <xdr:twoCellAnchor>
    <xdr:from>
      <xdr:col>1</xdr:col>
      <xdr:colOff>9525</xdr:colOff>
      <xdr:row>121</xdr:row>
      <xdr:rowOff>9525</xdr:rowOff>
    </xdr:from>
    <xdr:to>
      <xdr:col>9</xdr:col>
      <xdr:colOff>0</xdr:colOff>
      <xdr:row>129</xdr:row>
      <xdr:rowOff>123825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DAD3A6EB-8018-4C71-896B-FEC13187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678650"/>
          <a:ext cx="4867275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0.83451</cdr:y>
    </cdr:from>
    <cdr:ext cx="4879976" cy="520689"/>
    <cdr:sp macro="" textlink="'22'!$B$11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625725"/>
          <a:ext cx="4879976" cy="520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67D14A11-7BDE-4589-8BE9-E6BF0389DFE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Confidence interval derived from options market information for the five trading days ending May 2, 2024. Intervals not calculated for months with sparse trading in near-the-money options contracts.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0.74975</cdr:y>
    </cdr:from>
    <cdr:ext cx="5463064" cy="412739"/>
    <cdr:sp macro="" textlink="'22'!$B$113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359025"/>
          <a:ext cx="5463064" cy="412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973571A4-87A5-4AB7-AD0B-5BDB190652F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Data source: U.S. Energy Information Administration, Short-Term Energy Outlook, May 2024, CME Group, and Refinitiv an LSEG Business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0.78746</cdr:x>
      <cdr:y>0.07966</cdr:y>
    </cdr:from>
    <cdr:to>
      <cdr:x>1</cdr:x>
      <cdr:y>0.72643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05319" y="250645"/>
          <a:ext cx="1162031" cy="20350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9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95% NYMEX 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futures price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confidence interval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upper bound</a:t>
          </a:r>
        </a:p>
        <a:p xmlns:a="http://schemas.openxmlformats.org/drawingml/2006/main">
          <a:endParaRPr lang="en-US" sz="9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STEO forecast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NYMEX 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95% NYMEX 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 interval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lower bound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0.07259</cdr:x>
      <cdr:y>0.25992</cdr:y>
    </cdr:from>
    <cdr:to>
      <cdr:x>0.33739</cdr:x>
      <cdr:y>0.34573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6877" y="817811"/>
          <a:ext cx="1447754" cy="2699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Henry Hub spot price</a:t>
          </a:r>
        </a:p>
      </cdr:txBody>
    </cdr:sp>
  </cdr:relSizeAnchor>
  <cdr:relSizeAnchor xmlns:cdr="http://schemas.openxmlformats.org/drawingml/2006/chartDrawing">
    <cdr:from>
      <cdr:x>0.92692</cdr:x>
      <cdr:y>0.89881</cdr:y>
    </cdr:from>
    <cdr:to>
      <cdr:x>0.99299</cdr:x>
      <cdr:y>0.98966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8BFF46C2-BFE5-4891-68E9-BD7CCF366155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67789" y="2828038"/>
          <a:ext cx="361242" cy="28585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9">
          <cell r="B29">
            <v>43466</v>
          </cell>
          <cell r="C29">
            <v>3.109</v>
          </cell>
          <cell r="D29" t="e">
            <v>#N/A</v>
          </cell>
          <cell r="E29" t="e">
            <v>#N/A</v>
          </cell>
          <cell r="H29" t="e">
            <v>#N/A</v>
          </cell>
          <cell r="I29" t="e">
            <v>#N/A</v>
          </cell>
        </row>
        <row r="30">
          <cell r="B30">
            <v>43497</v>
          </cell>
          <cell r="C30">
            <v>2.6909999999999998</v>
          </cell>
          <cell r="D30" t="e">
            <v>#N/A</v>
          </cell>
          <cell r="E30" t="e">
            <v>#N/A</v>
          </cell>
          <cell r="H30" t="e">
            <v>#N/A</v>
          </cell>
          <cell r="I30" t="e">
            <v>#N/A</v>
          </cell>
        </row>
        <row r="31">
          <cell r="B31">
            <v>43525</v>
          </cell>
          <cell r="C31">
            <v>2.948</v>
          </cell>
          <cell r="D31" t="e">
            <v>#N/A</v>
          </cell>
          <cell r="E31" t="e">
            <v>#N/A</v>
          </cell>
          <cell r="H31" t="e">
            <v>#N/A</v>
          </cell>
          <cell r="I31" t="e">
            <v>#N/A</v>
          </cell>
        </row>
        <row r="32">
          <cell r="B32">
            <v>43556</v>
          </cell>
          <cell r="C32">
            <v>2.6469999999999998</v>
          </cell>
          <cell r="D32" t="e">
            <v>#N/A</v>
          </cell>
          <cell r="E32" t="e">
            <v>#N/A</v>
          </cell>
          <cell r="H32" t="e">
            <v>#N/A</v>
          </cell>
          <cell r="I32" t="e">
            <v>#N/A</v>
          </cell>
        </row>
        <row r="33">
          <cell r="B33">
            <v>43586</v>
          </cell>
          <cell r="C33">
            <v>2.6379999999999999</v>
          </cell>
          <cell r="D33" t="e">
            <v>#N/A</v>
          </cell>
          <cell r="E33" t="e">
            <v>#N/A</v>
          </cell>
          <cell r="H33" t="e">
            <v>#N/A</v>
          </cell>
          <cell r="I33" t="e">
            <v>#N/A</v>
          </cell>
        </row>
        <row r="34">
          <cell r="B34">
            <v>43617</v>
          </cell>
          <cell r="C34">
            <v>2.399</v>
          </cell>
          <cell r="D34" t="e">
            <v>#N/A</v>
          </cell>
          <cell r="E34" t="e">
            <v>#N/A</v>
          </cell>
          <cell r="H34" t="e">
            <v>#N/A</v>
          </cell>
          <cell r="I34" t="e">
            <v>#N/A</v>
          </cell>
        </row>
        <row r="35">
          <cell r="B35">
            <v>43647</v>
          </cell>
          <cell r="C35">
            <v>2.3660000000000001</v>
          </cell>
          <cell r="D35" t="e">
            <v>#N/A</v>
          </cell>
          <cell r="E35" t="e">
            <v>#N/A</v>
          </cell>
          <cell r="H35" t="e">
            <v>#N/A</v>
          </cell>
          <cell r="I35" t="e">
            <v>#N/A</v>
          </cell>
        </row>
        <row r="36">
          <cell r="B36">
            <v>43678</v>
          </cell>
          <cell r="C36">
            <v>2.2210000000000001</v>
          </cell>
          <cell r="D36" t="e">
            <v>#N/A</v>
          </cell>
          <cell r="E36" t="e">
            <v>#N/A</v>
          </cell>
          <cell r="H36" t="e">
            <v>#N/A</v>
          </cell>
          <cell r="I36" t="e">
            <v>#N/A</v>
          </cell>
        </row>
        <row r="37">
          <cell r="B37">
            <v>43709</v>
          </cell>
          <cell r="C37">
            <v>2.5590000000000002</v>
          </cell>
          <cell r="D37" t="e">
            <v>#N/A</v>
          </cell>
          <cell r="E37" t="e">
            <v>#N/A</v>
          </cell>
          <cell r="H37" t="e">
            <v>#N/A</v>
          </cell>
          <cell r="I37" t="e">
            <v>#N/A</v>
          </cell>
        </row>
        <row r="38">
          <cell r="B38">
            <v>43739</v>
          </cell>
          <cell r="C38">
            <v>2.331</v>
          </cell>
          <cell r="D38" t="e">
            <v>#N/A</v>
          </cell>
          <cell r="E38" t="e">
            <v>#N/A</v>
          </cell>
          <cell r="H38" t="e">
            <v>#N/A</v>
          </cell>
          <cell r="I38" t="e">
            <v>#N/A</v>
          </cell>
        </row>
        <row r="39">
          <cell r="B39">
            <v>43770</v>
          </cell>
          <cell r="C39">
            <v>2.653</v>
          </cell>
          <cell r="D39" t="e">
            <v>#N/A</v>
          </cell>
          <cell r="E39" t="e">
            <v>#N/A</v>
          </cell>
          <cell r="H39" t="e">
            <v>#N/A</v>
          </cell>
          <cell r="I39" t="e">
            <v>#N/A</v>
          </cell>
        </row>
        <row r="40">
          <cell r="B40">
            <v>43800</v>
          </cell>
          <cell r="C40">
            <v>2.2189999999999999</v>
          </cell>
          <cell r="D40" t="e">
            <v>#N/A</v>
          </cell>
          <cell r="E40" t="e">
            <v>#N/A</v>
          </cell>
          <cell r="H40" t="e">
            <v>#N/A</v>
          </cell>
          <cell r="I40" t="e">
            <v>#N/A</v>
          </cell>
        </row>
        <row r="41">
          <cell r="B41">
            <v>43831</v>
          </cell>
          <cell r="C41">
            <v>2.02</v>
          </cell>
          <cell r="D41" t="e">
            <v>#N/A</v>
          </cell>
          <cell r="E41" t="e">
            <v>#N/A</v>
          </cell>
          <cell r="H41" t="e">
            <v>#N/A</v>
          </cell>
          <cell r="I41" t="e">
            <v>#N/A</v>
          </cell>
        </row>
        <row r="42">
          <cell r="B42">
            <v>43862</v>
          </cell>
          <cell r="C42">
            <v>1.91</v>
          </cell>
          <cell r="D42" t="e">
            <v>#N/A</v>
          </cell>
          <cell r="E42" t="e">
            <v>#N/A</v>
          </cell>
          <cell r="H42" t="e">
            <v>#N/A</v>
          </cell>
          <cell r="I42" t="e">
            <v>#N/A</v>
          </cell>
        </row>
        <row r="43">
          <cell r="B43">
            <v>43891</v>
          </cell>
          <cell r="C43">
            <v>1.79</v>
          </cell>
          <cell r="D43" t="e">
            <v>#N/A</v>
          </cell>
          <cell r="E43" t="e">
            <v>#N/A</v>
          </cell>
          <cell r="H43" t="e">
            <v>#N/A</v>
          </cell>
          <cell r="I43" t="e">
            <v>#N/A</v>
          </cell>
        </row>
        <row r="44">
          <cell r="B44">
            <v>43922</v>
          </cell>
          <cell r="C44">
            <v>1.74</v>
          </cell>
          <cell r="D44" t="e">
            <v>#N/A</v>
          </cell>
          <cell r="E44" t="e">
            <v>#N/A</v>
          </cell>
          <cell r="H44" t="e">
            <v>#N/A</v>
          </cell>
          <cell r="I44" t="e">
            <v>#N/A</v>
          </cell>
        </row>
        <row r="45">
          <cell r="B45">
            <v>43952</v>
          </cell>
          <cell r="C45">
            <v>1.748</v>
          </cell>
          <cell r="D45" t="e">
            <v>#N/A</v>
          </cell>
          <cell r="E45" t="e">
            <v>#N/A</v>
          </cell>
          <cell r="H45" t="e">
            <v>#N/A</v>
          </cell>
          <cell r="I45" t="e">
            <v>#N/A</v>
          </cell>
        </row>
        <row r="46">
          <cell r="B46">
            <v>43983</v>
          </cell>
          <cell r="C46">
            <v>1.631</v>
          </cell>
          <cell r="D46" t="e">
            <v>#N/A</v>
          </cell>
          <cell r="E46" t="e">
            <v>#N/A</v>
          </cell>
          <cell r="H46" t="e">
            <v>#N/A</v>
          </cell>
          <cell r="I46" t="e">
            <v>#N/A</v>
          </cell>
        </row>
        <row r="47">
          <cell r="B47">
            <v>44013</v>
          </cell>
          <cell r="C47">
            <v>1.7669999999999999</v>
          </cell>
          <cell r="D47" t="e">
            <v>#N/A</v>
          </cell>
          <cell r="E47" t="e">
            <v>#N/A</v>
          </cell>
          <cell r="H47" t="e">
            <v>#N/A</v>
          </cell>
          <cell r="I47" t="e">
            <v>#N/A</v>
          </cell>
        </row>
        <row r="48">
          <cell r="B48">
            <v>44044</v>
          </cell>
          <cell r="C48">
            <v>2.2999999999999998</v>
          </cell>
          <cell r="D48" t="e">
            <v>#N/A</v>
          </cell>
          <cell r="E48" t="e">
            <v>#N/A</v>
          </cell>
          <cell r="H48" t="e">
            <v>#N/A</v>
          </cell>
          <cell r="I48" t="e">
            <v>#N/A</v>
          </cell>
        </row>
        <row r="49">
          <cell r="B49">
            <v>44075</v>
          </cell>
          <cell r="C49">
            <v>1.9219999999999999</v>
          </cell>
          <cell r="D49" t="e">
            <v>#N/A</v>
          </cell>
          <cell r="E49" t="e">
            <v>#N/A</v>
          </cell>
          <cell r="H49" t="e">
            <v>#N/A</v>
          </cell>
          <cell r="I49" t="e">
            <v>#N/A</v>
          </cell>
        </row>
        <row r="50">
          <cell r="B50">
            <v>44105</v>
          </cell>
          <cell r="C50">
            <v>2.39</v>
          </cell>
          <cell r="D50" t="e">
            <v>#N/A</v>
          </cell>
          <cell r="E50" t="e">
            <v>#N/A</v>
          </cell>
          <cell r="H50" t="e">
            <v>#N/A</v>
          </cell>
          <cell r="I50" t="e">
            <v>#N/A</v>
          </cell>
        </row>
        <row r="51">
          <cell r="B51">
            <v>44136</v>
          </cell>
          <cell r="C51">
            <v>2.61</v>
          </cell>
          <cell r="D51" t="e">
            <v>#N/A</v>
          </cell>
          <cell r="E51" t="e">
            <v>#N/A</v>
          </cell>
          <cell r="H51" t="e">
            <v>#N/A</v>
          </cell>
          <cell r="I51" t="e">
            <v>#N/A</v>
          </cell>
        </row>
        <row r="52">
          <cell r="B52">
            <v>44166</v>
          </cell>
          <cell r="C52">
            <v>2.59</v>
          </cell>
          <cell r="D52" t="e">
            <v>#N/A</v>
          </cell>
          <cell r="E52" t="e">
            <v>#N/A</v>
          </cell>
          <cell r="H52" t="e">
            <v>#N/A</v>
          </cell>
          <cell r="I52" t="e">
            <v>#N/A</v>
          </cell>
        </row>
        <row r="53">
          <cell r="B53">
            <v>44197</v>
          </cell>
          <cell r="C53">
            <v>2.71</v>
          </cell>
          <cell r="D53" t="e">
            <v>#N/A</v>
          </cell>
          <cell r="E53" t="e">
            <v>#N/A</v>
          </cell>
          <cell r="H53" t="e">
            <v>#N/A</v>
          </cell>
          <cell r="I53" t="e">
            <v>#N/A</v>
          </cell>
        </row>
        <row r="54">
          <cell r="B54">
            <v>44228</v>
          </cell>
          <cell r="C54">
            <v>5.35</v>
          </cell>
          <cell r="D54" t="e">
            <v>#N/A</v>
          </cell>
          <cell r="E54" t="e">
            <v>#N/A</v>
          </cell>
          <cell r="H54" t="e">
            <v>#N/A</v>
          </cell>
          <cell r="I54" t="e">
            <v>#N/A</v>
          </cell>
        </row>
        <row r="55">
          <cell r="B55">
            <v>44256</v>
          </cell>
          <cell r="C55">
            <v>2.62</v>
          </cell>
          <cell r="D55" t="e">
            <v>#N/A</v>
          </cell>
          <cell r="E55" t="e">
            <v>#N/A</v>
          </cell>
          <cell r="H55" t="e">
            <v>#N/A</v>
          </cell>
          <cell r="I55" t="e">
            <v>#N/A</v>
          </cell>
        </row>
        <row r="56">
          <cell r="B56">
            <v>44287</v>
          </cell>
          <cell r="C56">
            <v>2.6629999999999998</v>
          </cell>
          <cell r="D56" t="e">
            <v>#N/A</v>
          </cell>
          <cell r="E56" t="e">
            <v>#N/A</v>
          </cell>
          <cell r="H56" t="e">
            <v>#N/A</v>
          </cell>
          <cell r="I56" t="e">
            <v>#N/A</v>
          </cell>
        </row>
        <row r="57">
          <cell r="B57">
            <v>44317</v>
          </cell>
          <cell r="C57">
            <v>2.91</v>
          </cell>
          <cell r="D57" t="e">
            <v>#N/A</v>
          </cell>
          <cell r="E57" t="e">
            <v>#N/A</v>
          </cell>
          <cell r="H57" t="e">
            <v>#N/A</v>
          </cell>
          <cell r="I57" t="e">
            <v>#N/A</v>
          </cell>
        </row>
        <row r="58">
          <cell r="B58">
            <v>44348</v>
          </cell>
          <cell r="C58">
            <v>3.26</v>
          </cell>
          <cell r="D58" t="e">
            <v>#N/A</v>
          </cell>
          <cell r="E58" t="e">
            <v>#N/A</v>
          </cell>
          <cell r="H58" t="e">
            <v>#N/A</v>
          </cell>
          <cell r="I58" t="e">
            <v>#N/A</v>
          </cell>
        </row>
        <row r="59">
          <cell r="B59">
            <v>44378</v>
          </cell>
          <cell r="C59">
            <v>3.84</v>
          </cell>
          <cell r="D59" t="e">
            <v>#N/A</v>
          </cell>
          <cell r="E59" t="e">
            <v>#N/A</v>
          </cell>
          <cell r="H59" t="e">
            <v>#N/A</v>
          </cell>
          <cell r="I59" t="e">
            <v>#N/A</v>
          </cell>
        </row>
        <row r="60">
          <cell r="B60">
            <v>44409</v>
          </cell>
          <cell r="C60">
            <v>4.07</v>
          </cell>
          <cell r="D60" t="e">
            <v>#N/A</v>
          </cell>
          <cell r="E60" t="e">
            <v>#N/A</v>
          </cell>
          <cell r="H60" t="e">
            <v>#N/A</v>
          </cell>
          <cell r="I60" t="e">
            <v>#N/A</v>
          </cell>
        </row>
        <row r="61">
          <cell r="B61">
            <v>44440</v>
          </cell>
          <cell r="C61">
            <v>5.16</v>
          </cell>
          <cell r="D61" t="e">
            <v>#N/A</v>
          </cell>
          <cell r="E61" t="e">
            <v>#N/A</v>
          </cell>
          <cell r="H61" t="e">
            <v>#N/A</v>
          </cell>
          <cell r="I61" t="e">
            <v>#N/A</v>
          </cell>
        </row>
        <row r="62">
          <cell r="B62">
            <v>44470</v>
          </cell>
          <cell r="C62">
            <v>5.51</v>
          </cell>
          <cell r="D62" t="e">
            <v>#N/A</v>
          </cell>
          <cell r="E62" t="e">
            <v>#N/A</v>
          </cell>
          <cell r="H62" t="e">
            <v>#N/A</v>
          </cell>
          <cell r="I62" t="e">
            <v>#N/A</v>
          </cell>
        </row>
        <row r="63">
          <cell r="B63">
            <v>44501</v>
          </cell>
          <cell r="C63">
            <v>5.05</v>
          </cell>
          <cell r="D63" t="e">
            <v>#N/A</v>
          </cell>
          <cell r="E63" t="e">
            <v>#N/A</v>
          </cell>
          <cell r="H63" t="e">
            <v>#N/A</v>
          </cell>
          <cell r="I63" t="e">
            <v>#N/A</v>
          </cell>
        </row>
        <row r="64">
          <cell r="B64">
            <v>44531</v>
          </cell>
          <cell r="C64">
            <v>3.76</v>
          </cell>
          <cell r="D64" t="e">
            <v>#N/A</v>
          </cell>
          <cell r="E64" t="e">
            <v>#N/A</v>
          </cell>
          <cell r="H64" t="e">
            <v>#N/A</v>
          </cell>
          <cell r="I64" t="e">
            <v>#N/A</v>
          </cell>
        </row>
        <row r="65">
          <cell r="B65">
            <v>44562</v>
          </cell>
          <cell r="C65">
            <v>4.38</v>
          </cell>
          <cell r="D65" t="e">
            <v>#N/A</v>
          </cell>
          <cell r="E65" t="e">
            <v>#N/A</v>
          </cell>
          <cell r="H65" t="e">
            <v>#N/A</v>
          </cell>
          <cell r="I65" t="e">
            <v>#N/A</v>
          </cell>
        </row>
        <row r="66">
          <cell r="B66">
            <v>44593</v>
          </cell>
          <cell r="C66">
            <v>4.6900000000000004</v>
          </cell>
          <cell r="D66" t="e">
            <v>#N/A</v>
          </cell>
          <cell r="E66" t="e">
            <v>#N/A</v>
          </cell>
          <cell r="H66" t="e">
            <v>#N/A</v>
          </cell>
          <cell r="I66" t="e">
            <v>#N/A</v>
          </cell>
        </row>
        <row r="67">
          <cell r="B67">
            <v>44621</v>
          </cell>
          <cell r="C67">
            <v>4.9000000000000004</v>
          </cell>
          <cell r="D67" t="e">
            <v>#N/A</v>
          </cell>
          <cell r="E67" t="e">
            <v>#N/A</v>
          </cell>
          <cell r="H67" t="e">
            <v>#N/A</v>
          </cell>
          <cell r="I67" t="e">
            <v>#N/A</v>
          </cell>
        </row>
        <row r="68">
          <cell r="B68">
            <v>44652</v>
          </cell>
          <cell r="C68">
            <v>6.59</v>
          </cell>
          <cell r="D68" t="e">
            <v>#N/A</v>
          </cell>
          <cell r="E68" t="e">
            <v>#N/A</v>
          </cell>
          <cell r="H68" t="e">
            <v>#N/A</v>
          </cell>
          <cell r="I68" t="e">
            <v>#N/A</v>
          </cell>
        </row>
        <row r="69">
          <cell r="B69">
            <v>44682</v>
          </cell>
          <cell r="C69">
            <v>8.14</v>
          </cell>
          <cell r="D69" t="e">
            <v>#N/A</v>
          </cell>
          <cell r="E69" t="e">
            <v>#N/A</v>
          </cell>
          <cell r="H69" t="e">
            <v>#N/A</v>
          </cell>
          <cell r="I69" t="e">
            <v>#N/A</v>
          </cell>
        </row>
        <row r="70">
          <cell r="B70">
            <v>44713</v>
          </cell>
          <cell r="C70">
            <v>7.7</v>
          </cell>
          <cell r="D70" t="e">
            <v>#N/A</v>
          </cell>
          <cell r="E70" t="e">
            <v>#N/A</v>
          </cell>
          <cell r="H70" t="e">
            <v>#N/A</v>
          </cell>
          <cell r="I70" t="e">
            <v>#N/A</v>
          </cell>
        </row>
        <row r="71">
          <cell r="B71">
            <v>44743</v>
          </cell>
          <cell r="C71">
            <v>7.2839999999999998</v>
          </cell>
          <cell r="D71" t="e">
            <v>#N/A</v>
          </cell>
          <cell r="E71" t="e">
            <v>#N/A</v>
          </cell>
          <cell r="H71" t="e">
            <v>#N/A</v>
          </cell>
          <cell r="I71" t="e">
            <v>#N/A</v>
          </cell>
        </row>
        <row r="72">
          <cell r="B72">
            <v>44774</v>
          </cell>
          <cell r="C72">
            <v>8.8000000000000007</v>
          </cell>
          <cell r="D72" t="e">
            <v>#N/A</v>
          </cell>
          <cell r="E72" t="e">
            <v>#N/A</v>
          </cell>
          <cell r="H72" t="e">
            <v>#N/A</v>
          </cell>
          <cell r="I72" t="e">
            <v>#N/A</v>
          </cell>
        </row>
        <row r="73">
          <cell r="B73">
            <v>44805</v>
          </cell>
          <cell r="C73">
            <v>7.88</v>
          </cell>
          <cell r="D73" t="e">
            <v>#N/A</v>
          </cell>
          <cell r="E73" t="e">
            <v>#N/A</v>
          </cell>
          <cell r="H73" t="e">
            <v>#N/A</v>
          </cell>
          <cell r="I73" t="e">
            <v>#N/A</v>
          </cell>
        </row>
        <row r="74">
          <cell r="B74">
            <v>44835</v>
          </cell>
          <cell r="C74">
            <v>5.66</v>
          </cell>
          <cell r="D74" t="e">
            <v>#N/A</v>
          </cell>
          <cell r="E74" t="e">
            <v>#N/A</v>
          </cell>
          <cell r="H74" t="e">
            <v>#N/A</v>
          </cell>
          <cell r="I74" t="e">
            <v>#N/A</v>
          </cell>
        </row>
        <row r="75">
          <cell r="B75">
            <v>44866</v>
          </cell>
          <cell r="C75">
            <v>5.45</v>
          </cell>
          <cell r="D75" t="e">
            <v>#N/A</v>
          </cell>
          <cell r="E75" t="e">
            <v>#N/A</v>
          </cell>
          <cell r="H75" t="e">
            <v>#N/A</v>
          </cell>
          <cell r="I75" t="e">
            <v>#N/A</v>
          </cell>
        </row>
        <row r="76">
          <cell r="B76">
            <v>44896</v>
          </cell>
          <cell r="C76">
            <v>5.53</v>
          </cell>
          <cell r="D76" t="e">
            <v>#N/A</v>
          </cell>
          <cell r="E76" t="e">
            <v>#N/A</v>
          </cell>
          <cell r="H76" t="e">
            <v>#N/A</v>
          </cell>
          <cell r="I76" t="e">
            <v>#N/A</v>
          </cell>
        </row>
        <row r="77">
          <cell r="B77">
            <v>44927</v>
          </cell>
          <cell r="C77">
            <v>3.27</v>
          </cell>
          <cell r="D77" t="e">
            <v>#N/A</v>
          </cell>
          <cell r="E77" t="e">
            <v>#N/A</v>
          </cell>
          <cell r="H77" t="e">
            <v>#N/A</v>
          </cell>
          <cell r="I77" t="e">
            <v>#N/A</v>
          </cell>
        </row>
        <row r="78">
          <cell r="B78">
            <v>44958</v>
          </cell>
          <cell r="C78">
            <v>2.38</v>
          </cell>
          <cell r="D78" t="e">
            <v>#N/A</v>
          </cell>
          <cell r="E78" t="e">
            <v>#N/A</v>
          </cell>
          <cell r="H78" t="e">
            <v>#N/A</v>
          </cell>
          <cell r="I78" t="e">
            <v>#N/A</v>
          </cell>
        </row>
        <row r="79">
          <cell r="B79">
            <v>44986</v>
          </cell>
          <cell r="C79">
            <v>2.31</v>
          </cell>
          <cell r="D79" t="e">
            <v>#N/A</v>
          </cell>
          <cell r="E79" t="e">
            <v>#N/A</v>
          </cell>
          <cell r="H79" t="e">
            <v>#N/A</v>
          </cell>
          <cell r="I79" t="e">
            <v>#N/A</v>
          </cell>
        </row>
        <row r="80">
          <cell r="B80">
            <v>45017</v>
          </cell>
          <cell r="C80">
            <v>2.16</v>
          </cell>
          <cell r="D80" t="e">
            <v>#N/A</v>
          </cell>
          <cell r="E80" t="e">
            <v>#N/A</v>
          </cell>
          <cell r="H80" t="e">
            <v>#N/A</v>
          </cell>
          <cell r="I80" t="e">
            <v>#N/A</v>
          </cell>
        </row>
        <row r="81">
          <cell r="B81">
            <v>45047</v>
          </cell>
          <cell r="C81">
            <v>2.15</v>
          </cell>
          <cell r="D81" t="e">
            <v>#N/A</v>
          </cell>
          <cell r="E81" t="e">
            <v>#N/A</v>
          </cell>
          <cell r="H81" t="e">
            <v>#N/A</v>
          </cell>
          <cell r="I81" t="e">
            <v>#N/A</v>
          </cell>
        </row>
        <row r="82">
          <cell r="B82">
            <v>45078</v>
          </cell>
          <cell r="C82">
            <v>2.1800000000000002</v>
          </cell>
          <cell r="D82" t="e">
            <v>#N/A</v>
          </cell>
          <cell r="E82" t="e">
            <v>#N/A</v>
          </cell>
          <cell r="H82" t="e">
            <v>#N/A</v>
          </cell>
          <cell r="I82" t="e">
            <v>#N/A</v>
          </cell>
        </row>
        <row r="83">
          <cell r="B83">
            <v>45108</v>
          </cell>
          <cell r="C83">
            <v>2.5499999999999998</v>
          </cell>
          <cell r="D83" t="e">
            <v>#N/A</v>
          </cell>
          <cell r="E83" t="e">
            <v>#N/A</v>
          </cell>
          <cell r="H83" t="e">
            <v>#N/A</v>
          </cell>
          <cell r="I83" t="e">
            <v>#N/A</v>
          </cell>
        </row>
        <row r="84">
          <cell r="B84">
            <v>45139</v>
          </cell>
          <cell r="C84">
            <v>2.58</v>
          </cell>
          <cell r="D84" t="e">
            <v>#N/A</v>
          </cell>
          <cell r="E84" t="e">
            <v>#N/A</v>
          </cell>
          <cell r="H84" t="e">
            <v>#N/A</v>
          </cell>
          <cell r="I84" t="e">
            <v>#N/A</v>
          </cell>
        </row>
        <row r="85">
          <cell r="B85">
            <v>45170</v>
          </cell>
          <cell r="C85">
            <v>2.64</v>
          </cell>
          <cell r="D85" t="e">
            <v>#N/A</v>
          </cell>
          <cell r="E85" t="e">
            <v>#N/A</v>
          </cell>
          <cell r="H85" t="e">
            <v>#N/A</v>
          </cell>
          <cell r="I85" t="e">
            <v>#N/A</v>
          </cell>
        </row>
        <row r="86">
          <cell r="B86">
            <v>45200</v>
          </cell>
          <cell r="C86">
            <v>2.98</v>
          </cell>
          <cell r="D86" t="e">
            <v>#N/A</v>
          </cell>
          <cell r="E86" t="e">
            <v>#N/A</v>
          </cell>
          <cell r="H86" t="e">
            <v>#N/A</v>
          </cell>
          <cell r="I86" t="e">
            <v>#N/A</v>
          </cell>
        </row>
        <row r="87">
          <cell r="B87">
            <v>45231</v>
          </cell>
          <cell r="C87">
            <v>2.71</v>
          </cell>
          <cell r="D87" t="e">
            <v>#N/A</v>
          </cell>
          <cell r="E87" t="e">
            <v>#N/A</v>
          </cell>
          <cell r="H87" t="e">
            <v>#N/A</v>
          </cell>
          <cell r="I87" t="e">
            <v>#N/A</v>
          </cell>
        </row>
        <row r="88">
          <cell r="B88">
            <v>45261</v>
          </cell>
          <cell r="C88">
            <v>2.52</v>
          </cell>
          <cell r="D88" t="e">
            <v>#N/A</v>
          </cell>
          <cell r="E88" t="e">
            <v>#N/A</v>
          </cell>
          <cell r="H88" t="e">
            <v>#N/A</v>
          </cell>
          <cell r="I88" t="e">
            <v>#N/A</v>
          </cell>
        </row>
        <row r="89">
          <cell r="B89">
            <v>45292</v>
          </cell>
          <cell r="C89">
            <v>3.18</v>
          </cell>
          <cell r="D89" t="e">
            <v>#N/A</v>
          </cell>
          <cell r="E89" t="e">
            <v>#N/A</v>
          </cell>
          <cell r="H89" t="e">
            <v>#N/A</v>
          </cell>
          <cell r="I89" t="e">
            <v>#N/A</v>
          </cell>
        </row>
        <row r="90">
          <cell r="B90">
            <v>45323</v>
          </cell>
          <cell r="C90">
            <v>1.72</v>
          </cell>
          <cell r="D90" t="e">
            <v>#N/A</v>
          </cell>
          <cell r="E90" t="e">
            <v>#N/A</v>
          </cell>
          <cell r="H90" t="e">
            <v>#N/A</v>
          </cell>
          <cell r="I90" t="e">
            <v>#N/A</v>
          </cell>
        </row>
        <row r="91">
          <cell r="B91">
            <v>45352</v>
          </cell>
          <cell r="C91">
            <v>1.49</v>
          </cell>
          <cell r="D91" t="e">
            <v>#N/A</v>
          </cell>
          <cell r="E91" t="e">
            <v>#N/A</v>
          </cell>
          <cell r="H91" t="e">
            <v>#N/A</v>
          </cell>
          <cell r="I91" t="e">
            <v>#N/A</v>
          </cell>
        </row>
        <row r="92">
          <cell r="B92">
            <v>45383</v>
          </cell>
          <cell r="C92">
            <v>1.6</v>
          </cell>
          <cell r="D92">
            <v>1.6</v>
          </cell>
          <cell r="E92" t="e">
            <v>#N/A</v>
          </cell>
          <cell r="H92" t="e">
            <v>#N/A</v>
          </cell>
          <cell r="I92" t="e">
            <v>#N/A</v>
          </cell>
        </row>
        <row r="93">
          <cell r="B93">
            <v>45413</v>
          </cell>
          <cell r="C93" t="e">
            <v>#N/A</v>
          </cell>
          <cell r="D93">
            <v>1.6761010000000001</v>
          </cell>
          <cell r="E93" t="e">
            <v>#N/A</v>
          </cell>
          <cell r="H93" t="e">
            <v>#N/A</v>
          </cell>
          <cell r="I93" t="e">
            <v>#N/A</v>
          </cell>
        </row>
        <row r="94">
          <cell r="B94">
            <v>45444</v>
          </cell>
          <cell r="C94" t="e">
            <v>#N/A</v>
          </cell>
          <cell r="D94">
            <v>1.8414809999999999</v>
          </cell>
          <cell r="E94">
            <v>1.9822</v>
          </cell>
          <cell r="H94">
            <v>1.5080254279380443</v>
          </cell>
          <cell r="I94">
            <v>2.6054712123603685</v>
          </cell>
        </row>
        <row r="95">
          <cell r="B95">
            <v>45474</v>
          </cell>
          <cell r="C95" t="e">
            <v>#N/A</v>
          </cell>
          <cell r="D95">
            <v>1.9760470000000001</v>
          </cell>
          <cell r="E95">
            <v>2.3146</v>
          </cell>
          <cell r="H95">
            <v>1.648141581309011</v>
          </cell>
          <cell r="I95">
            <v>3.25055396985069</v>
          </cell>
        </row>
        <row r="96">
          <cell r="B96">
            <v>45505</v>
          </cell>
          <cell r="C96" t="e">
            <v>#N/A</v>
          </cell>
          <cell r="D96">
            <v>2.1719170000000001</v>
          </cell>
          <cell r="E96">
            <v>2.4359999999999999</v>
          </cell>
          <cell r="H96">
            <v>1.6059064036638626</v>
          </cell>
          <cell r="I96">
            <v>3.695169274162807</v>
          </cell>
        </row>
        <row r="97">
          <cell r="B97">
            <v>45536</v>
          </cell>
          <cell r="C97" t="e">
            <v>#N/A</v>
          </cell>
          <cell r="D97">
            <v>2.3437169999999998</v>
          </cell>
          <cell r="E97">
            <v>2.452</v>
          </cell>
          <cell r="H97">
            <v>1.5043279275240693</v>
          </cell>
          <cell r="I97">
            <v>3.9966711313373544</v>
          </cell>
        </row>
        <row r="98">
          <cell r="B98">
            <v>45566</v>
          </cell>
          <cell r="C98" t="e">
            <v>#N/A</v>
          </cell>
          <cell r="D98">
            <v>2.4580069999999998</v>
          </cell>
          <cell r="E98">
            <v>2.5580000000000003</v>
          </cell>
          <cell r="H98">
            <v>1.500711316907406</v>
          </cell>
          <cell r="I98">
            <v>4.3601750225248201</v>
          </cell>
        </row>
        <row r="99">
          <cell r="B99">
            <v>45597</v>
          </cell>
          <cell r="C99" t="e">
            <v>#N/A</v>
          </cell>
          <cell r="D99">
            <v>2.7231649999999998</v>
          </cell>
          <cell r="E99">
            <v>2.9718</v>
          </cell>
          <cell r="H99">
            <v>1.6334126479829023</v>
          </cell>
          <cell r="I99">
            <v>5.4068365706033426</v>
          </cell>
        </row>
        <row r="100">
          <cell r="B100">
            <v>45627</v>
          </cell>
          <cell r="C100" t="e">
            <v>#N/A</v>
          </cell>
          <cell r="D100">
            <v>2.9990480000000002</v>
          </cell>
          <cell r="E100">
            <v>3.5156000000000001</v>
          </cell>
          <cell r="H100">
            <v>1.852136527493925</v>
          </cell>
          <cell r="I100">
            <v>6.6730735971841257</v>
          </cell>
        </row>
        <row r="101">
          <cell r="B101">
            <v>45658</v>
          </cell>
          <cell r="C101" t="e">
            <v>#N/A</v>
          </cell>
          <cell r="D101">
            <v>3.115853</v>
          </cell>
          <cell r="E101">
            <v>3.7828000000000004</v>
          </cell>
          <cell r="H101">
            <v>1.8520415099335579</v>
          </cell>
          <cell r="I101">
            <v>7.7263796536144378</v>
          </cell>
        </row>
        <row r="102">
          <cell r="B102">
            <v>45689</v>
          </cell>
          <cell r="C102" t="e">
            <v>#N/A</v>
          </cell>
          <cell r="D102">
            <v>2.8543069999999999</v>
          </cell>
          <cell r="E102">
            <v>3.6165999999999996</v>
          </cell>
          <cell r="H102">
            <v>1.6262215909517908</v>
          </cell>
          <cell r="I102">
            <v>8.0430586045439778</v>
          </cell>
        </row>
        <row r="103">
          <cell r="B103">
            <v>45717</v>
          </cell>
          <cell r="C103" t="e">
            <v>#N/A</v>
          </cell>
          <cell r="D103">
            <v>2.8232309999999998</v>
          </cell>
          <cell r="E103">
            <v>3.2389999999999999</v>
          </cell>
          <cell r="H103">
            <v>1.4596944497854289</v>
          </cell>
          <cell r="I103">
            <v>7.1872034599721637</v>
          </cell>
        </row>
        <row r="104">
          <cell r="B104">
            <v>45748</v>
          </cell>
          <cell r="C104" t="e">
            <v>#N/A</v>
          </cell>
          <cell r="D104">
            <v>2.6717110000000002</v>
          </cell>
          <cell r="E104">
            <v>3.0312000000000001</v>
          </cell>
          <cell r="H104">
            <v>1.4774378819765046</v>
          </cell>
          <cell r="I104">
            <v>6.2189913715412084</v>
          </cell>
        </row>
        <row r="105">
          <cell r="B105">
            <v>45778</v>
          </cell>
          <cell r="C105" t="e">
            <v>#N/A</v>
          </cell>
          <cell r="D105">
            <v>2.7893409999999998</v>
          </cell>
          <cell r="E105">
            <v>3.0884</v>
          </cell>
          <cell r="H105">
            <v>1.5520373849340048</v>
          </cell>
          <cell r="I105">
            <v>6.1456087672820976</v>
          </cell>
        </row>
        <row r="106">
          <cell r="B106">
            <v>45809</v>
          </cell>
          <cell r="C106" t="e">
            <v>#N/A</v>
          </cell>
          <cell r="D106">
            <v>3.0473750000000002</v>
          </cell>
          <cell r="E106">
            <v>3.2722000000000002</v>
          </cell>
          <cell r="H106">
            <v>1.6477842984488829</v>
          </cell>
          <cell r="I106">
            <v>6.4979942156744368</v>
          </cell>
        </row>
        <row r="107">
          <cell r="B107">
            <v>45839</v>
          </cell>
          <cell r="C107" t="e">
            <v>#N/A</v>
          </cell>
          <cell r="D107">
            <v>3.1700029999999999</v>
          </cell>
          <cell r="E107">
            <v>3.464</v>
          </cell>
          <cell r="H107">
            <v>1.7312186957491014</v>
          </cell>
          <cell r="I107">
            <v>6.9311266274235104</v>
          </cell>
        </row>
        <row r="108">
          <cell r="B108">
            <v>45870</v>
          </cell>
          <cell r="C108" t="e">
            <v>#N/A</v>
          </cell>
          <cell r="D108">
            <v>3.162239</v>
          </cell>
          <cell r="E108">
            <v>3.5100000000000002</v>
          </cell>
          <cell r="H108">
            <v>1.7318376916202487</v>
          </cell>
          <cell r="I108">
            <v>7.1138883624098357</v>
          </cell>
        </row>
        <row r="109">
          <cell r="B109">
            <v>45901</v>
          </cell>
          <cell r="C109" t="e">
            <v>#N/A</v>
          </cell>
          <cell r="D109">
            <v>3.2522169999999999</v>
          </cell>
          <cell r="E109">
            <v>3.4793999999999996</v>
          </cell>
          <cell r="H109">
            <v>1.6870113290728148</v>
          </cell>
          <cell r="I109">
            <v>7.176136965632355</v>
          </cell>
        </row>
        <row r="110">
          <cell r="B110">
            <v>45931</v>
          </cell>
          <cell r="C110" t="e">
            <v>#N/A</v>
          </cell>
          <cell r="D110">
            <v>3.2418490000000002</v>
          </cell>
          <cell r="E110">
            <v>3.5406</v>
          </cell>
          <cell r="H110">
            <v>1.6848653591263247</v>
          </cell>
          <cell r="I110">
            <v>7.44026713594514</v>
          </cell>
        </row>
        <row r="111">
          <cell r="B111">
            <v>45962</v>
          </cell>
          <cell r="C111" t="e">
            <v>#N/A</v>
          </cell>
          <cell r="D111">
            <v>3.3438050000000001</v>
          </cell>
          <cell r="E111">
            <v>3.8771999999999998</v>
          </cell>
          <cell r="H111">
            <v>1.8042705184822954</v>
          </cell>
          <cell r="I111">
            <v>8.3317217047059504</v>
          </cell>
        </row>
        <row r="112">
          <cell r="B112">
            <v>45992</v>
          </cell>
          <cell r="C112" t="e">
            <v>#N/A</v>
          </cell>
          <cell r="D112">
            <v>3.5850219999999999</v>
          </cell>
          <cell r="E112">
            <v>4.3425999999999991</v>
          </cell>
          <cell r="H112">
            <v>1.9721797192230386</v>
          </cell>
          <cell r="I112">
            <v>9.5620974986140581</v>
          </cell>
        </row>
        <row r="133">
          <cell r="B133" t="str">
            <v>95% NYMEX futures upper confidence interval</v>
          </cell>
        </row>
        <row r="134">
          <cell r="B134" t="str">
            <v>95% NYMEX futures lower confidence interval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D390-C923-4EF6-9BBB-A4B7A82E1D89}">
  <sheetPr>
    <pageSetUpPr fitToPage="1"/>
  </sheetPr>
  <dimension ref="A2:R134"/>
  <sheetViews>
    <sheetView tabSelected="1" zoomScaleNormal="100" workbookViewId="0"/>
  </sheetViews>
  <sheetFormatPr defaultRowHeight="12.75" x14ac:dyDescent="0.2"/>
  <cols>
    <col min="1" max="9" width="9.140625" style="2"/>
    <col min="10" max="11" width="9.42578125" style="2" hidden="1" customWidth="1"/>
    <col min="12" max="16" width="9.140625" style="2"/>
    <col min="17" max="17" width="15.42578125" style="2" customWidth="1"/>
    <col min="18" max="18" width="10.5703125" style="2" customWidth="1"/>
    <col min="19" max="16384" width="9.140625" style="2"/>
  </cols>
  <sheetData>
    <row r="2" spans="1:18" ht="15.75" x14ac:dyDescent="0.25">
      <c r="A2" s="1" t="s">
        <v>0</v>
      </c>
    </row>
    <row r="3" spans="1:18" x14ac:dyDescent="0.2">
      <c r="A3" s="3"/>
    </row>
    <row r="5" spans="1:18" x14ac:dyDescent="0.2">
      <c r="Q5" s="4" t="s">
        <v>1</v>
      </c>
      <c r="R5" s="5"/>
    </row>
    <row r="6" spans="1:18" x14ac:dyDescent="0.2">
      <c r="Q6" s="6" t="s">
        <v>2</v>
      </c>
      <c r="R6" s="7" t="s">
        <v>3</v>
      </c>
    </row>
    <row r="24" spans="2:11" x14ac:dyDescent="0.2">
      <c r="B24" s="8" t="s">
        <v>4</v>
      </c>
      <c r="C24" s="9"/>
      <c r="D24" s="9"/>
      <c r="E24" s="9"/>
      <c r="F24" s="9"/>
    </row>
    <row r="25" spans="2:11" x14ac:dyDescent="0.2">
      <c r="B25" s="8" t="s">
        <v>5</v>
      </c>
      <c r="C25" s="9"/>
      <c r="D25" s="9"/>
      <c r="E25" s="9"/>
      <c r="F25" s="9"/>
      <c r="H25" s="10">
        <v>0.95</v>
      </c>
      <c r="I25" s="10"/>
    </row>
    <row r="26" spans="2:11" x14ac:dyDescent="0.2">
      <c r="J26" s="11"/>
      <c r="K26" s="11"/>
    </row>
    <row r="27" spans="2:11" x14ac:dyDescent="0.2">
      <c r="B27" s="12"/>
      <c r="C27" s="12" t="s">
        <v>6</v>
      </c>
      <c r="D27" s="12" t="s">
        <v>7</v>
      </c>
      <c r="E27" s="12" t="s">
        <v>8</v>
      </c>
      <c r="F27" s="12" t="s">
        <v>9</v>
      </c>
      <c r="G27" s="12" t="s">
        <v>10</v>
      </c>
      <c r="H27" s="13" t="s">
        <v>11</v>
      </c>
      <c r="I27" s="13"/>
      <c r="J27" s="13"/>
      <c r="K27" s="13"/>
    </row>
    <row r="28" spans="2:11" x14ac:dyDescent="0.2">
      <c r="B28" s="14" t="s">
        <v>12</v>
      </c>
      <c r="C28" s="14" t="s">
        <v>13</v>
      </c>
      <c r="D28" s="14" t="s">
        <v>14</v>
      </c>
      <c r="E28" s="14" t="s">
        <v>13</v>
      </c>
      <c r="F28" s="15" t="s">
        <v>15</v>
      </c>
      <c r="G28" s="14" t="s">
        <v>16</v>
      </c>
      <c r="H28" s="14" t="s">
        <v>17</v>
      </c>
      <c r="I28" s="14" t="s">
        <v>18</v>
      </c>
      <c r="J28" s="12"/>
      <c r="K28" s="12"/>
    </row>
    <row r="29" spans="2:11" x14ac:dyDescent="0.2">
      <c r="B29" s="16">
        <v>43466</v>
      </c>
      <c r="C29" s="17">
        <v>3.109</v>
      </c>
      <c r="D29" s="18" t="e">
        <v>#N/A</v>
      </c>
      <c r="E29" s="18" t="e">
        <v>#N/A</v>
      </c>
      <c r="F29" s="19" t="e">
        <v>#N/A</v>
      </c>
      <c r="G29" s="20" t="e">
        <v>#N/A</v>
      </c>
      <c r="H29" s="18" t="e">
        <f t="shared" ref="H29:H92" si="0">$E29*EXP((+NORMSINV((1-$H$25)/2)*$F29*SQRT($G29/252)))</f>
        <v>#N/A</v>
      </c>
      <c r="I29" s="18" t="e">
        <f t="shared" ref="I29:I92" si="1">$E29*EXP(-NORMSINV((1-$H$25)/2)*$F29*SQRT($G29/252))</f>
        <v>#N/A</v>
      </c>
      <c r="J29" s="12"/>
      <c r="K29" s="12"/>
    </row>
    <row r="30" spans="2:11" x14ac:dyDescent="0.2">
      <c r="B30" s="21">
        <v>43497</v>
      </c>
      <c r="C30" s="17">
        <v>2.6909999999999998</v>
      </c>
      <c r="D30" s="18" t="e">
        <v>#N/A</v>
      </c>
      <c r="E30" s="22" t="e">
        <v>#N/A</v>
      </c>
      <c r="F30" s="23" t="e">
        <v>#N/A</v>
      </c>
      <c r="G30" s="24" t="e">
        <v>#N/A</v>
      </c>
      <c r="H30" s="22" t="e">
        <f t="shared" si="0"/>
        <v>#N/A</v>
      </c>
      <c r="I30" s="22" t="e">
        <f t="shared" si="1"/>
        <v>#N/A</v>
      </c>
      <c r="J30" s="12"/>
      <c r="K30" s="12"/>
    </row>
    <row r="31" spans="2:11" x14ac:dyDescent="0.2">
      <c r="B31" s="21">
        <v>43525</v>
      </c>
      <c r="C31" s="17">
        <v>2.948</v>
      </c>
      <c r="D31" s="18" t="e">
        <v>#N/A</v>
      </c>
      <c r="E31" s="22" t="e">
        <v>#N/A</v>
      </c>
      <c r="F31" s="23" t="e">
        <v>#N/A</v>
      </c>
      <c r="G31" s="24" t="e">
        <v>#N/A</v>
      </c>
      <c r="H31" s="22" t="e">
        <f t="shared" si="0"/>
        <v>#N/A</v>
      </c>
      <c r="I31" s="22" t="e">
        <f t="shared" si="1"/>
        <v>#N/A</v>
      </c>
      <c r="J31" s="12"/>
      <c r="K31" s="12"/>
    </row>
    <row r="32" spans="2:11" x14ac:dyDescent="0.2">
      <c r="B32" s="21">
        <v>43556</v>
      </c>
      <c r="C32" s="17">
        <v>2.6469999999999998</v>
      </c>
      <c r="D32" s="18" t="e">
        <v>#N/A</v>
      </c>
      <c r="E32" s="22" t="e">
        <v>#N/A</v>
      </c>
      <c r="F32" s="23" t="e">
        <v>#N/A</v>
      </c>
      <c r="G32" s="24" t="e">
        <v>#N/A</v>
      </c>
      <c r="H32" s="22" t="e">
        <f t="shared" si="0"/>
        <v>#N/A</v>
      </c>
      <c r="I32" s="22" t="e">
        <f t="shared" si="1"/>
        <v>#N/A</v>
      </c>
      <c r="J32" s="12"/>
      <c r="K32" s="12"/>
    </row>
    <row r="33" spans="2:11" x14ac:dyDescent="0.2">
      <c r="B33" s="21">
        <v>43586</v>
      </c>
      <c r="C33" s="17">
        <v>2.6379999999999999</v>
      </c>
      <c r="D33" s="18" t="e">
        <v>#N/A</v>
      </c>
      <c r="E33" s="22" t="e">
        <v>#N/A</v>
      </c>
      <c r="F33" s="23" t="e">
        <v>#N/A</v>
      </c>
      <c r="G33" s="24" t="e">
        <v>#N/A</v>
      </c>
      <c r="H33" s="22" t="e">
        <f t="shared" si="0"/>
        <v>#N/A</v>
      </c>
      <c r="I33" s="22" t="e">
        <f t="shared" si="1"/>
        <v>#N/A</v>
      </c>
      <c r="J33" s="12"/>
      <c r="K33" s="12"/>
    </row>
    <row r="34" spans="2:11" x14ac:dyDescent="0.2">
      <c r="B34" s="21">
        <v>43617</v>
      </c>
      <c r="C34" s="17">
        <v>2.399</v>
      </c>
      <c r="D34" s="18" t="e">
        <v>#N/A</v>
      </c>
      <c r="E34" s="22" t="e">
        <v>#N/A</v>
      </c>
      <c r="F34" s="23" t="e">
        <v>#N/A</v>
      </c>
      <c r="G34" s="24" t="e">
        <v>#N/A</v>
      </c>
      <c r="H34" s="22" t="e">
        <f t="shared" si="0"/>
        <v>#N/A</v>
      </c>
      <c r="I34" s="22" t="e">
        <f t="shared" si="1"/>
        <v>#N/A</v>
      </c>
      <c r="J34" s="12"/>
      <c r="K34" s="12"/>
    </row>
    <row r="35" spans="2:11" x14ac:dyDescent="0.2">
      <c r="B35" s="21">
        <v>43647</v>
      </c>
      <c r="C35" s="17">
        <v>2.3660000000000001</v>
      </c>
      <c r="D35" s="18" t="e">
        <v>#N/A</v>
      </c>
      <c r="E35" s="22" t="e">
        <v>#N/A</v>
      </c>
      <c r="F35" s="23" t="e">
        <v>#N/A</v>
      </c>
      <c r="G35" s="24" t="e">
        <v>#N/A</v>
      </c>
      <c r="H35" s="22" t="e">
        <f t="shared" si="0"/>
        <v>#N/A</v>
      </c>
      <c r="I35" s="22" t="e">
        <f t="shared" si="1"/>
        <v>#N/A</v>
      </c>
      <c r="J35" s="12"/>
      <c r="K35" s="12"/>
    </row>
    <row r="36" spans="2:11" x14ac:dyDescent="0.2">
      <c r="B36" s="21">
        <v>43678</v>
      </c>
      <c r="C36" s="17">
        <v>2.2210000000000001</v>
      </c>
      <c r="D36" s="18" t="e">
        <v>#N/A</v>
      </c>
      <c r="E36" s="22" t="e">
        <v>#N/A</v>
      </c>
      <c r="F36" s="23" t="e">
        <v>#N/A</v>
      </c>
      <c r="G36" s="24" t="e">
        <v>#N/A</v>
      </c>
      <c r="H36" s="22" t="e">
        <f t="shared" si="0"/>
        <v>#N/A</v>
      </c>
      <c r="I36" s="22" t="e">
        <f t="shared" si="1"/>
        <v>#N/A</v>
      </c>
      <c r="J36" s="12"/>
      <c r="K36" s="12"/>
    </row>
    <row r="37" spans="2:11" x14ac:dyDescent="0.2">
      <c r="B37" s="21">
        <v>43709</v>
      </c>
      <c r="C37" s="17">
        <v>2.5590000000000002</v>
      </c>
      <c r="D37" s="18" t="e">
        <v>#N/A</v>
      </c>
      <c r="E37" s="22" t="e">
        <v>#N/A</v>
      </c>
      <c r="F37" s="23" t="e">
        <v>#N/A</v>
      </c>
      <c r="G37" s="24" t="e">
        <v>#N/A</v>
      </c>
      <c r="H37" s="22" t="e">
        <f t="shared" si="0"/>
        <v>#N/A</v>
      </c>
      <c r="I37" s="22" t="e">
        <f t="shared" si="1"/>
        <v>#N/A</v>
      </c>
      <c r="J37" s="12"/>
      <c r="K37" s="12"/>
    </row>
    <row r="38" spans="2:11" x14ac:dyDescent="0.2">
      <c r="B38" s="21">
        <v>43739</v>
      </c>
      <c r="C38" s="17">
        <v>2.331</v>
      </c>
      <c r="D38" s="18" t="e">
        <v>#N/A</v>
      </c>
      <c r="E38" s="22" t="e">
        <v>#N/A</v>
      </c>
      <c r="F38" s="23" t="e">
        <v>#N/A</v>
      </c>
      <c r="G38" s="24" t="e">
        <v>#N/A</v>
      </c>
      <c r="H38" s="22" t="e">
        <f t="shared" si="0"/>
        <v>#N/A</v>
      </c>
      <c r="I38" s="22" t="e">
        <f t="shared" si="1"/>
        <v>#N/A</v>
      </c>
      <c r="J38" s="12"/>
      <c r="K38" s="12"/>
    </row>
    <row r="39" spans="2:11" x14ac:dyDescent="0.2">
      <c r="B39" s="21">
        <v>43770</v>
      </c>
      <c r="C39" s="17">
        <v>2.653</v>
      </c>
      <c r="D39" s="18" t="e">
        <v>#N/A</v>
      </c>
      <c r="E39" s="22" t="e">
        <v>#N/A</v>
      </c>
      <c r="F39" s="23" t="e">
        <v>#N/A</v>
      </c>
      <c r="G39" s="24" t="e">
        <v>#N/A</v>
      </c>
      <c r="H39" s="22" t="e">
        <f t="shared" si="0"/>
        <v>#N/A</v>
      </c>
      <c r="I39" s="22" t="e">
        <f t="shared" si="1"/>
        <v>#N/A</v>
      </c>
      <c r="J39" s="12"/>
      <c r="K39" s="12"/>
    </row>
    <row r="40" spans="2:11" x14ac:dyDescent="0.2">
      <c r="B40" s="21">
        <v>43800</v>
      </c>
      <c r="C40" s="17">
        <v>2.2189999999999999</v>
      </c>
      <c r="D40" s="18" t="e">
        <v>#N/A</v>
      </c>
      <c r="E40" s="22" t="e">
        <v>#N/A</v>
      </c>
      <c r="F40" s="23" t="e">
        <v>#N/A</v>
      </c>
      <c r="G40" s="24" t="e">
        <v>#N/A</v>
      </c>
      <c r="H40" s="22" t="e">
        <f t="shared" si="0"/>
        <v>#N/A</v>
      </c>
      <c r="I40" s="22" t="e">
        <f t="shared" si="1"/>
        <v>#N/A</v>
      </c>
      <c r="J40" s="12"/>
      <c r="K40" s="12"/>
    </row>
    <row r="41" spans="2:11" x14ac:dyDescent="0.2">
      <c r="B41" s="21">
        <v>43831</v>
      </c>
      <c r="C41" s="17">
        <v>2.02</v>
      </c>
      <c r="D41" s="18" t="e">
        <v>#N/A</v>
      </c>
      <c r="E41" s="18" t="e">
        <v>#N/A</v>
      </c>
      <c r="F41" s="19" t="e">
        <v>#N/A</v>
      </c>
      <c r="G41" s="20" t="e">
        <v>#N/A</v>
      </c>
      <c r="H41" s="18" t="e">
        <f t="shared" si="0"/>
        <v>#N/A</v>
      </c>
      <c r="I41" s="18" t="e">
        <f t="shared" si="1"/>
        <v>#N/A</v>
      </c>
      <c r="J41" s="12"/>
      <c r="K41" s="12"/>
    </row>
    <row r="42" spans="2:11" x14ac:dyDescent="0.2">
      <c r="B42" s="21">
        <v>43862</v>
      </c>
      <c r="C42" s="17">
        <v>1.91</v>
      </c>
      <c r="D42" s="18" t="e">
        <v>#N/A</v>
      </c>
      <c r="E42" s="22" t="e">
        <v>#N/A</v>
      </c>
      <c r="F42" s="23" t="e">
        <v>#N/A</v>
      </c>
      <c r="G42" s="24" t="e">
        <v>#N/A</v>
      </c>
      <c r="H42" s="22" t="e">
        <f t="shared" si="0"/>
        <v>#N/A</v>
      </c>
      <c r="I42" s="22" t="e">
        <f t="shared" si="1"/>
        <v>#N/A</v>
      </c>
      <c r="J42" s="12"/>
      <c r="K42" s="12"/>
    </row>
    <row r="43" spans="2:11" x14ac:dyDescent="0.2">
      <c r="B43" s="21">
        <v>43891</v>
      </c>
      <c r="C43" s="17">
        <v>1.79</v>
      </c>
      <c r="D43" s="18" t="e">
        <v>#N/A</v>
      </c>
      <c r="E43" s="22" t="e">
        <v>#N/A</v>
      </c>
      <c r="F43" s="23" t="e">
        <v>#N/A</v>
      </c>
      <c r="G43" s="24" t="e">
        <v>#N/A</v>
      </c>
      <c r="H43" s="22" t="e">
        <f t="shared" si="0"/>
        <v>#N/A</v>
      </c>
      <c r="I43" s="22" t="e">
        <f t="shared" si="1"/>
        <v>#N/A</v>
      </c>
      <c r="J43" s="12"/>
      <c r="K43" s="12"/>
    </row>
    <row r="44" spans="2:11" x14ac:dyDescent="0.2">
      <c r="B44" s="21">
        <v>43922</v>
      </c>
      <c r="C44" s="17">
        <v>1.74</v>
      </c>
      <c r="D44" s="18" t="e">
        <v>#N/A</v>
      </c>
      <c r="E44" s="22" t="e">
        <v>#N/A</v>
      </c>
      <c r="F44" s="23" t="e">
        <v>#N/A</v>
      </c>
      <c r="G44" s="24" t="e">
        <v>#N/A</v>
      </c>
      <c r="H44" s="22" t="e">
        <f t="shared" si="0"/>
        <v>#N/A</v>
      </c>
      <c r="I44" s="22" t="e">
        <f t="shared" si="1"/>
        <v>#N/A</v>
      </c>
      <c r="J44" s="12"/>
      <c r="K44" s="12"/>
    </row>
    <row r="45" spans="2:11" x14ac:dyDescent="0.2">
      <c r="B45" s="21">
        <v>43952</v>
      </c>
      <c r="C45" s="17">
        <v>1.748</v>
      </c>
      <c r="D45" s="18" t="e">
        <v>#N/A</v>
      </c>
      <c r="E45" s="22" t="e">
        <v>#N/A</v>
      </c>
      <c r="F45" s="23" t="e">
        <v>#N/A</v>
      </c>
      <c r="G45" s="24" t="e">
        <v>#N/A</v>
      </c>
      <c r="H45" s="22" t="e">
        <f t="shared" si="0"/>
        <v>#N/A</v>
      </c>
      <c r="I45" s="22" t="e">
        <f t="shared" si="1"/>
        <v>#N/A</v>
      </c>
      <c r="J45" s="12"/>
      <c r="K45" s="12"/>
    </row>
    <row r="46" spans="2:11" x14ac:dyDescent="0.2">
      <c r="B46" s="21">
        <v>43983</v>
      </c>
      <c r="C46" s="17">
        <v>1.631</v>
      </c>
      <c r="D46" s="18" t="e">
        <v>#N/A</v>
      </c>
      <c r="E46" s="22" t="e">
        <v>#N/A</v>
      </c>
      <c r="F46" s="23" t="e">
        <v>#N/A</v>
      </c>
      <c r="G46" s="24" t="e">
        <v>#N/A</v>
      </c>
      <c r="H46" s="22" t="e">
        <f t="shared" si="0"/>
        <v>#N/A</v>
      </c>
      <c r="I46" s="22" t="e">
        <f t="shared" si="1"/>
        <v>#N/A</v>
      </c>
      <c r="J46" s="12"/>
      <c r="K46" s="12"/>
    </row>
    <row r="47" spans="2:11" x14ac:dyDescent="0.2">
      <c r="B47" s="21">
        <v>44013</v>
      </c>
      <c r="C47" s="17">
        <v>1.7669999999999999</v>
      </c>
      <c r="D47" s="18" t="e">
        <v>#N/A</v>
      </c>
      <c r="E47" s="22" t="e">
        <v>#N/A</v>
      </c>
      <c r="F47" s="23" t="e">
        <v>#N/A</v>
      </c>
      <c r="G47" s="24" t="e">
        <v>#N/A</v>
      </c>
      <c r="H47" s="22" t="e">
        <f t="shared" si="0"/>
        <v>#N/A</v>
      </c>
      <c r="I47" s="22" t="e">
        <f t="shared" si="1"/>
        <v>#N/A</v>
      </c>
      <c r="J47" s="12"/>
      <c r="K47" s="12"/>
    </row>
    <row r="48" spans="2:11" x14ac:dyDescent="0.2">
      <c r="B48" s="21">
        <v>44044</v>
      </c>
      <c r="C48" s="17">
        <v>2.2999999999999998</v>
      </c>
      <c r="D48" s="18" t="e">
        <v>#N/A</v>
      </c>
      <c r="E48" s="22" t="e">
        <v>#N/A</v>
      </c>
      <c r="F48" s="23" t="e">
        <v>#N/A</v>
      </c>
      <c r="G48" s="24" t="e">
        <v>#N/A</v>
      </c>
      <c r="H48" s="22" t="e">
        <f t="shared" si="0"/>
        <v>#N/A</v>
      </c>
      <c r="I48" s="22" t="e">
        <f t="shared" si="1"/>
        <v>#N/A</v>
      </c>
      <c r="J48" s="12"/>
      <c r="K48" s="12"/>
    </row>
    <row r="49" spans="2:11" x14ac:dyDescent="0.2">
      <c r="B49" s="21">
        <v>44075</v>
      </c>
      <c r="C49" s="17">
        <v>1.9219999999999999</v>
      </c>
      <c r="D49" s="18" t="e">
        <v>#N/A</v>
      </c>
      <c r="E49" s="22" t="e">
        <v>#N/A</v>
      </c>
      <c r="F49" s="23" t="e">
        <v>#N/A</v>
      </c>
      <c r="G49" s="24" t="e">
        <v>#N/A</v>
      </c>
      <c r="H49" s="22" t="e">
        <f t="shared" si="0"/>
        <v>#N/A</v>
      </c>
      <c r="I49" s="22" t="e">
        <f t="shared" si="1"/>
        <v>#N/A</v>
      </c>
      <c r="J49" s="12"/>
      <c r="K49" s="12"/>
    </row>
    <row r="50" spans="2:11" x14ac:dyDescent="0.2">
      <c r="B50" s="21">
        <v>44105</v>
      </c>
      <c r="C50" s="17">
        <v>2.39</v>
      </c>
      <c r="D50" s="18" t="e">
        <v>#N/A</v>
      </c>
      <c r="E50" s="22" t="e">
        <v>#N/A</v>
      </c>
      <c r="F50" s="23" t="e">
        <v>#N/A</v>
      </c>
      <c r="G50" s="24" t="e">
        <v>#N/A</v>
      </c>
      <c r="H50" s="22" t="e">
        <f t="shared" si="0"/>
        <v>#N/A</v>
      </c>
      <c r="I50" s="22" t="e">
        <f t="shared" si="1"/>
        <v>#N/A</v>
      </c>
      <c r="J50" s="12"/>
      <c r="K50" s="12"/>
    </row>
    <row r="51" spans="2:11" x14ac:dyDescent="0.2">
      <c r="B51" s="21">
        <v>44136</v>
      </c>
      <c r="C51" s="17">
        <v>2.61</v>
      </c>
      <c r="D51" s="18" t="e">
        <v>#N/A</v>
      </c>
      <c r="E51" s="22" t="e">
        <v>#N/A</v>
      </c>
      <c r="F51" s="23" t="e">
        <v>#N/A</v>
      </c>
      <c r="G51" s="24" t="e">
        <v>#N/A</v>
      </c>
      <c r="H51" s="22" t="e">
        <f t="shared" si="0"/>
        <v>#N/A</v>
      </c>
      <c r="I51" s="22" t="e">
        <f t="shared" si="1"/>
        <v>#N/A</v>
      </c>
      <c r="J51" s="12"/>
      <c r="K51" s="12"/>
    </row>
    <row r="52" spans="2:11" x14ac:dyDescent="0.2">
      <c r="B52" s="21">
        <v>44166</v>
      </c>
      <c r="C52" s="17">
        <v>2.59</v>
      </c>
      <c r="D52" s="18" t="e">
        <v>#N/A</v>
      </c>
      <c r="E52" s="22" t="e">
        <v>#N/A</v>
      </c>
      <c r="F52" s="23" t="e">
        <v>#N/A</v>
      </c>
      <c r="G52" s="24" t="e">
        <v>#N/A</v>
      </c>
      <c r="H52" s="22" t="e">
        <f t="shared" si="0"/>
        <v>#N/A</v>
      </c>
      <c r="I52" s="22" t="e">
        <f t="shared" si="1"/>
        <v>#N/A</v>
      </c>
      <c r="J52" s="12"/>
      <c r="K52" s="12"/>
    </row>
    <row r="53" spans="2:11" x14ac:dyDescent="0.2">
      <c r="B53" s="21">
        <v>44197</v>
      </c>
      <c r="C53" s="17">
        <v>2.71</v>
      </c>
      <c r="D53" s="18" t="e">
        <v>#N/A</v>
      </c>
      <c r="E53" s="18" t="e">
        <v>#N/A</v>
      </c>
      <c r="F53" s="19" t="e">
        <v>#N/A</v>
      </c>
      <c r="G53" s="20" t="e">
        <v>#N/A</v>
      </c>
      <c r="H53" s="18" t="e">
        <f t="shared" si="0"/>
        <v>#N/A</v>
      </c>
      <c r="I53" s="18" t="e">
        <f t="shared" si="1"/>
        <v>#N/A</v>
      </c>
      <c r="J53" s="12"/>
      <c r="K53" s="12"/>
    </row>
    <row r="54" spans="2:11" x14ac:dyDescent="0.2">
      <c r="B54" s="21">
        <v>44228</v>
      </c>
      <c r="C54" s="17">
        <v>5.35</v>
      </c>
      <c r="D54" s="18" t="e">
        <v>#N/A</v>
      </c>
      <c r="E54" s="22" t="e">
        <v>#N/A</v>
      </c>
      <c r="F54" s="23" t="e">
        <v>#N/A</v>
      </c>
      <c r="G54" s="24" t="e">
        <v>#N/A</v>
      </c>
      <c r="H54" s="22" t="e">
        <f t="shared" si="0"/>
        <v>#N/A</v>
      </c>
      <c r="I54" s="22" t="e">
        <f t="shared" si="1"/>
        <v>#N/A</v>
      </c>
      <c r="J54" s="12"/>
      <c r="K54" s="12"/>
    </row>
    <row r="55" spans="2:11" x14ac:dyDescent="0.2">
      <c r="B55" s="21">
        <v>44256</v>
      </c>
      <c r="C55" s="17">
        <v>2.62</v>
      </c>
      <c r="D55" s="18" t="e">
        <v>#N/A</v>
      </c>
      <c r="E55" s="22" t="e">
        <v>#N/A</v>
      </c>
      <c r="F55" s="23" t="e">
        <v>#N/A</v>
      </c>
      <c r="G55" s="24" t="e">
        <v>#N/A</v>
      </c>
      <c r="H55" s="22" t="e">
        <f t="shared" si="0"/>
        <v>#N/A</v>
      </c>
      <c r="I55" s="22" t="e">
        <f t="shared" si="1"/>
        <v>#N/A</v>
      </c>
      <c r="J55" s="12"/>
      <c r="K55" s="12"/>
    </row>
    <row r="56" spans="2:11" x14ac:dyDescent="0.2">
      <c r="B56" s="21">
        <v>44287</v>
      </c>
      <c r="C56" s="17">
        <v>2.6629999999999998</v>
      </c>
      <c r="D56" s="18" t="e">
        <v>#N/A</v>
      </c>
      <c r="E56" s="22" t="e">
        <v>#N/A</v>
      </c>
      <c r="F56" s="23" t="e">
        <v>#N/A</v>
      </c>
      <c r="G56" s="24" t="e">
        <v>#N/A</v>
      </c>
      <c r="H56" s="22" t="e">
        <f t="shared" si="0"/>
        <v>#N/A</v>
      </c>
      <c r="I56" s="22" t="e">
        <f t="shared" si="1"/>
        <v>#N/A</v>
      </c>
      <c r="J56" s="12"/>
      <c r="K56" s="12"/>
    </row>
    <row r="57" spans="2:11" x14ac:dyDescent="0.2">
      <c r="B57" s="21">
        <v>44317</v>
      </c>
      <c r="C57" s="17">
        <v>2.91</v>
      </c>
      <c r="D57" s="18" t="e">
        <v>#N/A</v>
      </c>
      <c r="E57" s="22" t="e">
        <v>#N/A</v>
      </c>
      <c r="F57" s="23" t="e">
        <v>#N/A</v>
      </c>
      <c r="G57" s="24" t="e">
        <v>#N/A</v>
      </c>
      <c r="H57" s="22" t="e">
        <f t="shared" si="0"/>
        <v>#N/A</v>
      </c>
      <c r="I57" s="22" t="e">
        <f t="shared" si="1"/>
        <v>#N/A</v>
      </c>
      <c r="J57" s="12"/>
      <c r="K57" s="12"/>
    </row>
    <row r="58" spans="2:11" x14ac:dyDescent="0.2">
      <c r="B58" s="21">
        <v>44348</v>
      </c>
      <c r="C58" s="17">
        <v>3.26</v>
      </c>
      <c r="D58" s="18" t="e">
        <v>#N/A</v>
      </c>
      <c r="E58" s="22" t="e">
        <v>#N/A</v>
      </c>
      <c r="F58" s="23" t="e">
        <v>#N/A</v>
      </c>
      <c r="G58" s="24" t="e">
        <v>#N/A</v>
      </c>
      <c r="H58" s="22" t="e">
        <f t="shared" si="0"/>
        <v>#N/A</v>
      </c>
      <c r="I58" s="22" t="e">
        <f t="shared" si="1"/>
        <v>#N/A</v>
      </c>
      <c r="J58" s="12"/>
      <c r="K58" s="12"/>
    </row>
    <row r="59" spans="2:11" x14ac:dyDescent="0.2">
      <c r="B59" s="21">
        <v>44378</v>
      </c>
      <c r="C59" s="17">
        <v>3.84</v>
      </c>
      <c r="D59" s="18" t="e">
        <v>#N/A</v>
      </c>
      <c r="E59" s="22" t="e">
        <v>#N/A</v>
      </c>
      <c r="F59" s="23" t="e">
        <v>#N/A</v>
      </c>
      <c r="G59" s="24" t="e">
        <v>#N/A</v>
      </c>
      <c r="H59" s="22" t="e">
        <f t="shared" si="0"/>
        <v>#N/A</v>
      </c>
      <c r="I59" s="22" t="e">
        <f t="shared" si="1"/>
        <v>#N/A</v>
      </c>
      <c r="J59" s="12"/>
      <c r="K59" s="12"/>
    </row>
    <row r="60" spans="2:11" x14ac:dyDescent="0.2">
      <c r="B60" s="21">
        <v>44409</v>
      </c>
      <c r="C60" s="17">
        <v>4.07</v>
      </c>
      <c r="D60" s="18" t="e">
        <v>#N/A</v>
      </c>
      <c r="E60" s="22" t="e">
        <v>#N/A</v>
      </c>
      <c r="F60" s="23" t="e">
        <v>#N/A</v>
      </c>
      <c r="G60" s="24" t="e">
        <v>#N/A</v>
      </c>
      <c r="H60" s="22" t="e">
        <f t="shared" si="0"/>
        <v>#N/A</v>
      </c>
      <c r="I60" s="22" t="e">
        <f t="shared" si="1"/>
        <v>#N/A</v>
      </c>
      <c r="J60" s="12"/>
      <c r="K60" s="12"/>
    </row>
    <row r="61" spans="2:11" x14ac:dyDescent="0.2">
      <c r="B61" s="21">
        <v>44440</v>
      </c>
      <c r="C61" s="17">
        <v>5.16</v>
      </c>
      <c r="D61" s="18" t="e">
        <v>#N/A</v>
      </c>
      <c r="E61" s="22" t="e">
        <v>#N/A</v>
      </c>
      <c r="F61" s="23" t="e">
        <v>#N/A</v>
      </c>
      <c r="G61" s="24" t="e">
        <v>#N/A</v>
      </c>
      <c r="H61" s="22" t="e">
        <f t="shared" si="0"/>
        <v>#N/A</v>
      </c>
      <c r="I61" s="22" t="e">
        <f t="shared" si="1"/>
        <v>#N/A</v>
      </c>
      <c r="J61" s="12"/>
      <c r="K61" s="12"/>
    </row>
    <row r="62" spans="2:11" x14ac:dyDescent="0.2">
      <c r="B62" s="21">
        <v>44470</v>
      </c>
      <c r="C62" s="17">
        <v>5.51</v>
      </c>
      <c r="D62" s="18" t="e">
        <v>#N/A</v>
      </c>
      <c r="E62" s="22" t="e">
        <v>#N/A</v>
      </c>
      <c r="F62" s="23" t="e">
        <v>#N/A</v>
      </c>
      <c r="G62" s="24" t="e">
        <v>#N/A</v>
      </c>
      <c r="H62" s="22" t="e">
        <f t="shared" si="0"/>
        <v>#N/A</v>
      </c>
      <c r="I62" s="22" t="e">
        <f t="shared" si="1"/>
        <v>#N/A</v>
      </c>
      <c r="J62" s="12"/>
      <c r="K62" s="12"/>
    </row>
    <row r="63" spans="2:11" x14ac:dyDescent="0.2">
      <c r="B63" s="21">
        <v>44501</v>
      </c>
      <c r="C63" s="17">
        <v>5.05</v>
      </c>
      <c r="D63" s="18" t="e">
        <v>#N/A</v>
      </c>
      <c r="E63" s="22" t="e">
        <v>#N/A</v>
      </c>
      <c r="F63" s="23" t="e">
        <v>#N/A</v>
      </c>
      <c r="G63" s="24" t="e">
        <v>#N/A</v>
      </c>
      <c r="H63" s="22" t="e">
        <f t="shared" si="0"/>
        <v>#N/A</v>
      </c>
      <c r="I63" s="22" t="e">
        <f t="shared" si="1"/>
        <v>#N/A</v>
      </c>
      <c r="J63" s="12"/>
      <c r="K63" s="12"/>
    </row>
    <row r="64" spans="2:11" x14ac:dyDescent="0.2">
      <c r="B64" s="21">
        <v>44531</v>
      </c>
      <c r="C64" s="17">
        <v>3.76</v>
      </c>
      <c r="D64" s="18" t="e">
        <v>#N/A</v>
      </c>
      <c r="E64" s="22" t="e">
        <v>#N/A</v>
      </c>
      <c r="F64" s="23" t="e">
        <v>#N/A</v>
      </c>
      <c r="G64" s="24" t="e">
        <v>#N/A</v>
      </c>
      <c r="H64" s="22" t="e">
        <f t="shared" si="0"/>
        <v>#N/A</v>
      </c>
      <c r="I64" s="22" t="e">
        <f t="shared" si="1"/>
        <v>#N/A</v>
      </c>
      <c r="J64" s="12"/>
      <c r="K64" s="12"/>
    </row>
    <row r="65" spans="2:11" x14ac:dyDescent="0.2">
      <c r="B65" s="21">
        <v>44562</v>
      </c>
      <c r="C65" s="17">
        <v>4.38</v>
      </c>
      <c r="D65" s="18" t="e">
        <v>#N/A</v>
      </c>
      <c r="E65" s="18" t="e">
        <v>#N/A</v>
      </c>
      <c r="F65" s="19" t="e">
        <v>#N/A</v>
      </c>
      <c r="G65" s="20" t="e">
        <v>#N/A</v>
      </c>
      <c r="H65" s="18" t="e">
        <f t="shared" si="0"/>
        <v>#N/A</v>
      </c>
      <c r="I65" s="18" t="e">
        <f t="shared" si="1"/>
        <v>#N/A</v>
      </c>
      <c r="J65" s="12"/>
      <c r="K65" s="12"/>
    </row>
    <row r="66" spans="2:11" x14ac:dyDescent="0.2">
      <c r="B66" s="21">
        <v>44593</v>
      </c>
      <c r="C66" s="17">
        <v>4.6900000000000004</v>
      </c>
      <c r="D66" s="18" t="e">
        <v>#N/A</v>
      </c>
      <c r="E66" s="22" t="e">
        <v>#N/A</v>
      </c>
      <c r="F66" s="23" t="e">
        <v>#N/A</v>
      </c>
      <c r="G66" s="24" t="e">
        <v>#N/A</v>
      </c>
      <c r="H66" s="22" t="e">
        <f t="shared" si="0"/>
        <v>#N/A</v>
      </c>
      <c r="I66" s="22" t="e">
        <f t="shared" si="1"/>
        <v>#N/A</v>
      </c>
      <c r="J66" s="12"/>
      <c r="K66" s="12"/>
    </row>
    <row r="67" spans="2:11" x14ac:dyDescent="0.2">
      <c r="B67" s="21">
        <v>44621</v>
      </c>
      <c r="C67" s="17">
        <v>4.9000000000000004</v>
      </c>
      <c r="D67" s="18" t="e">
        <v>#N/A</v>
      </c>
      <c r="E67" s="22" t="e">
        <v>#N/A</v>
      </c>
      <c r="F67" s="23" t="e">
        <v>#N/A</v>
      </c>
      <c r="G67" s="24" t="e">
        <v>#N/A</v>
      </c>
      <c r="H67" s="22" t="e">
        <f t="shared" si="0"/>
        <v>#N/A</v>
      </c>
      <c r="I67" s="22" t="e">
        <f t="shared" si="1"/>
        <v>#N/A</v>
      </c>
      <c r="J67" s="12"/>
      <c r="K67" s="12"/>
    </row>
    <row r="68" spans="2:11" x14ac:dyDescent="0.2">
      <c r="B68" s="21">
        <v>44652</v>
      </c>
      <c r="C68" s="17">
        <v>6.59</v>
      </c>
      <c r="D68" s="18" t="e">
        <v>#N/A</v>
      </c>
      <c r="E68" s="22" t="e">
        <v>#N/A</v>
      </c>
      <c r="F68" s="23" t="e">
        <v>#N/A</v>
      </c>
      <c r="G68" s="24" t="e">
        <v>#N/A</v>
      </c>
      <c r="H68" s="22" t="e">
        <f t="shared" si="0"/>
        <v>#N/A</v>
      </c>
      <c r="I68" s="22" t="e">
        <f t="shared" si="1"/>
        <v>#N/A</v>
      </c>
      <c r="J68" s="12"/>
      <c r="K68" s="12"/>
    </row>
    <row r="69" spans="2:11" x14ac:dyDescent="0.2">
      <c r="B69" s="21">
        <v>44682</v>
      </c>
      <c r="C69" s="17">
        <v>8.14</v>
      </c>
      <c r="D69" s="18" t="e">
        <v>#N/A</v>
      </c>
      <c r="E69" s="22" t="e">
        <v>#N/A</v>
      </c>
      <c r="F69" s="23" t="e">
        <v>#N/A</v>
      </c>
      <c r="G69" s="24" t="e">
        <v>#N/A</v>
      </c>
      <c r="H69" s="22" t="e">
        <f t="shared" si="0"/>
        <v>#N/A</v>
      </c>
      <c r="I69" s="22" t="e">
        <f t="shared" si="1"/>
        <v>#N/A</v>
      </c>
      <c r="J69" s="12"/>
      <c r="K69" s="12"/>
    </row>
    <row r="70" spans="2:11" x14ac:dyDescent="0.2">
      <c r="B70" s="21">
        <v>44713</v>
      </c>
      <c r="C70" s="17">
        <v>7.7</v>
      </c>
      <c r="D70" s="18" t="e">
        <v>#N/A</v>
      </c>
      <c r="E70" s="22" t="e">
        <v>#N/A</v>
      </c>
      <c r="F70" s="23" t="e">
        <v>#N/A</v>
      </c>
      <c r="G70" s="24" t="e">
        <v>#N/A</v>
      </c>
      <c r="H70" s="22" t="e">
        <f t="shared" si="0"/>
        <v>#N/A</v>
      </c>
      <c r="I70" s="22" t="e">
        <f t="shared" si="1"/>
        <v>#N/A</v>
      </c>
      <c r="J70" s="12"/>
      <c r="K70" s="12"/>
    </row>
    <row r="71" spans="2:11" x14ac:dyDescent="0.2">
      <c r="B71" s="21">
        <v>44743</v>
      </c>
      <c r="C71" s="17">
        <v>7.2839999999999998</v>
      </c>
      <c r="D71" s="18" t="e">
        <v>#N/A</v>
      </c>
      <c r="E71" s="22" t="e">
        <v>#N/A</v>
      </c>
      <c r="F71" s="23" t="e">
        <v>#N/A</v>
      </c>
      <c r="G71" s="24" t="e">
        <v>#N/A</v>
      </c>
      <c r="H71" s="22" t="e">
        <f t="shared" si="0"/>
        <v>#N/A</v>
      </c>
      <c r="I71" s="22" t="e">
        <f t="shared" si="1"/>
        <v>#N/A</v>
      </c>
      <c r="J71" s="12"/>
      <c r="K71" s="12"/>
    </row>
    <row r="72" spans="2:11" x14ac:dyDescent="0.2">
      <c r="B72" s="21">
        <v>44774</v>
      </c>
      <c r="C72" s="17">
        <v>8.8000000000000007</v>
      </c>
      <c r="D72" s="18" t="e">
        <v>#N/A</v>
      </c>
      <c r="E72" s="22" t="e">
        <v>#N/A</v>
      </c>
      <c r="F72" s="23" t="e">
        <v>#N/A</v>
      </c>
      <c r="G72" s="24" t="e">
        <v>#N/A</v>
      </c>
      <c r="H72" s="22" t="e">
        <f t="shared" si="0"/>
        <v>#N/A</v>
      </c>
      <c r="I72" s="22" t="e">
        <f t="shared" si="1"/>
        <v>#N/A</v>
      </c>
      <c r="J72" s="12"/>
      <c r="K72" s="12"/>
    </row>
    <row r="73" spans="2:11" x14ac:dyDescent="0.2">
      <c r="B73" s="21">
        <v>44805</v>
      </c>
      <c r="C73" s="17">
        <v>7.88</v>
      </c>
      <c r="D73" s="18" t="e">
        <v>#N/A</v>
      </c>
      <c r="E73" s="22" t="e">
        <v>#N/A</v>
      </c>
      <c r="F73" s="23" t="e">
        <v>#N/A</v>
      </c>
      <c r="G73" s="24" t="e">
        <v>#N/A</v>
      </c>
      <c r="H73" s="22" t="e">
        <f t="shared" si="0"/>
        <v>#N/A</v>
      </c>
      <c r="I73" s="22" t="e">
        <f t="shared" si="1"/>
        <v>#N/A</v>
      </c>
      <c r="J73" s="12"/>
      <c r="K73" s="12"/>
    </row>
    <row r="74" spans="2:11" x14ac:dyDescent="0.2">
      <c r="B74" s="21">
        <v>44835</v>
      </c>
      <c r="C74" s="17">
        <v>5.66</v>
      </c>
      <c r="D74" s="18" t="e">
        <v>#N/A</v>
      </c>
      <c r="E74" s="22" t="e">
        <v>#N/A</v>
      </c>
      <c r="F74" s="23" t="e">
        <v>#N/A</v>
      </c>
      <c r="G74" s="24" t="e">
        <v>#N/A</v>
      </c>
      <c r="H74" s="22" t="e">
        <f t="shared" si="0"/>
        <v>#N/A</v>
      </c>
      <c r="I74" s="22" t="e">
        <f t="shared" si="1"/>
        <v>#N/A</v>
      </c>
      <c r="J74" s="12"/>
      <c r="K74" s="12"/>
    </row>
    <row r="75" spans="2:11" x14ac:dyDescent="0.2">
      <c r="B75" s="21">
        <v>44866</v>
      </c>
      <c r="C75" s="17">
        <v>5.45</v>
      </c>
      <c r="D75" s="18" t="e">
        <v>#N/A</v>
      </c>
      <c r="E75" s="22" t="e">
        <v>#N/A</v>
      </c>
      <c r="F75" s="23" t="e">
        <v>#N/A</v>
      </c>
      <c r="G75" s="24" t="e">
        <v>#N/A</v>
      </c>
      <c r="H75" s="22" t="e">
        <f t="shared" si="0"/>
        <v>#N/A</v>
      </c>
      <c r="I75" s="22" t="e">
        <f t="shared" si="1"/>
        <v>#N/A</v>
      </c>
      <c r="J75" s="12"/>
      <c r="K75" s="12"/>
    </row>
    <row r="76" spans="2:11" x14ac:dyDescent="0.2">
      <c r="B76" s="21">
        <v>44896</v>
      </c>
      <c r="C76" s="17">
        <v>5.53</v>
      </c>
      <c r="D76" s="18" t="e">
        <v>#N/A</v>
      </c>
      <c r="E76" s="22" t="e">
        <v>#N/A</v>
      </c>
      <c r="F76" s="23" t="e">
        <v>#N/A</v>
      </c>
      <c r="G76" s="24" t="e">
        <v>#N/A</v>
      </c>
      <c r="H76" s="22" t="e">
        <f t="shared" si="0"/>
        <v>#N/A</v>
      </c>
      <c r="I76" s="22" t="e">
        <f t="shared" si="1"/>
        <v>#N/A</v>
      </c>
      <c r="J76" s="12"/>
      <c r="K76" s="12"/>
    </row>
    <row r="77" spans="2:11" x14ac:dyDescent="0.2">
      <c r="B77" s="21">
        <v>44927</v>
      </c>
      <c r="C77" s="18">
        <v>3.27</v>
      </c>
      <c r="D77" s="18" t="e">
        <v>#N/A</v>
      </c>
      <c r="E77" s="18" t="e">
        <v>#N/A</v>
      </c>
      <c r="F77" s="19" t="e">
        <v>#N/A</v>
      </c>
      <c r="G77" s="20" t="e">
        <v>#N/A</v>
      </c>
      <c r="H77" s="18" t="e">
        <f t="shared" si="0"/>
        <v>#N/A</v>
      </c>
      <c r="I77" s="18" t="e">
        <f t="shared" si="1"/>
        <v>#N/A</v>
      </c>
      <c r="J77" s="22" t="e">
        <f>$E77*EXP((-1.959963985*$F77*SQRT($G77/252)))</f>
        <v>#N/A</v>
      </c>
      <c r="K77" s="22" t="e">
        <f>$E77*EXP((1.959963985*$F77*SQRT($G77/252)))</f>
        <v>#N/A</v>
      </c>
    </row>
    <row r="78" spans="2:11" x14ac:dyDescent="0.2">
      <c r="B78" s="21">
        <v>44958</v>
      </c>
      <c r="C78" s="18">
        <v>2.38</v>
      </c>
      <c r="D78" s="22" t="e">
        <v>#N/A</v>
      </c>
      <c r="E78" s="22" t="e">
        <v>#N/A</v>
      </c>
      <c r="F78" s="23" t="e">
        <v>#N/A</v>
      </c>
      <c r="G78" s="24" t="e">
        <v>#N/A</v>
      </c>
      <c r="H78" s="22" t="e">
        <f t="shared" si="0"/>
        <v>#N/A</v>
      </c>
      <c r="I78" s="22" t="e">
        <f t="shared" si="1"/>
        <v>#N/A</v>
      </c>
      <c r="J78" s="22" t="e">
        <f t="shared" ref="J78:J112" si="2">$E78*EXP((-1.959963985*$F78*SQRT($G78/252)))</f>
        <v>#N/A</v>
      </c>
      <c r="K78" s="22" t="e">
        <f t="shared" ref="K78:K112" si="3">$E78*EXP((1.959963985*$F78*SQRT($G78/252)))</f>
        <v>#N/A</v>
      </c>
    </row>
    <row r="79" spans="2:11" x14ac:dyDescent="0.2">
      <c r="B79" s="21">
        <v>44986</v>
      </c>
      <c r="C79" s="18">
        <v>2.31</v>
      </c>
      <c r="D79" s="22" t="e">
        <v>#N/A</v>
      </c>
      <c r="E79" s="22" t="e">
        <v>#N/A</v>
      </c>
      <c r="F79" s="23" t="e">
        <v>#N/A</v>
      </c>
      <c r="G79" s="24" t="e">
        <v>#N/A</v>
      </c>
      <c r="H79" s="22" t="e">
        <f t="shared" si="0"/>
        <v>#N/A</v>
      </c>
      <c r="I79" s="22" t="e">
        <f t="shared" si="1"/>
        <v>#N/A</v>
      </c>
      <c r="J79" s="22" t="e">
        <f t="shared" si="2"/>
        <v>#N/A</v>
      </c>
      <c r="K79" s="22" t="e">
        <f t="shared" si="3"/>
        <v>#N/A</v>
      </c>
    </row>
    <row r="80" spans="2:11" x14ac:dyDescent="0.2">
      <c r="B80" s="21">
        <v>45017</v>
      </c>
      <c r="C80" s="18">
        <v>2.16</v>
      </c>
      <c r="D80" s="22" t="e">
        <v>#N/A</v>
      </c>
      <c r="E80" s="22" t="e">
        <v>#N/A</v>
      </c>
      <c r="F80" s="23" t="e">
        <v>#N/A</v>
      </c>
      <c r="G80" s="24" t="e">
        <v>#N/A</v>
      </c>
      <c r="H80" s="22" t="e">
        <f t="shared" si="0"/>
        <v>#N/A</v>
      </c>
      <c r="I80" s="22" t="e">
        <f t="shared" si="1"/>
        <v>#N/A</v>
      </c>
      <c r="J80" s="22" t="e">
        <f t="shared" si="2"/>
        <v>#N/A</v>
      </c>
      <c r="K80" s="22" t="e">
        <f t="shared" si="3"/>
        <v>#N/A</v>
      </c>
    </row>
    <row r="81" spans="2:11" x14ac:dyDescent="0.2">
      <c r="B81" s="21">
        <v>45047</v>
      </c>
      <c r="C81" s="18">
        <v>2.15</v>
      </c>
      <c r="D81" s="22" t="e">
        <v>#N/A</v>
      </c>
      <c r="E81" s="22" t="e">
        <v>#N/A</v>
      </c>
      <c r="F81" s="23" t="e">
        <v>#N/A</v>
      </c>
      <c r="G81" s="24" t="e">
        <v>#N/A</v>
      </c>
      <c r="H81" s="22" t="e">
        <f t="shared" si="0"/>
        <v>#N/A</v>
      </c>
      <c r="I81" s="22" t="e">
        <f t="shared" si="1"/>
        <v>#N/A</v>
      </c>
      <c r="J81" s="22" t="e">
        <f t="shared" si="2"/>
        <v>#N/A</v>
      </c>
      <c r="K81" s="22" t="e">
        <f t="shared" si="3"/>
        <v>#N/A</v>
      </c>
    </row>
    <row r="82" spans="2:11" x14ac:dyDescent="0.2">
      <c r="B82" s="21">
        <v>45078</v>
      </c>
      <c r="C82" s="18">
        <v>2.1800000000000002</v>
      </c>
      <c r="D82" s="22" t="e">
        <v>#N/A</v>
      </c>
      <c r="E82" s="22" t="e">
        <v>#N/A</v>
      </c>
      <c r="F82" s="23" t="e">
        <v>#N/A</v>
      </c>
      <c r="G82" s="24" t="e">
        <v>#N/A</v>
      </c>
      <c r="H82" s="22" t="e">
        <f t="shared" si="0"/>
        <v>#N/A</v>
      </c>
      <c r="I82" s="22" t="e">
        <f t="shared" si="1"/>
        <v>#N/A</v>
      </c>
      <c r="J82" s="22" t="e">
        <f t="shared" si="2"/>
        <v>#N/A</v>
      </c>
      <c r="K82" s="22" t="e">
        <f t="shared" si="3"/>
        <v>#N/A</v>
      </c>
    </row>
    <row r="83" spans="2:11" x14ac:dyDescent="0.2">
      <c r="B83" s="21">
        <v>45108</v>
      </c>
      <c r="C83" s="18">
        <v>2.5499999999999998</v>
      </c>
      <c r="D83" s="22" t="e">
        <v>#N/A</v>
      </c>
      <c r="E83" s="22" t="e">
        <v>#N/A</v>
      </c>
      <c r="F83" s="23" t="e">
        <v>#N/A</v>
      </c>
      <c r="G83" s="24" t="e">
        <v>#N/A</v>
      </c>
      <c r="H83" s="22" t="e">
        <f t="shared" si="0"/>
        <v>#N/A</v>
      </c>
      <c r="I83" s="22" t="e">
        <f t="shared" si="1"/>
        <v>#N/A</v>
      </c>
      <c r="J83" s="22" t="e">
        <f t="shared" si="2"/>
        <v>#N/A</v>
      </c>
      <c r="K83" s="22" t="e">
        <f t="shared" si="3"/>
        <v>#N/A</v>
      </c>
    </row>
    <row r="84" spans="2:11" x14ac:dyDescent="0.2">
      <c r="B84" s="21">
        <v>45139</v>
      </c>
      <c r="C84" s="18">
        <v>2.58</v>
      </c>
      <c r="D84" s="22" t="e">
        <v>#N/A</v>
      </c>
      <c r="E84" s="22" t="e">
        <v>#N/A</v>
      </c>
      <c r="F84" s="23" t="e">
        <v>#N/A</v>
      </c>
      <c r="G84" s="24" t="e">
        <v>#N/A</v>
      </c>
      <c r="H84" s="22" t="e">
        <f t="shared" si="0"/>
        <v>#N/A</v>
      </c>
      <c r="I84" s="22" t="e">
        <f t="shared" si="1"/>
        <v>#N/A</v>
      </c>
      <c r="J84" s="22" t="e">
        <f t="shared" si="2"/>
        <v>#N/A</v>
      </c>
      <c r="K84" s="22" t="e">
        <f t="shared" si="3"/>
        <v>#N/A</v>
      </c>
    </row>
    <row r="85" spans="2:11" x14ac:dyDescent="0.2">
      <c r="B85" s="21">
        <v>45170</v>
      </c>
      <c r="C85" s="18">
        <v>2.64</v>
      </c>
      <c r="D85" s="22" t="e">
        <v>#N/A</v>
      </c>
      <c r="E85" s="22" t="e">
        <v>#N/A</v>
      </c>
      <c r="F85" s="23" t="e">
        <v>#N/A</v>
      </c>
      <c r="G85" s="24" t="e">
        <v>#N/A</v>
      </c>
      <c r="H85" s="22" t="e">
        <f t="shared" si="0"/>
        <v>#N/A</v>
      </c>
      <c r="I85" s="22" t="e">
        <f t="shared" si="1"/>
        <v>#N/A</v>
      </c>
      <c r="J85" s="22" t="e">
        <f t="shared" si="2"/>
        <v>#N/A</v>
      </c>
      <c r="K85" s="22" t="e">
        <f t="shared" si="3"/>
        <v>#N/A</v>
      </c>
    </row>
    <row r="86" spans="2:11" x14ac:dyDescent="0.2">
      <c r="B86" s="21">
        <v>45200</v>
      </c>
      <c r="C86" s="18">
        <v>2.98</v>
      </c>
      <c r="D86" s="22" t="e">
        <v>#N/A</v>
      </c>
      <c r="E86" s="22" t="e">
        <v>#N/A</v>
      </c>
      <c r="F86" s="23" t="e">
        <v>#N/A</v>
      </c>
      <c r="G86" s="24" t="e">
        <v>#N/A</v>
      </c>
      <c r="H86" s="22" t="e">
        <f t="shared" si="0"/>
        <v>#N/A</v>
      </c>
      <c r="I86" s="22" t="e">
        <f t="shared" si="1"/>
        <v>#N/A</v>
      </c>
      <c r="J86" s="22" t="e">
        <f t="shared" si="2"/>
        <v>#N/A</v>
      </c>
      <c r="K86" s="22" t="e">
        <f t="shared" si="3"/>
        <v>#N/A</v>
      </c>
    </row>
    <row r="87" spans="2:11" x14ac:dyDescent="0.2">
      <c r="B87" s="21">
        <v>45231</v>
      </c>
      <c r="C87" s="18">
        <v>2.71</v>
      </c>
      <c r="D87" s="22" t="e">
        <v>#N/A</v>
      </c>
      <c r="E87" s="22" t="e">
        <v>#N/A</v>
      </c>
      <c r="F87" s="23" t="e">
        <v>#N/A</v>
      </c>
      <c r="G87" s="24" t="e">
        <v>#N/A</v>
      </c>
      <c r="H87" s="22" t="e">
        <f t="shared" si="0"/>
        <v>#N/A</v>
      </c>
      <c r="I87" s="22" t="e">
        <f t="shared" si="1"/>
        <v>#N/A</v>
      </c>
      <c r="J87" s="22" t="e">
        <f t="shared" si="2"/>
        <v>#N/A</v>
      </c>
      <c r="K87" s="22" t="e">
        <f t="shared" si="3"/>
        <v>#N/A</v>
      </c>
    </row>
    <row r="88" spans="2:11" x14ac:dyDescent="0.2">
      <c r="B88" s="21">
        <v>45261</v>
      </c>
      <c r="C88" s="18">
        <v>2.52</v>
      </c>
      <c r="D88" s="22" t="e">
        <v>#N/A</v>
      </c>
      <c r="E88" s="22" t="e">
        <v>#N/A</v>
      </c>
      <c r="F88" s="23" t="e">
        <v>#N/A</v>
      </c>
      <c r="G88" s="24" t="e">
        <v>#N/A</v>
      </c>
      <c r="H88" s="22" t="e">
        <f t="shared" si="0"/>
        <v>#N/A</v>
      </c>
      <c r="I88" s="22" t="e">
        <f t="shared" si="1"/>
        <v>#N/A</v>
      </c>
      <c r="J88" s="22" t="e">
        <f t="shared" si="2"/>
        <v>#N/A</v>
      </c>
      <c r="K88" s="22" t="e">
        <f t="shared" si="3"/>
        <v>#N/A</v>
      </c>
    </row>
    <row r="89" spans="2:11" x14ac:dyDescent="0.2">
      <c r="B89" s="21">
        <v>45292</v>
      </c>
      <c r="C89" s="18">
        <v>3.18</v>
      </c>
      <c r="D89" s="22" t="e">
        <v>#N/A</v>
      </c>
      <c r="E89" s="22" t="e">
        <v>#N/A</v>
      </c>
      <c r="F89" s="23" t="e">
        <v>#N/A</v>
      </c>
      <c r="G89" s="24" t="e">
        <v>#N/A</v>
      </c>
      <c r="H89" s="22" t="e">
        <f t="shared" si="0"/>
        <v>#N/A</v>
      </c>
      <c r="I89" s="22" t="e">
        <f t="shared" si="1"/>
        <v>#N/A</v>
      </c>
      <c r="J89" s="22" t="e">
        <f t="shared" si="2"/>
        <v>#N/A</v>
      </c>
      <c r="K89" s="22" t="e">
        <f t="shared" si="3"/>
        <v>#N/A</v>
      </c>
    </row>
    <row r="90" spans="2:11" x14ac:dyDescent="0.2">
      <c r="B90" s="21">
        <v>45323</v>
      </c>
      <c r="C90" s="18">
        <v>1.72</v>
      </c>
      <c r="D90" s="22" t="e">
        <v>#N/A</v>
      </c>
      <c r="E90" s="22" t="e">
        <v>#N/A</v>
      </c>
      <c r="F90" s="23" t="e">
        <v>#N/A</v>
      </c>
      <c r="G90" s="24" t="e">
        <v>#N/A</v>
      </c>
      <c r="H90" s="22" t="e">
        <f t="shared" si="0"/>
        <v>#N/A</v>
      </c>
      <c r="I90" s="22" t="e">
        <f t="shared" si="1"/>
        <v>#N/A</v>
      </c>
      <c r="J90" s="22" t="e">
        <f t="shared" si="2"/>
        <v>#N/A</v>
      </c>
      <c r="K90" s="22" t="e">
        <f t="shared" si="3"/>
        <v>#N/A</v>
      </c>
    </row>
    <row r="91" spans="2:11" x14ac:dyDescent="0.2">
      <c r="B91" s="21">
        <v>45352</v>
      </c>
      <c r="C91" s="18">
        <v>1.49</v>
      </c>
      <c r="D91" s="22" t="e">
        <v>#N/A</v>
      </c>
      <c r="E91" s="22" t="e">
        <v>#N/A</v>
      </c>
      <c r="F91" s="23" t="e">
        <v>#N/A</v>
      </c>
      <c r="G91" s="24" t="e">
        <v>#N/A</v>
      </c>
      <c r="H91" s="22" t="e">
        <f t="shared" si="0"/>
        <v>#N/A</v>
      </c>
      <c r="I91" s="22" t="e">
        <f t="shared" si="1"/>
        <v>#N/A</v>
      </c>
      <c r="J91" s="22" t="e">
        <f t="shared" si="2"/>
        <v>#N/A</v>
      </c>
      <c r="K91" s="22" t="e">
        <f t="shared" si="3"/>
        <v>#N/A</v>
      </c>
    </row>
    <row r="92" spans="2:11" x14ac:dyDescent="0.2">
      <c r="B92" s="21">
        <v>45383</v>
      </c>
      <c r="C92" s="18">
        <v>1.6</v>
      </c>
      <c r="D92" s="22">
        <v>1.6</v>
      </c>
      <c r="E92" s="22" t="e">
        <v>#N/A</v>
      </c>
      <c r="F92" s="23" t="e">
        <v>#N/A</v>
      </c>
      <c r="G92" s="24" t="e">
        <v>#N/A</v>
      </c>
      <c r="H92" s="22" t="e">
        <f t="shared" si="0"/>
        <v>#N/A</v>
      </c>
      <c r="I92" s="22" t="e">
        <f t="shared" si="1"/>
        <v>#N/A</v>
      </c>
      <c r="J92" s="22" t="e">
        <f t="shared" si="2"/>
        <v>#N/A</v>
      </c>
      <c r="K92" s="22" t="e">
        <f t="shared" si="3"/>
        <v>#N/A</v>
      </c>
    </row>
    <row r="93" spans="2:11" x14ac:dyDescent="0.2">
      <c r="B93" s="21">
        <v>45413</v>
      </c>
      <c r="C93" s="18" t="e">
        <v>#N/A</v>
      </c>
      <c r="D93" s="22">
        <v>1.6761010000000001</v>
      </c>
      <c r="E93" s="22" t="e">
        <v>#N/A</v>
      </c>
      <c r="F93" s="23" t="e">
        <v>#N/A</v>
      </c>
      <c r="G93" s="24" t="e">
        <v>#N/A</v>
      </c>
      <c r="H93" s="22" t="e">
        <f t="shared" ref="H93:H128" si="4">$E93*EXP((+NORMSINV((1-$H$25)/2)*$F93*SQRT($G93/252)))</f>
        <v>#N/A</v>
      </c>
      <c r="I93" s="22" t="e">
        <f t="shared" ref="I93:I128" si="5">$E93*EXP(-NORMSINV((1-$H$25)/2)*$F93*SQRT($G93/252))</f>
        <v>#N/A</v>
      </c>
      <c r="J93" s="22" t="e">
        <f t="shared" si="2"/>
        <v>#N/A</v>
      </c>
      <c r="K93" s="22" t="e">
        <f t="shared" si="3"/>
        <v>#N/A</v>
      </c>
    </row>
    <row r="94" spans="2:11" x14ac:dyDescent="0.2">
      <c r="B94" s="21">
        <v>45444</v>
      </c>
      <c r="C94" s="18" t="e">
        <v>#N/A</v>
      </c>
      <c r="D94" s="22">
        <v>1.8414809999999999</v>
      </c>
      <c r="E94" s="22">
        <v>1.9822</v>
      </c>
      <c r="F94" s="23">
        <v>0.53707642499999997</v>
      </c>
      <c r="G94" s="24">
        <v>17</v>
      </c>
      <c r="H94" s="22">
        <f t="shared" si="4"/>
        <v>1.5080254279380443</v>
      </c>
      <c r="I94" s="22">
        <f t="shared" si="5"/>
        <v>2.6054712123603685</v>
      </c>
      <c r="J94" s="22">
        <f t="shared" si="2"/>
        <v>1.5080254278412886</v>
      </c>
      <c r="K94" s="22">
        <f t="shared" si="3"/>
        <v>2.605471212527537</v>
      </c>
    </row>
    <row r="95" spans="2:11" x14ac:dyDescent="0.2">
      <c r="B95" s="21">
        <v>45474</v>
      </c>
      <c r="C95" s="18" t="e">
        <v>#N/A</v>
      </c>
      <c r="D95" s="22">
        <v>1.9760470000000001</v>
      </c>
      <c r="E95" s="22">
        <v>2.3146</v>
      </c>
      <c r="F95" s="23">
        <v>0.45840987499999997</v>
      </c>
      <c r="G95" s="24">
        <v>36</v>
      </c>
      <c r="H95" s="22">
        <f t="shared" si="4"/>
        <v>1.648141581309011</v>
      </c>
      <c r="I95" s="22">
        <f t="shared" si="5"/>
        <v>3.25055396985069</v>
      </c>
      <c r="J95" s="22">
        <f t="shared" si="2"/>
        <v>1.6481415811776683</v>
      </c>
      <c r="K95" s="22">
        <f t="shared" si="3"/>
        <v>3.2505539701097317</v>
      </c>
    </row>
    <row r="96" spans="2:11" x14ac:dyDescent="0.2">
      <c r="B96" s="21">
        <v>45505</v>
      </c>
      <c r="C96" s="18" t="e">
        <v>#N/A</v>
      </c>
      <c r="D96" s="22">
        <v>2.1719170000000001</v>
      </c>
      <c r="E96" s="22">
        <v>2.4359999999999999</v>
      </c>
      <c r="F96" s="23">
        <v>0.44312820000000003</v>
      </c>
      <c r="G96" s="24">
        <v>58</v>
      </c>
      <c r="H96" s="22">
        <f t="shared" si="4"/>
        <v>1.6059064036638626</v>
      </c>
      <c r="I96" s="22">
        <f t="shared" si="5"/>
        <v>3.695169274162807</v>
      </c>
      <c r="J96" s="22">
        <f t="shared" si="2"/>
        <v>1.6059064035068373</v>
      </c>
      <c r="K96" s="22">
        <f t="shared" si="3"/>
        <v>3.6951692745241207</v>
      </c>
    </row>
    <row r="97" spans="2:11" x14ac:dyDescent="0.2">
      <c r="B97" s="21">
        <v>45536</v>
      </c>
      <c r="C97" s="18" t="e">
        <v>#N/A</v>
      </c>
      <c r="D97" s="22">
        <v>2.3437169999999998</v>
      </c>
      <c r="E97" s="22">
        <v>2.452</v>
      </c>
      <c r="F97" s="23">
        <v>0.44240815</v>
      </c>
      <c r="G97" s="24">
        <v>80</v>
      </c>
      <c r="H97" s="22">
        <f t="shared" si="4"/>
        <v>1.5043279275240693</v>
      </c>
      <c r="I97" s="22">
        <f t="shared" si="5"/>
        <v>3.9966711313373544</v>
      </c>
      <c r="J97" s="22">
        <f t="shared" si="2"/>
        <v>1.5043279273515979</v>
      </c>
      <c r="K97" s="22">
        <f t="shared" si="3"/>
        <v>3.9966711317955732</v>
      </c>
    </row>
    <row r="98" spans="2:11" x14ac:dyDescent="0.2">
      <c r="B98" s="21">
        <v>45566</v>
      </c>
      <c r="C98" s="18" t="e">
        <v>#N/A</v>
      </c>
      <c r="D98" s="22">
        <v>2.4580069999999998</v>
      </c>
      <c r="E98" s="22">
        <v>2.5580000000000003</v>
      </c>
      <c r="F98" s="23">
        <v>0.43192940000000002</v>
      </c>
      <c r="G98" s="24">
        <v>100</v>
      </c>
      <c r="H98" s="22">
        <f t="shared" si="4"/>
        <v>1.500711316907406</v>
      </c>
      <c r="I98" s="22">
        <f t="shared" si="5"/>
        <v>4.3601750225248201</v>
      </c>
      <c r="J98" s="22">
        <f t="shared" si="2"/>
        <v>1.5007113167195969</v>
      </c>
      <c r="K98" s="22">
        <f t="shared" si="3"/>
        <v>4.3601750230704823</v>
      </c>
    </row>
    <row r="99" spans="2:11" x14ac:dyDescent="0.2">
      <c r="B99" s="21">
        <v>45597</v>
      </c>
      <c r="C99" s="18" t="e">
        <v>#N/A</v>
      </c>
      <c r="D99" s="22">
        <v>2.7231649999999998</v>
      </c>
      <c r="E99" s="22">
        <v>2.9718</v>
      </c>
      <c r="F99" s="23">
        <v>0.43708020000000003</v>
      </c>
      <c r="G99" s="24">
        <v>123</v>
      </c>
      <c r="H99" s="22">
        <f t="shared" si="4"/>
        <v>1.6334126479829023</v>
      </c>
      <c r="I99" s="22">
        <f t="shared" si="5"/>
        <v>5.4068365706033426</v>
      </c>
      <c r="J99" s="22">
        <f t="shared" si="2"/>
        <v>1.6334126477534903</v>
      </c>
      <c r="K99" s="22">
        <f t="shared" si="3"/>
        <v>5.4068365713627307</v>
      </c>
    </row>
    <row r="100" spans="2:11" x14ac:dyDescent="0.2">
      <c r="B100" s="21">
        <v>45627</v>
      </c>
      <c r="C100" s="18" t="e">
        <v>#N/A</v>
      </c>
      <c r="D100" s="22">
        <v>2.9990480000000002</v>
      </c>
      <c r="E100" s="22">
        <v>3.5156000000000001</v>
      </c>
      <c r="F100" s="23">
        <v>0.43406457500000001</v>
      </c>
      <c r="G100" s="24">
        <v>143</v>
      </c>
      <c r="H100" s="22">
        <f t="shared" si="4"/>
        <v>1.852136527493925</v>
      </c>
      <c r="I100" s="22">
        <f t="shared" si="5"/>
        <v>6.6730735971841257</v>
      </c>
      <c r="J100" s="22">
        <f t="shared" si="2"/>
        <v>1.8521365272153756</v>
      </c>
      <c r="K100" s="22">
        <f t="shared" si="3"/>
        <v>6.6730735981877123</v>
      </c>
    </row>
    <row r="101" spans="2:11" x14ac:dyDescent="0.2">
      <c r="B101" s="21">
        <v>45658</v>
      </c>
      <c r="C101" s="18" t="e">
        <v>#N/A</v>
      </c>
      <c r="D101" s="22">
        <v>3.115853</v>
      </c>
      <c r="E101" s="22">
        <v>3.7828000000000004</v>
      </c>
      <c r="F101" s="23">
        <v>0.45168478571428566</v>
      </c>
      <c r="G101" s="24">
        <v>164</v>
      </c>
      <c r="H101" s="22">
        <f t="shared" si="4"/>
        <v>1.8520415099335579</v>
      </c>
      <c r="I101" s="22">
        <f t="shared" si="5"/>
        <v>7.7263796536144378</v>
      </c>
      <c r="J101" s="22">
        <f t="shared" si="2"/>
        <v>1.8520415096231626</v>
      </c>
      <c r="K101" s="22">
        <f t="shared" si="3"/>
        <v>7.7263796549093504</v>
      </c>
    </row>
    <row r="102" spans="2:11" x14ac:dyDescent="0.2">
      <c r="B102" s="21">
        <v>45689</v>
      </c>
      <c r="C102" s="18" t="e">
        <v>#N/A</v>
      </c>
      <c r="D102" s="22">
        <v>2.8543069999999999</v>
      </c>
      <c r="E102" s="22">
        <v>3.6165999999999996</v>
      </c>
      <c r="F102" s="23">
        <v>0.47595137500000001</v>
      </c>
      <c r="G102" s="24">
        <v>185</v>
      </c>
      <c r="H102" s="22">
        <f t="shared" si="4"/>
        <v>1.6262215909517908</v>
      </c>
      <c r="I102" s="22">
        <f t="shared" si="5"/>
        <v>8.0430586045439778</v>
      </c>
      <c r="J102" s="22">
        <f t="shared" si="2"/>
        <v>1.6262215906467659</v>
      </c>
      <c r="K102" s="22">
        <f t="shared" si="3"/>
        <v>8.0430586060525862</v>
      </c>
    </row>
    <row r="103" spans="2:11" x14ac:dyDescent="0.2">
      <c r="B103" s="21">
        <v>45717</v>
      </c>
      <c r="C103" s="18" t="e">
        <v>#N/A</v>
      </c>
      <c r="D103" s="22">
        <v>2.8232309999999998</v>
      </c>
      <c r="E103" s="22">
        <v>3.2389999999999999</v>
      </c>
      <c r="F103" s="23">
        <v>0.45197649999999995</v>
      </c>
      <c r="G103" s="24">
        <v>204</v>
      </c>
      <c r="H103" s="22">
        <f t="shared" si="4"/>
        <v>1.4596944497854289</v>
      </c>
      <c r="I103" s="22">
        <f t="shared" si="5"/>
        <v>7.1872034599721637</v>
      </c>
      <c r="J103" s="22">
        <f t="shared" si="2"/>
        <v>1.459694449512406</v>
      </c>
      <c r="K103" s="22">
        <f t="shared" si="3"/>
        <v>7.1872034613164679</v>
      </c>
    </row>
    <row r="104" spans="2:11" x14ac:dyDescent="0.2">
      <c r="B104" s="21">
        <v>45748</v>
      </c>
      <c r="C104" s="18" t="e">
        <v>#N/A</v>
      </c>
      <c r="D104" s="22">
        <v>2.6717110000000002</v>
      </c>
      <c r="E104" s="22">
        <v>3.0312000000000001</v>
      </c>
      <c r="F104" s="23">
        <v>0.38804119999999998</v>
      </c>
      <c r="G104" s="24">
        <v>225</v>
      </c>
      <c r="H104" s="22">
        <f t="shared" si="4"/>
        <v>1.4774378819765046</v>
      </c>
      <c r="I104" s="22">
        <f t="shared" si="5"/>
        <v>6.2189913715412084</v>
      </c>
      <c r="J104" s="22">
        <f t="shared" si="2"/>
        <v>1.4774378817273408</v>
      </c>
      <c r="K104" s="22">
        <f t="shared" si="3"/>
        <v>6.2189913725900157</v>
      </c>
    </row>
    <row r="105" spans="2:11" x14ac:dyDescent="0.2">
      <c r="B105" s="21">
        <v>45778</v>
      </c>
      <c r="C105" s="18" t="e">
        <v>#N/A</v>
      </c>
      <c r="D105" s="22">
        <v>2.7893409999999998</v>
      </c>
      <c r="E105" s="22">
        <v>3.0884</v>
      </c>
      <c r="F105" s="23">
        <v>0.35532559666666663</v>
      </c>
      <c r="G105" s="24">
        <v>246</v>
      </c>
      <c r="H105" s="22">
        <f t="shared" si="4"/>
        <v>1.5520373849340048</v>
      </c>
      <c r="I105" s="22">
        <f t="shared" si="5"/>
        <v>6.1456087672820976</v>
      </c>
      <c r="J105" s="22">
        <f t="shared" si="2"/>
        <v>1.5520373846833921</v>
      </c>
      <c r="K105" s="22">
        <f t="shared" si="3"/>
        <v>6.1456087682744505</v>
      </c>
    </row>
    <row r="106" spans="2:11" x14ac:dyDescent="0.2">
      <c r="B106" s="21">
        <v>45809</v>
      </c>
      <c r="C106" s="18" t="e">
        <v>#N/A</v>
      </c>
      <c r="D106" s="22">
        <v>3.0473750000000002</v>
      </c>
      <c r="E106" s="22">
        <v>3.2722000000000002</v>
      </c>
      <c r="F106" s="23">
        <v>0.34004805333333332</v>
      </c>
      <c r="G106" s="24">
        <v>267</v>
      </c>
      <c r="H106" s="22">
        <f t="shared" si="4"/>
        <v>1.6477842984488829</v>
      </c>
      <c r="I106" s="22">
        <f t="shared" si="5"/>
        <v>6.4979942156744368</v>
      </c>
      <c r="J106" s="22">
        <f t="shared" si="2"/>
        <v>1.6477842981836037</v>
      </c>
      <c r="K106" s="22">
        <f t="shared" si="3"/>
        <v>6.4979942167205591</v>
      </c>
    </row>
    <row r="107" spans="2:11" x14ac:dyDescent="0.2">
      <c r="B107" s="21">
        <v>45839</v>
      </c>
      <c r="C107" s="18" t="e">
        <v>#N/A</v>
      </c>
      <c r="D107" s="22">
        <v>3.1700029999999999</v>
      </c>
      <c r="E107" s="22">
        <v>3.464</v>
      </c>
      <c r="F107" s="23">
        <v>0.33160364999999997</v>
      </c>
      <c r="G107" s="24">
        <v>287</v>
      </c>
      <c r="H107" s="22">
        <f t="shared" si="4"/>
        <v>1.7312186957491014</v>
      </c>
      <c r="I107" s="22">
        <f t="shared" si="5"/>
        <v>6.9311266274235104</v>
      </c>
      <c r="J107" s="22">
        <f t="shared" si="2"/>
        <v>1.7312186954673161</v>
      </c>
      <c r="K107" s="22">
        <f t="shared" si="3"/>
        <v>6.9311266285516702</v>
      </c>
    </row>
    <row r="108" spans="2:11" x14ac:dyDescent="0.2">
      <c r="B108" s="21">
        <v>45870</v>
      </c>
      <c r="C108" s="18" t="e">
        <v>#N/A</v>
      </c>
      <c r="D108" s="22">
        <v>3.162239</v>
      </c>
      <c r="E108" s="22">
        <v>3.5100000000000002</v>
      </c>
      <c r="F108" s="23">
        <v>0.32549467142857141</v>
      </c>
      <c r="G108" s="24">
        <v>309</v>
      </c>
      <c r="H108" s="22">
        <f t="shared" si="4"/>
        <v>1.7318376916202487</v>
      </c>
      <c r="I108" s="22">
        <f t="shared" si="5"/>
        <v>7.1138883624098357</v>
      </c>
      <c r="J108" s="22">
        <f t="shared" si="2"/>
        <v>1.7318376913331459</v>
      </c>
      <c r="K108" s="22">
        <f t="shared" si="3"/>
        <v>7.1138883635891705</v>
      </c>
    </row>
    <row r="109" spans="2:11" x14ac:dyDescent="0.2">
      <c r="B109" s="21">
        <v>45901</v>
      </c>
      <c r="C109" s="18" t="e">
        <v>#N/A</v>
      </c>
      <c r="D109" s="22">
        <v>3.2522169999999999</v>
      </c>
      <c r="E109" s="22">
        <v>3.4793999999999996</v>
      </c>
      <c r="F109" s="23">
        <v>0.32275619999999999</v>
      </c>
      <c r="G109" s="24">
        <v>330</v>
      </c>
      <c r="H109" s="22">
        <f t="shared" si="4"/>
        <v>1.6870113290728148</v>
      </c>
      <c r="I109" s="22">
        <f t="shared" si="5"/>
        <v>7.176136965632355</v>
      </c>
      <c r="J109" s="22">
        <f t="shared" si="2"/>
        <v>1.6870113287862278</v>
      </c>
      <c r="K109" s="22">
        <f t="shared" si="3"/>
        <v>7.1761369668514279</v>
      </c>
    </row>
    <row r="110" spans="2:11" x14ac:dyDescent="0.2">
      <c r="B110" s="21">
        <v>45931</v>
      </c>
      <c r="C110" s="18" t="e">
        <v>#N/A</v>
      </c>
      <c r="D110" s="22">
        <v>3.2418490000000002</v>
      </c>
      <c r="E110" s="22">
        <v>3.5406</v>
      </c>
      <c r="F110" s="23">
        <v>0.32104043523809522</v>
      </c>
      <c r="G110" s="24">
        <v>351</v>
      </c>
      <c r="H110" s="22">
        <f t="shared" si="4"/>
        <v>1.6848653591263247</v>
      </c>
      <c r="I110" s="22">
        <f t="shared" si="5"/>
        <v>7.44026713594514</v>
      </c>
      <c r="J110" s="22">
        <f t="shared" si="2"/>
        <v>1.6848653588327047</v>
      </c>
      <c r="K110" s="22">
        <f t="shared" si="3"/>
        <v>7.4402671372417482</v>
      </c>
    </row>
    <row r="111" spans="2:11" x14ac:dyDescent="0.2">
      <c r="B111" s="21">
        <v>45962</v>
      </c>
      <c r="C111" s="18" t="e">
        <v>#N/A</v>
      </c>
      <c r="D111" s="22">
        <v>3.3438050000000001</v>
      </c>
      <c r="E111" s="22">
        <v>3.8771999999999998</v>
      </c>
      <c r="F111" s="23">
        <v>0.32037110000000002</v>
      </c>
      <c r="G111" s="24">
        <v>374</v>
      </c>
      <c r="H111" s="22">
        <f t="shared" si="4"/>
        <v>1.8042705184822954</v>
      </c>
      <c r="I111" s="22">
        <f t="shared" si="5"/>
        <v>8.3317217047059504</v>
      </c>
      <c r="J111" s="22">
        <f t="shared" si="2"/>
        <v>1.8042705181584053</v>
      </c>
      <c r="K111" s="22">
        <f t="shared" si="3"/>
        <v>8.331721706201602</v>
      </c>
    </row>
    <row r="112" spans="2:11" x14ac:dyDescent="0.2">
      <c r="B112" s="25">
        <v>45992</v>
      </c>
      <c r="C112" s="18" t="e">
        <v>#N/A</v>
      </c>
      <c r="D112" s="26">
        <v>3.5850219999999999</v>
      </c>
      <c r="E112" s="26">
        <v>4.3425999999999991</v>
      </c>
      <c r="F112" s="27">
        <v>0.32249028571428573</v>
      </c>
      <c r="G112" s="28">
        <v>393</v>
      </c>
      <c r="H112" s="26">
        <f t="shared" si="4"/>
        <v>1.9721797192230386</v>
      </c>
      <c r="I112" s="26">
        <f t="shared" si="5"/>
        <v>9.5620974986140581</v>
      </c>
      <c r="J112" s="22">
        <f t="shared" si="2"/>
        <v>1.9721797188577244</v>
      </c>
      <c r="K112" s="22">
        <f t="shared" si="3"/>
        <v>9.5620975003852795</v>
      </c>
    </row>
    <row r="113" spans="2:13" x14ac:dyDescent="0.2">
      <c r="B113" s="29" t="s">
        <v>19</v>
      </c>
    </row>
    <row r="114" spans="2:13" ht="12.75" customHeight="1" x14ac:dyDescent="0.2">
      <c r="B114" s="30" t="s">
        <v>20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2:13" x14ac:dyDescent="0.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2:13" x14ac:dyDescent="0.2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</row>
    <row r="121" spans="2:13" ht="15.75" x14ac:dyDescent="0.25">
      <c r="B121" s="32" t="s">
        <v>21</v>
      </c>
    </row>
    <row r="132" spans="2:2" x14ac:dyDescent="0.2">
      <c r="B132" s="33"/>
    </row>
    <row r="133" spans="2:2" x14ac:dyDescent="0.2">
      <c r="B133" s="2" t="str">
        <f>(100*$H$25)&amp;"% NYMEX futures upper confidence interval"</f>
        <v>95% NYMEX futures upper confidence interval</v>
      </c>
    </row>
    <row r="134" spans="2:2" x14ac:dyDescent="0.2">
      <c r="B134" s="2" t="str">
        <f>(100*$H$25)&amp;"% NYMEX futures lower confidence interval"</f>
        <v>95% NYMEX futures lower confidence interval</v>
      </c>
    </row>
  </sheetData>
  <mergeCells count="5">
    <mergeCell ref="H25:I25"/>
    <mergeCell ref="J26:K26"/>
    <mergeCell ref="H27:I27"/>
    <mergeCell ref="J27:K27"/>
    <mergeCell ref="B114:M115"/>
  </mergeCells>
  <conditionalFormatting sqref="C29:I76">
    <cfRule type="expression" dxfId="2" priority="1" stopIfTrue="1">
      <formula>ISNA(C29)</formula>
    </cfRule>
  </conditionalFormatting>
  <conditionalFormatting sqref="C77:K112">
    <cfRule type="expression" dxfId="1" priority="3" stopIfTrue="1">
      <formula>ISNA(C77)</formula>
    </cfRule>
  </conditionalFormatting>
  <conditionalFormatting sqref="H77:I77">
    <cfRule type="expression" dxfId="0" priority="2" stopIfTrue="1">
      <formula>ISNA(H77)</formula>
    </cfRule>
  </conditionalFormatting>
  <dataValidations count="1">
    <dataValidation type="decimal" errorStyle="information" operator="lessThan" allowBlank="1" showInputMessage="1" showErrorMessage="1" errorTitle="Invalid entry" error="Value must be less than 100%" sqref="J26:K26 H25:I25" xr:uid="{1FC88B29-B58E-43DC-999A-4DFFC0BF90FC}">
      <formula1>1</formula1>
    </dataValidation>
  </dataValidations>
  <pageMargins left="0.75" right="0.75" top="1" bottom="1" header="0.5" footer="0.5"/>
  <pageSetup scale="2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2024-05-06T21:10:04Z</dcterms:created>
  <dcterms:modified xsi:type="dcterms:W3CDTF">2024-05-06T21:10:37Z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{904EB7E9-BE9F-4A2D-90C4-214F7D77A644}</vt:lpwstr>
  </property>
</Properties>
</file>