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A:\Jun24\"/>
    </mc:Choice>
  </mc:AlternateContent>
  <xr:revisionPtr revIDLastSave="0" documentId="13_ncr:1_{562E8FDD-EBBF-46D5-AD1A-C20D017F6C2A}" xr6:coauthVersionLast="47" xr6:coauthVersionMax="47" xr10:uidLastSave="{00000000-0000-0000-0000-000000000000}"/>
  <bookViews>
    <workbookView xWindow="-120" yWindow="-120" windowWidth="29040" windowHeight="15840" tabRatio="824" activeTab="1"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3etab" sheetId="49" r:id="rId9"/>
    <sheet name="4atab" sheetId="13" r:id="rId10"/>
    <sheet name="4btab" sheetId="35" r:id="rId11"/>
    <sheet name="4ctab" sheetId="30" r:id="rId12"/>
    <sheet name="5atab" sheetId="15" r:id="rId13"/>
    <sheet name="5btab" sheetId="26" r:id="rId14"/>
    <sheet name="6tab" sheetId="20" r:id="rId15"/>
    <sheet name="7atab" sheetId="18" r:id="rId16"/>
    <sheet name="7btab" sheetId="25" r:id="rId17"/>
    <sheet name="7ctab" sheetId="24" r:id="rId18"/>
    <sheet name="7d(1)tab" sheetId="43" r:id="rId19"/>
    <sheet name="7d(2)tab" sheetId="44" r:id="rId20"/>
    <sheet name="7etab" sheetId="48" r:id="rId21"/>
    <sheet name="8tab" sheetId="45" r:id="rId22"/>
    <sheet name="9atab" sheetId="17" r:id="rId23"/>
    <sheet name="9btab" sheetId="31" r:id="rId24"/>
    <sheet name="9ctab" sheetId="37" r:id="rId25"/>
    <sheet name="10atab" sheetId="50" r:id="rId26"/>
    <sheet name="10btab" sheetId="51" r:id="rId27"/>
  </sheets>
  <definedNames>
    <definedName name="_Order1" hidden="1">255</definedName>
    <definedName name="_Order2" hidden="1">255</definedName>
    <definedName name="_Regression_Int" localSheetId="25" hidden="1">1</definedName>
    <definedName name="_Regression_Int" localSheetId="26" hidden="1">1</definedName>
    <definedName name="_Regression_Int" localSheetId="2" hidden="1">1</definedName>
    <definedName name="_Regression_Int" localSheetId="3" hidden="1">1</definedName>
    <definedName name="_Regression_Int" localSheetId="9"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2" hidden="1">1</definedName>
    <definedName name="_Regression_Int" localSheetId="23"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4" hidden="1">"US_COAL"</definedName>
    <definedName name="HTML_Header" hidden="1">""</definedName>
    <definedName name="HTML_LastUpdate" localSheetId="3" hidden="1">"5/28/98"</definedName>
    <definedName name="HTML_LastUpdate" localSheetId="14"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4" hidden="1">"H:\PRJ\STEO_NEW\9tabb.htm"</definedName>
    <definedName name="HTML_PathFile" hidden="1">"H:\PRJ\STEO_NEW\5TABB.htm"</definedName>
    <definedName name="HTML_Title" localSheetId="3" hidden="1">"us_price"</definedName>
    <definedName name="HTML_Title" localSheetId="14"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5">'10atab'!$B$1:$AL$91</definedName>
    <definedName name="_xlnm.Print_Area" localSheetId="26">'10btab'!$B$1:$AL$27</definedName>
    <definedName name="_xlnm.Print_Area" localSheetId="2">'1tab'!$B$1:$AL$69</definedName>
    <definedName name="_xlnm.Print_Area" localSheetId="3">'2tab'!$B$1:$AL$40</definedName>
    <definedName name="_xlnm.Print_Area" localSheetId="4">'3atab'!$B$1:$AL$43</definedName>
    <definedName name="_xlnm.Print_Area" localSheetId="5">'3btab'!$B$1:$AL$43</definedName>
    <definedName name="_xlnm.Print_Area" localSheetId="6">'3ctab'!$B$1:$AL$38</definedName>
    <definedName name="_xlnm.Print_Area" localSheetId="7">'3dtab'!$B$1:$BV$50</definedName>
    <definedName name="_xlnm.Print_Area" localSheetId="8">'3etab'!$B$1:$Q$39</definedName>
    <definedName name="_xlnm.Print_Area" localSheetId="9">'4atab'!$B$1:$AL$70</definedName>
    <definedName name="_xlnm.Print_Area" localSheetId="10">'4btab'!$B$1:$AL$58</definedName>
    <definedName name="_xlnm.Print_Area" localSheetId="11">'4ctab'!$B$1:$AL$23</definedName>
    <definedName name="_xlnm.Print_Area" localSheetId="12">'5atab'!$B$1:$AL$46</definedName>
    <definedName name="_xlnm.Print_Area" localSheetId="13">'5btab'!$B$1:$AL$42</definedName>
    <definedName name="_xlnm.Print_Area" localSheetId="14">'6tab'!$B$1:$AL$45</definedName>
    <definedName name="_xlnm.Print_Area" localSheetId="15">'7atab'!$B$1:$AL$55</definedName>
    <definedName name="_xlnm.Print_Area" localSheetId="16">'7btab'!$B$1:$AL$52</definedName>
    <definedName name="_xlnm.Print_Area" localSheetId="17">'7ctab'!$B$1:$AL$48</definedName>
    <definedName name="_xlnm.Print_Area" localSheetId="18">'7d(1)tab'!$B$1:$N$72</definedName>
    <definedName name="_xlnm.Print_Area" localSheetId="19">'7d(2)tab'!$B$1:$N$64</definedName>
    <definedName name="_xlnm.Print_Area" localSheetId="20">'7etab'!$B$1:$B$50</definedName>
    <definedName name="_xlnm.Print_Area" localSheetId="21">'8tab'!$B$1:$N$60</definedName>
    <definedName name="_xlnm.Print_Area" localSheetId="22">'9atab'!$B$1:$AL$57</definedName>
    <definedName name="_xlnm.Print_Area" localSheetId="23">'9btab'!$B$1:$AL$54</definedName>
    <definedName name="_xlnm.Print_Area" localSheetId="24">'9ctab'!$B$1:$AL$48</definedName>
    <definedName name="_xlnm.Print_Area" localSheetId="1">Contents!$A$3:$B$31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51" l="1"/>
  <c r="B97" i="50"/>
  <c r="B52" i="20"/>
  <c r="B45" i="26"/>
  <c r="B54" i="15"/>
  <c r="B27" i="30"/>
  <c r="B61" i="35"/>
  <c r="B81" i="13"/>
  <c r="A4" i="51"/>
  <c r="O3" i="51"/>
  <c r="AA3" i="51" s="1"/>
  <c r="AM3" i="51" s="1"/>
  <c r="AY3" i="51" s="1"/>
  <c r="BK3" i="51" s="1"/>
  <c r="C3" i="51"/>
  <c r="B2" i="51"/>
  <c r="A4" i="50"/>
  <c r="C3" i="50"/>
  <c r="O3" i="50" s="1"/>
  <c r="AA3" i="50" s="1"/>
  <c r="AM3" i="50" s="1"/>
  <c r="AY3" i="50" s="1"/>
  <c r="BK3" i="50" s="1"/>
  <c r="B2" i="50"/>
  <c r="B48" i="45"/>
  <c r="B2" i="49" l="1"/>
  <c r="A4" i="37"/>
  <c r="A4" i="31"/>
  <c r="A4" i="17"/>
  <c r="A4" i="45"/>
  <c r="A4" i="48"/>
  <c r="A4" i="44"/>
  <c r="A4" i="43"/>
  <c r="A4" i="24"/>
  <c r="A4" i="25"/>
  <c r="A4" i="18"/>
  <c r="A4" i="20"/>
  <c r="A4" i="26"/>
  <c r="A4" i="15"/>
  <c r="A4" i="30"/>
  <c r="A4" i="35"/>
  <c r="A4" i="13"/>
  <c r="A4" i="42"/>
  <c r="A4" i="40"/>
  <c r="A4" i="38"/>
  <c r="A4" i="39"/>
  <c r="A4" i="14"/>
  <c r="A4" i="47"/>
  <c r="G2" i="33"/>
  <c r="B57" i="18"/>
  <c r="B46" i="14"/>
  <c r="B44" i="48"/>
  <c r="B50" i="48"/>
  <c r="B54" i="25"/>
  <c r="B50" i="24"/>
  <c r="B67" i="43"/>
  <c r="B60" i="44"/>
  <c r="B70" i="17"/>
  <c r="B50" i="37"/>
  <c r="B2" i="48"/>
  <c r="B2" i="47"/>
  <c r="D7" i="33"/>
  <c r="D3" i="33"/>
  <c r="C3" i="49" s="1"/>
  <c r="O3" i="49" s="1"/>
  <c r="AA3" i="49" s="1"/>
  <c r="AM3" i="49" s="1"/>
  <c r="AY3" i="49" s="1"/>
  <c r="BK3" i="49" s="1"/>
  <c r="B2" i="37"/>
  <c r="B2" i="31"/>
  <c r="B2" i="17"/>
  <c r="B2" i="45"/>
  <c r="B2" i="44"/>
  <c r="B2" i="43"/>
  <c r="B2" i="24"/>
  <c r="B2" i="25"/>
  <c r="B2" i="18"/>
  <c r="B2" i="20"/>
  <c r="B2" i="26"/>
  <c r="B2" i="15"/>
  <c r="B2" i="30"/>
  <c r="B2" i="35"/>
  <c r="B2" i="13"/>
  <c r="B2" i="42"/>
  <c r="B2" i="40"/>
  <c r="B2" i="38"/>
  <c r="B2" i="39"/>
  <c r="B2" i="14"/>
  <c r="C3" i="15"/>
  <c r="O3" i="15" s="1"/>
  <c r="AA3" i="15" s="1"/>
  <c r="AM3" i="15" s="1"/>
  <c r="AY3" i="15" s="1"/>
  <c r="BK3" i="15" s="1"/>
  <c r="C3" i="20"/>
  <c r="O3" i="20" s="1"/>
  <c r="AA3" i="20" s="1"/>
  <c r="AM3" i="20" s="1"/>
  <c r="AY3" i="20" s="1"/>
  <c r="BK3" i="20" s="1"/>
  <c r="C3" i="18"/>
  <c r="O3" i="18" s="1"/>
  <c r="AA3" i="18" s="1"/>
  <c r="AM3" i="18" s="1"/>
  <c r="AY3" i="18" s="1"/>
  <c r="BK3" i="18" s="1"/>
  <c r="C3" i="37"/>
  <c r="O3" i="37" s="1"/>
  <c r="AA3" i="37" s="1"/>
  <c r="AM3" i="37" s="1"/>
  <c r="AY3" i="37" s="1"/>
  <c r="BK3" i="37" s="1"/>
  <c r="B6" i="41"/>
  <c r="C3" i="30"/>
  <c r="O3" i="30" s="1"/>
  <c r="AA3" i="30" s="1"/>
  <c r="AM3" i="30" s="1"/>
  <c r="AY3" i="30" s="1"/>
  <c r="BK3" i="30" s="1"/>
  <c r="C3" i="42"/>
  <c r="O3" i="42"/>
  <c r="AA3" i="42"/>
  <c r="AM3" i="42"/>
  <c r="AY3" i="42" s="1"/>
  <c r="BK3" i="42" s="1"/>
  <c r="C3" i="31"/>
  <c r="O3" i="31" s="1"/>
  <c r="AA3" i="31" s="1"/>
  <c r="AM3" i="31" s="1"/>
  <c r="AY3" i="31" s="1"/>
  <c r="BK3" i="31" s="1"/>
  <c r="C3" i="25"/>
  <c r="O3" i="25"/>
  <c r="AA3" i="25" s="1"/>
  <c r="AM3" i="25" s="1"/>
  <c r="AY3" i="25" s="1"/>
  <c r="BK3" i="25" s="1"/>
  <c r="C3" i="45"/>
  <c r="O3" i="45"/>
  <c r="AA3" i="45" s="1"/>
  <c r="AM3" i="45" s="1"/>
  <c r="AY3" i="45" s="1"/>
  <c r="BK3" i="45" s="1"/>
  <c r="D5" i="33"/>
  <c r="C11" i="33"/>
  <c r="D11" i="33"/>
  <c r="C3" i="35"/>
  <c r="O3" i="35" s="1"/>
  <c r="AA3" i="35" s="1"/>
  <c r="AM3" i="35" s="1"/>
  <c r="AY3" i="35" s="1"/>
  <c r="BK3" i="35" s="1"/>
  <c r="C3" i="40"/>
  <c r="O3" i="40"/>
  <c r="AA3" i="40"/>
  <c r="AM3" i="40" s="1"/>
  <c r="AY3" i="40" s="1"/>
  <c r="BK3" i="40" s="1"/>
  <c r="C3" i="38"/>
  <c r="O3" i="38" s="1"/>
  <c r="AA3" i="38" s="1"/>
  <c r="AM3" i="38" s="1"/>
  <c r="AY3" i="38" s="1"/>
  <c r="BK3" i="38" s="1"/>
  <c r="C3" i="39"/>
  <c r="O3" i="39" s="1"/>
  <c r="AA3" i="39" s="1"/>
  <c r="AM3" i="39" s="1"/>
  <c r="AY3" i="39" s="1"/>
  <c r="BK3" i="39" s="1"/>
  <c r="C3" i="17"/>
  <c r="O3" i="17" s="1"/>
  <c r="AA3" i="17" s="1"/>
  <c r="AM3" i="17" s="1"/>
  <c r="AY3" i="17" s="1"/>
  <c r="BK3" i="17" s="1"/>
  <c r="C3" i="47"/>
  <c r="O3" i="47"/>
  <c r="AA3" i="47"/>
  <c r="AM3" i="47" s="1"/>
  <c r="AY3" i="47" s="1"/>
  <c r="BK3" i="47" s="1"/>
  <c r="C3" i="48"/>
  <c r="O3" i="48" s="1"/>
  <c r="AA3" i="48" s="1"/>
  <c r="AM3" i="48" s="1"/>
  <c r="AY3" i="48" s="1"/>
  <c r="BK3" i="48" s="1"/>
  <c r="C3" i="43"/>
  <c r="O3" i="43" s="1"/>
  <c r="AA3" i="43" s="1"/>
  <c r="AM3" i="43" s="1"/>
  <c r="AY3" i="43" s="1"/>
  <c r="BK3" i="43" s="1"/>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C13" i="33"/>
  <c r="O11" i="33"/>
  <c r="P11" i="33"/>
  <c r="E11" i="33"/>
  <c r="D13" i="33"/>
  <c r="E13" i="33"/>
  <c r="F11" i="33"/>
  <c r="P13" i="33"/>
  <c r="Q11" i="33"/>
  <c r="G11" i="33"/>
  <c r="F13" i="33"/>
  <c r="R11" i="33"/>
  <c r="Q13" i="33"/>
  <c r="S11" i="33"/>
  <c r="R13" i="33"/>
  <c r="G13" i="33"/>
  <c r="H11" i="33"/>
  <c r="H13" i="33"/>
  <c r="I11" i="33"/>
  <c r="S13" i="33"/>
  <c r="T11" i="33"/>
  <c r="J11" i="33"/>
  <c r="I13" i="33"/>
  <c r="U11" i="33"/>
  <c r="U13" i="33" s="1"/>
  <c r="T13" i="33"/>
  <c r="V11" i="33"/>
  <c r="V13" i="33" s="1"/>
  <c r="K11" i="33"/>
  <c r="J13" i="33"/>
  <c r="K13" i="33"/>
  <c r="L11" i="33"/>
  <c r="M11" i="33"/>
  <c r="L13" i="33"/>
  <c r="M13" i="33"/>
  <c r="N11" i="33"/>
  <c r="N13" i="33"/>
  <c r="B78" i="47" l="1"/>
  <c r="B56" i="31"/>
  <c r="B49" i="39"/>
  <c r="B47" i="38"/>
  <c r="B43" i="40"/>
  <c r="B56" i="42"/>
  <c r="B35" i="49"/>
  <c r="W11" i="33"/>
  <c r="O13" i="33"/>
  <c r="AA11" i="33"/>
  <c r="C3" i="44"/>
  <c r="O3" i="44" s="1"/>
  <c r="AA3" i="44" s="1"/>
  <c r="AM3" i="44" s="1"/>
  <c r="AY3" i="44" s="1"/>
  <c r="BK3" i="44" s="1"/>
  <c r="W13" i="33" l="1"/>
  <c r="X11" i="33"/>
  <c r="AM11" i="33"/>
  <c r="AA13" i="33"/>
  <c r="AB11" i="33"/>
  <c r="AY11" i="33" l="1"/>
  <c r="AN11" i="33"/>
  <c r="AM13" i="33"/>
  <c r="AB13" i="33"/>
  <c r="AC11" i="33"/>
  <c r="Y11" i="33"/>
  <c r="X13" i="33"/>
  <c r="AO11" i="33" l="1"/>
  <c r="AN13" i="33"/>
  <c r="AZ11" i="33"/>
  <c r="BK11" i="33"/>
  <c r="AY13" i="33"/>
  <c r="Z11" i="33"/>
  <c r="Y13" i="33"/>
  <c r="AC13" i="33"/>
  <c r="AD11" i="33"/>
  <c r="BL11" i="33" l="1"/>
  <c r="BK13" i="33"/>
  <c r="AZ13" i="33"/>
  <c r="BA11" i="33"/>
  <c r="AP11" i="33"/>
  <c r="AO13" i="33"/>
  <c r="AD13" i="33"/>
  <c r="AE11" i="33"/>
  <c r="Z13" i="33"/>
  <c r="BB11" i="33" l="1"/>
  <c r="BA13" i="33"/>
  <c r="AF11" i="33"/>
  <c r="AE13" i="33"/>
  <c r="AP13" i="33"/>
  <c r="AQ11" i="33"/>
  <c r="BL13" i="33"/>
  <c r="BM11" i="33"/>
  <c r="BN11" i="33" l="1"/>
  <c r="BM13" i="33"/>
  <c r="AQ13" i="33"/>
  <c r="AR11" i="33"/>
  <c r="BB13" i="33"/>
  <c r="BC11" i="33"/>
  <c r="AF13" i="33"/>
  <c r="AG11" i="33"/>
  <c r="BD11" i="33" l="1"/>
  <c r="BC13" i="33"/>
  <c r="BN13" i="33"/>
  <c r="BO11" i="33"/>
  <c r="AS11" i="33"/>
  <c r="AR13" i="33"/>
  <c r="AH11" i="33"/>
  <c r="AG13" i="33"/>
  <c r="BP11" i="33" l="1"/>
  <c r="BO13" i="33"/>
  <c r="AI11" i="33"/>
  <c r="AH13" i="33"/>
  <c r="AT11" i="33"/>
  <c r="AS13" i="33"/>
  <c r="BE11" i="33"/>
  <c r="BD13" i="33"/>
  <c r="AI13" i="33" l="1"/>
  <c r="AJ11" i="33"/>
  <c r="BF11" i="33"/>
  <c r="BE13" i="33"/>
  <c r="AT13" i="33"/>
  <c r="AU11" i="33"/>
  <c r="BP13" i="33"/>
  <c r="BQ11" i="33"/>
  <c r="AV11" i="33" l="1"/>
  <c r="AU13" i="33"/>
  <c r="BR11" i="33"/>
  <c r="BQ13" i="33"/>
  <c r="BG11" i="33"/>
  <c r="BF13" i="33"/>
  <c r="AJ13" i="33"/>
  <c r="AK11" i="33"/>
  <c r="BH11" i="33" l="1"/>
  <c r="BG13" i="33"/>
  <c r="BS11" i="33"/>
  <c r="BR13" i="33"/>
  <c r="AV13" i="33"/>
  <c r="AW11" i="33"/>
  <c r="AK13" i="33"/>
  <c r="AL11" i="33"/>
  <c r="BI11" i="33" l="1"/>
  <c r="BH13" i="33"/>
  <c r="AX11" i="33"/>
  <c r="AW13" i="33"/>
  <c r="AL13" i="33"/>
  <c r="BT11" i="33"/>
  <c r="BS13" i="33"/>
  <c r="BI13" i="33" l="1"/>
  <c r="BJ11" i="33"/>
  <c r="BT13" i="33"/>
  <c r="BU11" i="33"/>
  <c r="AX13" i="33"/>
  <c r="BV11" i="33" l="1"/>
  <c r="BU13" i="33"/>
  <c r="BJ13" i="33"/>
  <c r="BV13" i="33" l="1"/>
</calcChain>
</file>

<file path=xl/sharedStrings.xml><?xml version="1.0" encoding="utf-8"?>
<sst xmlns="http://schemas.openxmlformats.org/spreadsheetml/2006/main" count="6496" uniqueCount="1548">
  <si>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</si>
  <si>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</si>
  <si>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</si>
  <si>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</si>
  <si>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</si>
  <si>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Residential Sector</t>
  </si>
  <si>
    <t>Commercial Sector</t>
  </si>
  <si>
    <t>Percent change from prior year</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</si>
  <si>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</si>
  <si>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</si>
  <si>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</si>
  <si>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</si>
  <si>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</si>
  <si>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</si>
  <si>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</si>
  <si>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</si>
  <si>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</si>
  <si>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</si>
  <si>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</si>
  <si>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</si>
  <si>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</si>
  <si>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</si>
  <si>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</si>
  <si>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</si>
  <si>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</si>
  <si>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</si>
  <si>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WWTCBUS</t>
  </si>
  <si>
    <t>OWTCBUS</t>
  </si>
  <si>
    <t>Households (Thousands)</t>
  </si>
  <si>
    <t>ZWCD_NEC</t>
  </si>
  <si>
    <t>ZWCD_MAC</t>
  </si>
  <si>
    <t>ZWCD_ENC</t>
  </si>
  <si>
    <t>ZWCD_WNC</t>
  </si>
  <si>
    <t>ZWCD_ESC</t>
  </si>
  <si>
    <t>ZWCD_WSC</t>
  </si>
  <si>
    <t>EOTCBUS</t>
  </si>
  <si>
    <t>ZWCD_MTN</t>
  </si>
  <si>
    <t>ZWCD_PAC</t>
  </si>
  <si>
    <t>Coal Market Indicators</t>
  </si>
  <si>
    <t>Vehicle Miles Traveled (a)</t>
  </si>
  <si>
    <t>WWICBUS</t>
  </si>
  <si>
    <t>CLMRHUS</t>
  </si>
  <si>
    <t>CLSOPUS</t>
  </si>
  <si>
    <t>CLSKPUS</t>
  </si>
  <si>
    <t>CLPS_EP</t>
  </si>
  <si>
    <t>GECCBUS</t>
  </si>
  <si>
    <t>GEECBUS</t>
  </si>
  <si>
    <t>ZWHD_NEC</t>
  </si>
  <si>
    <t>ZWHD_MAC</t>
  </si>
  <si>
    <t>ZWHD_ENC</t>
  </si>
  <si>
    <t>ZWHD_WNC</t>
  </si>
  <si>
    <t>ZWHD_ESC</t>
  </si>
  <si>
    <t>ZWHD_WSC</t>
  </si>
  <si>
    <t>ZWHD_MTN</t>
  </si>
  <si>
    <t>ZWHD_PAC</t>
  </si>
  <si>
    <t>RFPS_EP</t>
  </si>
  <si>
    <t>DKPS_EP</t>
  </si>
  <si>
    <t>(million barrels per day)</t>
  </si>
  <si>
    <t>End-of-period Fuel Inventories Held by Electric Power Sector</t>
  </si>
  <si>
    <t>(d) Primary stocks are held at the mines and distribution points.</t>
  </si>
  <si>
    <t>(billion cubic feet per day)</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</si>
  <si>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</si>
  <si>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</si>
  <si>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</si>
  <si>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</si>
  <si>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</si>
  <si>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</si>
  <si>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</si>
  <si>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</si>
  <si>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</si>
  <si>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</si>
  <si>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</si>
  <si>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t>Energy Prices</t>
  </si>
  <si>
    <t>Prices are not adjusted for inflation.</t>
  </si>
  <si>
    <t>Prices</t>
  </si>
  <si>
    <r>
      <t>Natural Gas</t>
    </r>
    <r>
      <rPr>
        <sz val="8"/>
        <color indexed="8"/>
        <rFont val="Arial"/>
        <family val="2"/>
      </rPr>
      <t/>
    </r>
  </si>
  <si>
    <t>NGHHUUS</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</si>
  <si>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</si>
  <si>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</si>
  <si>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</si>
  <si>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</si>
  <si>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</si>
  <si>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</si>
  <si>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</si>
  <si>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</si>
  <si>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</si>
  <si>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</si>
  <si>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</si>
  <si>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</si>
  <si>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</si>
  <si>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</si>
  <si>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</si>
  <si>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</si>
  <si>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</si>
  <si>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</si>
  <si>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</si>
  <si>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</si>
  <si>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</si>
  <si>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</si>
  <si>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</si>
  <si>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</si>
  <si>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</si>
  <si>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</si>
  <si>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</si>
  <si>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Discrepancy (c)</t>
  </si>
  <si>
    <t>MGNIPUS</t>
  </si>
  <si>
    <t>MBNIPUS</t>
  </si>
  <si>
    <t>JFNIPUS</t>
  </si>
  <si>
    <t>DFNIPUS</t>
  </si>
  <si>
    <t>RFNIPUS</t>
  </si>
  <si>
    <t>UONIPUS</t>
  </si>
  <si>
    <t>PPNIPUS</t>
  </si>
  <si>
    <t>OHNIPUS</t>
  </si>
  <si>
    <t>PSNIPUS</t>
  </si>
  <si>
    <t>EXRCH_US</t>
  </si>
  <si>
    <t>ESTCU_NEC</t>
  </si>
  <si>
    <t>ESTCU_MAC</t>
  </si>
  <si>
    <t>ESTCU_ENC</t>
  </si>
  <si>
    <t>ESTCU_WNC</t>
  </si>
  <si>
    <t>ESTCU_SAC</t>
  </si>
  <si>
    <t>ESTCU_ESC</t>
  </si>
  <si>
    <t>ESTCU_WSC</t>
  </si>
  <si>
    <t>ESTCU_MTN</t>
  </si>
  <si>
    <t>ESTCU_PAC</t>
  </si>
  <si>
    <t>ESTCU_US</t>
  </si>
  <si>
    <t>CLSHPUS</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</si>
  <si>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</si>
  <si>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</si>
  <si>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</si>
  <si>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</si>
  <si>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</si>
  <si>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</si>
  <si>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</si>
  <si>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</si>
  <si>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</si>
  <si>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</si>
  <si>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</si>
  <si>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</si>
  <si>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</si>
  <si>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</si>
  <si>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</si>
  <si>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</si>
  <si>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</si>
  <si>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</si>
  <si>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</si>
  <si>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</si>
  <si>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</si>
  <si>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</si>
  <si>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REECBUS</t>
  </si>
  <si>
    <t>RECCBUS</t>
  </si>
  <si>
    <t>Forecast Month -</t>
  </si>
  <si>
    <t>Domestic Tables:</t>
  </si>
  <si>
    <t>Renewables (c)</t>
  </si>
  <si>
    <t>Total Energy Consumption (d)</t>
  </si>
  <si>
    <t>Column</t>
  </si>
  <si>
    <t xml:space="preserve">Table 1.  U.S. Energy Markets Summary </t>
  </si>
  <si>
    <t>Table 5a.  U.S. Natural Gas Supply, Consumption, and Inventories</t>
  </si>
  <si>
    <t>Table 6.  U.S. Coal Supply, Consumption, and Inventories</t>
  </si>
  <si>
    <r>
      <t>Total All Sectors</t>
    </r>
    <r>
      <rPr>
        <sz val="8"/>
        <rFont val="Arial"/>
        <family val="2"/>
      </rPr>
      <t xml:space="preserve"> (a)</t>
    </r>
  </si>
  <si>
    <r>
      <t>All Sectors</t>
    </r>
    <r>
      <rPr>
        <sz val="8"/>
        <rFont val="Arial"/>
        <family val="2"/>
      </rPr>
      <t xml:space="preserve"> (a)</t>
    </r>
  </si>
  <si>
    <t>papr_CA</t>
  </si>
  <si>
    <t>papr_MX</t>
  </si>
  <si>
    <t>papr_US</t>
  </si>
  <si>
    <t>papr_AR</t>
  </si>
  <si>
    <t>papr_BR</t>
  </si>
  <si>
    <t>papr_CO</t>
  </si>
  <si>
    <t>papr_NO</t>
  </si>
  <si>
    <t>papr_AJ</t>
  </si>
  <si>
    <t>papr_KZ</t>
  </si>
  <si>
    <t>papr_RS</t>
  </si>
  <si>
    <t>papr_MU</t>
  </si>
  <si>
    <t>papr_CH</t>
  </si>
  <si>
    <t>papr_IN</t>
  </si>
  <si>
    <t>papr_MY</t>
  </si>
  <si>
    <t>papr_EG</t>
  </si>
  <si>
    <t>CXTCCO2</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</si>
  <si>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</si>
  <si>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</si>
  <si>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</si>
  <si>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</si>
  <si>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</si>
  <si>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</si>
  <si>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</si>
  <si>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</si>
  <si>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</si>
  <si>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</si>
  <si>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</si>
  <si>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</si>
  <si>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</si>
  <si>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</si>
  <si>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</si>
  <si>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papr_mx</t>
  </si>
  <si>
    <t>papr_opec</t>
  </si>
  <si>
    <t>copr_opec</t>
  </si>
  <si>
    <t>papr_world</t>
  </si>
  <si>
    <t>pasc_oecd_t3</t>
  </si>
  <si>
    <t>t3_stchange_us</t>
  </si>
  <si>
    <t>t3_stchange_ooecd</t>
  </si>
  <si>
    <t>t3_stchange_noecd</t>
  </si>
  <si>
    <t>t3_stchange_world</t>
  </si>
  <si>
    <t>copr_ku</t>
  </si>
  <si>
    <t>copr_ly</t>
  </si>
  <si>
    <t>copr_ni</t>
  </si>
  <si>
    <t>copr_sa</t>
  </si>
  <si>
    <t>copr_tc</t>
  </si>
  <si>
    <t>copr_ve</t>
  </si>
  <si>
    <t>copr_iz</t>
  </si>
  <si>
    <t>ZWCD_SAC</t>
  </si>
  <si>
    <t>ZWHD_SAC</t>
  </si>
  <si>
    <t>Malaysia</t>
  </si>
  <si>
    <t>Mexico</t>
  </si>
  <si>
    <t>United States</t>
  </si>
  <si>
    <t>t3b_papr_r03</t>
  </si>
  <si>
    <t>The approximate break between historical and forecast values is shown with historical data printed in bold; estimates and forecasts in italics.</t>
  </si>
  <si>
    <t xml:space="preserve">Electric Power Sector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</si>
  <si>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</si>
  <si>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</si>
  <si>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</si>
  <si>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</si>
  <si>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</si>
  <si>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</si>
  <si>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</si>
  <si>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</si>
  <si>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</si>
  <si>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</si>
  <si>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</si>
  <si>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</si>
  <si>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</si>
  <si>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</si>
  <si>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</si>
  <si>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</si>
  <si>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t3b_papr_r06</t>
  </si>
  <si>
    <t>opec_nc</t>
  </si>
  <si>
    <t>papr_nonopec</t>
  </si>
  <si>
    <t>Total Primary Supply</t>
  </si>
  <si>
    <t>Total Supply</t>
  </si>
  <si>
    <t xml:space="preserve">Total Consumption </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</si>
  <si>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</si>
  <si>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</si>
  <si>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</si>
  <si>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</si>
  <si>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</si>
  <si>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</si>
  <si>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</si>
  <si>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</si>
  <si>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</si>
  <si>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</si>
  <si>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</si>
  <si>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</si>
  <si>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</si>
  <si>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</si>
  <si>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</si>
  <si>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</si>
  <si>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</si>
  <si>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</si>
  <si>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</si>
  <si>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</si>
  <si>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</si>
  <si>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</si>
  <si>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</si>
  <si>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</si>
  <si>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</si>
  <si>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</si>
  <si>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</si>
  <si>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</si>
  <si>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</si>
  <si>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</si>
  <si>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</si>
  <si>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</si>
  <si>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</si>
  <si>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</si>
  <si>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</si>
  <si>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</si>
  <si>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</si>
  <si>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</si>
  <si>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</si>
  <si>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</si>
  <si>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</si>
  <si>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</si>
  <si>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</si>
  <si>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</si>
  <si>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</si>
  <si>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</si>
  <si>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</si>
  <si>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</si>
  <si>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</si>
  <si>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</si>
  <si>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</si>
  <si>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</si>
  <si>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</si>
  <si>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</si>
  <si>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</si>
  <si>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</si>
  <si>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NGIMPUS_PIPE</t>
  </si>
  <si>
    <t>NGIMPUS_LNG</t>
  </si>
  <si>
    <t>NGSFPUS</t>
  </si>
  <si>
    <t>NGWGPUS</t>
  </si>
  <si>
    <t>BALIT</t>
  </si>
  <si>
    <t>NGRCPUS</t>
  </si>
  <si>
    <t>NGCCPUS</t>
  </si>
  <si>
    <t>NGLPPUS</t>
  </si>
  <si>
    <t>NGINX</t>
  </si>
  <si>
    <t>NGEPCON</t>
  </si>
  <si>
    <t>NGTCPUS</t>
  </si>
  <si>
    <t>NGACPUS</t>
  </si>
  <si>
    <t>copc_opec_r05</t>
  </si>
  <si>
    <t>cops_opec_r05</t>
  </si>
  <si>
    <t>NGVHPUS</t>
  </si>
  <si>
    <t>Real Gross Domestic Product</t>
  </si>
  <si>
    <t>GDPQXUS</t>
  </si>
  <si>
    <t>GDP Implicit Price Deflator</t>
  </si>
  <si>
    <t>GDPDIUS</t>
  </si>
  <si>
    <t>Real Disposable Personal Income</t>
  </si>
  <si>
    <t>YD87OUS</t>
  </si>
  <si>
    <t>ZOMNIUS</t>
  </si>
  <si>
    <t>ZWHDPUS</t>
  </si>
  <si>
    <t>copc_opec</t>
  </si>
  <si>
    <t>pasc_us</t>
  </si>
  <si>
    <t>ZWCDPUS</t>
  </si>
  <si>
    <t>I87RXUS</t>
  </si>
  <si>
    <t>Business Inventory Change</t>
  </si>
  <si>
    <t>KRDRXUS</t>
  </si>
  <si>
    <t>WPCPIUS</t>
  </si>
  <si>
    <t>CICPIUS</t>
  </si>
  <si>
    <t>WP57IUS</t>
  </si>
  <si>
    <t>Non-Farm Employment</t>
  </si>
  <si>
    <t>EMNFPUS</t>
  </si>
  <si>
    <t>Total Industrial Production</t>
  </si>
  <si>
    <t>ZOTOIUS</t>
  </si>
  <si>
    <t>Miscellaneous</t>
  </si>
  <si>
    <t>MVVMPUS</t>
  </si>
  <si>
    <t>Raw Steel Production</t>
  </si>
  <si>
    <t>RSPRPUS</t>
  </si>
  <si>
    <t>patc_r01</t>
  </si>
  <si>
    <t>patc_mx</t>
  </si>
  <si>
    <t>patc_r02</t>
  </si>
  <si>
    <t>patc_br</t>
  </si>
  <si>
    <t>patc_r03</t>
  </si>
  <si>
    <t>patc_r04</t>
  </si>
  <si>
    <t>patc_rs</t>
  </si>
  <si>
    <t>patc_r05</t>
  </si>
  <si>
    <t>patc_r07</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</si>
  <si>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</si>
  <si>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</si>
  <si>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</si>
  <si>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</si>
  <si>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</si>
  <si>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</si>
  <si>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</si>
  <si>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</si>
  <si>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</si>
  <si>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</si>
  <si>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</si>
  <si>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</si>
  <si>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</si>
  <si>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</si>
  <si>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</si>
  <si>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</si>
  <si>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</si>
  <si>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</si>
  <si>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</si>
  <si>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</si>
  <si>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</si>
  <si>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</si>
  <si>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</si>
  <si>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</si>
  <si>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</si>
  <si>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</si>
  <si>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</si>
  <si>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</si>
  <si>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</si>
  <si>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</si>
  <si>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</si>
  <si>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</si>
  <si>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</si>
  <si>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</si>
  <si>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</si>
  <si>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</si>
  <si>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</si>
  <si>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</si>
  <si>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</si>
  <si>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</si>
  <si>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</si>
  <si>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</si>
  <si>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</si>
  <si>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</si>
  <si>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</si>
  <si>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</si>
  <si>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</si>
  <si>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</si>
  <si>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</si>
  <si>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</si>
  <si>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</si>
  <si>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</si>
  <si>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</si>
  <si>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</si>
  <si>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</si>
  <si>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</si>
  <si>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</si>
  <si>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</si>
  <si>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</si>
  <si>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</si>
  <si>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</si>
  <si>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</si>
  <si>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</si>
  <si>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</si>
  <si>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</si>
  <si>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</si>
  <si>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</si>
  <si>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</si>
  <si>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</si>
  <si>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</si>
  <si>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</si>
  <si>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</si>
  <si>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End-of-period Inventories (million short tons)</t>
  </si>
  <si>
    <t>Producer Price Index: Petroleum</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</si>
  <si>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</si>
  <si>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</si>
  <si>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</si>
  <si>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</si>
  <si>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</si>
  <si>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</si>
  <si>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</si>
  <si>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</si>
  <si>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</si>
  <si>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</si>
  <si>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</si>
  <si>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</si>
  <si>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</si>
  <si>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</si>
  <si>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</si>
  <si>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</si>
  <si>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</si>
  <si>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</si>
  <si>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</si>
  <si>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</si>
  <si>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</si>
  <si>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</si>
  <si>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</si>
  <si>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</si>
  <si>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</si>
  <si>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</si>
  <si>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</si>
  <si>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</si>
  <si>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</si>
  <si>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</si>
  <si>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</si>
  <si>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</si>
  <si>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</si>
  <si>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</si>
  <si>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</si>
  <si>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</si>
  <si>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</si>
  <si>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</si>
  <si>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</si>
  <si>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</si>
  <si>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</si>
  <si>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</si>
  <si>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</si>
  <si>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</si>
  <si>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</si>
  <si>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</si>
  <si>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</si>
  <si>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</si>
  <si>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</si>
  <si>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</si>
  <si>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</si>
  <si>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PROD_DRAW</t>
  </si>
  <si>
    <t>PSTCPUS</t>
  </si>
  <si>
    <t>PAIMPORT</t>
  </si>
  <si>
    <t>PASUPPLY</t>
  </si>
  <si>
    <t>UOPSPUS</t>
  </si>
  <si>
    <t>PPPSPUS</t>
  </si>
  <si>
    <t>OHPSPUS</t>
  </si>
  <si>
    <t>PSPSPUS</t>
  </si>
  <si>
    <t>AAAA_DATEX or AAAA_YEAR</t>
  </si>
  <si>
    <t>HVECBUS</t>
  </si>
  <si>
    <t>SOECBUS</t>
  </si>
  <si>
    <t>UORIPUS</t>
  </si>
  <si>
    <t>MBRIPUS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</si>
  <si>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</si>
  <si>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</si>
  <si>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</si>
  <si>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</si>
  <si>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</si>
  <si>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</si>
  <si>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</si>
  <si>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</si>
  <si>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</si>
  <si>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</si>
  <si>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</si>
  <si>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</si>
  <si>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</si>
  <si>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</si>
  <si>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</si>
  <si>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</si>
  <si>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</si>
  <si>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</si>
  <si>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</si>
  <si>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</si>
  <si>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</si>
  <si>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</si>
  <si>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</si>
  <si>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</si>
  <si>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</si>
  <si>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</si>
  <si>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</si>
  <si>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</si>
  <si>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</si>
  <si>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</si>
  <si>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</si>
  <si>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</si>
  <si>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</si>
  <si>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</si>
  <si>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</si>
  <si>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</si>
  <si>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</si>
  <si>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(million short tons)</t>
  </si>
  <si>
    <t>Table 7a.  U.S. Electricity Industry Overview</t>
  </si>
  <si>
    <t>cops_opec</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</si>
  <si>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</si>
  <si>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</si>
  <si>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</si>
  <si>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</si>
  <si>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</si>
  <si>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</si>
  <si>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</si>
  <si>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</si>
  <si>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XRUNR</t>
  </si>
  <si>
    <t>Housing Starts</t>
  </si>
  <si>
    <t>HSTCXUS</t>
  </si>
  <si>
    <t>SAAR = Seasonally-adjusted annual rate</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</si>
  <si>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</si>
  <si>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</si>
  <si>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</si>
  <si>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</si>
  <si>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</si>
  <si>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</si>
  <si>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</si>
  <si>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</si>
  <si>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</si>
  <si>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</si>
  <si>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</si>
  <si>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</si>
  <si>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</si>
  <si>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 xml:space="preserve">Regions refer to U.S. Census divisions.  </t>
  </si>
  <si>
    <t>See "Census division" in EIA’s Energy Glossary (http://www.eia.doe.gov/glossary/index.html) for a list of States in each region.</t>
  </si>
  <si>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</si>
  <si>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</si>
  <si>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</si>
  <si>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</si>
  <si>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</si>
  <si>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PAFPPUS</t>
  </si>
  <si>
    <t>OHRIPUS</t>
  </si>
  <si>
    <t>Consumer Price Index (all urban consumers)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</si>
  <si>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</si>
  <si>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</si>
  <si>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</si>
  <si>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</si>
  <si>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</si>
  <si>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</si>
  <si>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</si>
  <si>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</si>
  <si>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</si>
  <si>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</si>
  <si>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</si>
  <si>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</si>
  <si>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Real Government Expenditures</t>
  </si>
  <si>
    <t>Real Exports of Goods &amp; Services</t>
  </si>
  <si>
    <t>GOVXRUS</t>
  </si>
  <si>
    <t>TREXRUS</t>
  </si>
  <si>
    <t>TRIMRUS</t>
  </si>
  <si>
    <t>Real Imports of Goods &amp; Services</t>
  </si>
  <si>
    <t>ETFPPUS</t>
  </si>
  <si>
    <t>PRFPPUS</t>
  </si>
  <si>
    <t>C4FPPUS</t>
  </si>
  <si>
    <t>PPFPPUS</t>
  </si>
  <si>
    <t>ETROPUS</t>
  </si>
  <si>
    <t>C4ROPUS</t>
  </si>
  <si>
    <t>PPPRPUS</t>
  </si>
  <si>
    <t>ETNIPUS</t>
  </si>
  <si>
    <t>PRNIPUS</t>
  </si>
  <si>
    <t>C4NIPUS</t>
  </si>
  <si>
    <t>ETTCPUS</t>
  </si>
  <si>
    <t>C4TCPUS</t>
  </si>
  <si>
    <t>ETPSPUS</t>
  </si>
  <si>
    <t>C4PSPUS</t>
  </si>
  <si>
    <t>NGEXPUS_LNG</t>
  </si>
  <si>
    <t>NGEXPUS_PIPE</t>
  </si>
  <si>
    <t>NLTCPUS</t>
  </si>
  <si>
    <t>NLPSPUS</t>
  </si>
  <si>
    <t>NLNIPUS</t>
  </si>
  <si>
    <t>NLRIPUS</t>
  </si>
  <si>
    <t>NLROPUS</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</si>
  <si>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</si>
  <si>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</si>
  <si>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</si>
  <si>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</si>
  <si>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</si>
  <si>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</si>
  <si>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Table 2.  Energy Prices</t>
  </si>
  <si>
    <t>U.S. Electricity</t>
  </si>
  <si>
    <t>(c) Includes fuel oils No. 4, No. 5, No. 6, and topped crude.</t>
  </si>
  <si>
    <t>.</t>
  </si>
  <si>
    <t>Crude Oil West Texas Intermediate Spot</t>
  </si>
  <si>
    <t>NGWG_EAST</t>
  </si>
  <si>
    <t>NGWG_MW</t>
  </si>
  <si>
    <t>NGWG_SC</t>
  </si>
  <si>
    <t>NGWG_MTN</t>
  </si>
  <si>
    <t>NGWG_PAC</t>
  </si>
  <si>
    <t>NGWG_AK</t>
  </si>
  <si>
    <t>copr_ag</t>
  </si>
  <si>
    <t>copr_gb</t>
  </si>
  <si>
    <t>copc_opec_rot</t>
  </si>
  <si>
    <t>cops_opec_rot</t>
  </si>
  <si>
    <t>papr_ID</t>
  </si>
  <si>
    <t>Consumption (million barrels per day) (c)</t>
  </si>
  <si>
    <t>papr_UK</t>
  </si>
  <si>
    <t>South Sudan</t>
  </si>
  <si>
    <t xml:space="preserve">Table Beginning Month--- </t>
  </si>
  <si>
    <t>Historical</t>
  </si>
  <si>
    <t xml:space="preserve">Last Historical Month--- </t>
  </si>
  <si>
    <t>SOICBUS</t>
  </si>
  <si>
    <t>SOCCBUS</t>
  </si>
  <si>
    <t>SODTP_US</t>
  </si>
  <si>
    <t>SODRP_US</t>
  </si>
  <si>
    <t>SODCP_US</t>
  </si>
  <si>
    <t>SODIP_US</t>
  </si>
  <si>
    <t>copr_ek</t>
  </si>
  <si>
    <t>C3ROPUS</t>
  </si>
  <si>
    <t>P3ROPUS</t>
  </si>
  <si>
    <t>C3TCPUS</t>
  </si>
  <si>
    <t>P3TCPUS</t>
  </si>
  <si>
    <t>C3PSPUS</t>
  </si>
  <si>
    <t>P3PSPUS</t>
  </si>
  <si>
    <t>copr_cf</t>
  </si>
  <si>
    <t>Carbon Dioxide (CO2) Emissions (million metric tons)</t>
  </si>
  <si>
    <r>
      <t>Table 9a.  U.S. Macroeconomic Indicators and CO2</t>
    </r>
    <r>
      <rPr>
        <b/>
        <sz val="10"/>
        <color indexed="8"/>
        <rFont val="Arial"/>
        <family val="2"/>
      </rPr>
      <t xml:space="preserve"> Emissions</t>
    </r>
  </si>
  <si>
    <t>Real Private Fixed Investment</t>
  </si>
  <si>
    <t>papr_QA</t>
  </si>
  <si>
    <t>TSEOTWH</t>
  </si>
  <si>
    <t>EPEOTWH</t>
  </si>
  <si>
    <t>ELNITWH</t>
  </si>
  <si>
    <t>ELSUTWH</t>
  </si>
  <si>
    <t>TDLOTWH</t>
  </si>
  <si>
    <t>Electricity Consumption (billion kilowatthours)</t>
  </si>
  <si>
    <t>Electricity Supply (billion kilowatthours)</t>
  </si>
  <si>
    <t>ELTCTWH</t>
  </si>
  <si>
    <t>ELDUTWH</t>
  </si>
  <si>
    <t>ELCOTWH</t>
  </si>
  <si>
    <t>ELWHU_TX</t>
  </si>
  <si>
    <t>ELWHU_CA</t>
  </si>
  <si>
    <t>ELWHU_NE</t>
  </si>
  <si>
    <t>ELWHU_NY</t>
  </si>
  <si>
    <t>ELWHU_PJ</t>
  </si>
  <si>
    <t>ELWHU_MW</t>
  </si>
  <si>
    <t>ELWHU_SP</t>
  </si>
  <si>
    <t>ELWHU_SE</t>
  </si>
  <si>
    <t>ELWHU_FL</t>
  </si>
  <si>
    <t>ELWHU_NW</t>
  </si>
  <si>
    <t>ELWHU_SW</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</si>
  <si>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</si>
  <si>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</si>
  <si>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</si>
  <si>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</si>
  <si>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</si>
  <si>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</si>
  <si>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</si>
  <si>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</si>
  <si>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</si>
  <si>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</si>
  <si>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</si>
  <si>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</si>
  <si>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</si>
  <si>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</si>
  <si>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</si>
  <si>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</si>
  <si>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</si>
  <si>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</si>
  <si>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</si>
  <si>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</si>
  <si>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</si>
  <si>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</si>
  <si>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</si>
  <si>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</si>
  <si>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</si>
  <si>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</si>
  <si>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</si>
  <si>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</si>
  <si>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</si>
  <si>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</si>
  <si>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</si>
  <si>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</si>
  <si>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</si>
  <si>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</si>
  <si>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</si>
  <si>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</si>
  <si>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</si>
  <si>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</si>
  <si>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</si>
  <si>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</si>
  <si>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</si>
  <si>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</si>
  <si>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</si>
  <si>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</si>
  <si>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</si>
  <si>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</si>
  <si>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</si>
  <si>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</si>
  <si>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</si>
  <si>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</si>
  <si>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</si>
  <si>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</si>
  <si>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</si>
  <si>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</si>
  <si>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</si>
  <si>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</si>
  <si>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</si>
  <si>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</si>
  <si>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</si>
  <si>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</si>
  <si>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RNEPGEN_NE</t>
  </si>
  <si>
    <t>XXEPGEN_NE</t>
  </si>
  <si>
    <t>TOEPGEN_NE</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</si>
  <si>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</si>
  <si>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</si>
  <si>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</si>
  <si>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</si>
  <si>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</si>
  <si>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</si>
  <si>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</si>
  <si>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</si>
  <si>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</si>
  <si>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</si>
  <si>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</si>
  <si>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</si>
  <si>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</si>
  <si>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</si>
  <si>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</si>
  <si>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</si>
  <si>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</si>
  <si>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</si>
  <si>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</si>
  <si>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</si>
  <si>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</si>
  <si>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</si>
  <si>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</si>
  <si>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</si>
  <si>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</si>
  <si>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</si>
  <si>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</si>
  <si>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</si>
  <si>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</si>
  <si>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</si>
  <si>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</si>
  <si>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</si>
  <si>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</si>
  <si>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</si>
  <si>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</si>
  <si>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</si>
  <si>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</si>
  <si>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</si>
  <si>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</si>
  <si>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</si>
  <si>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</si>
  <si>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</si>
  <si>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</si>
  <si>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</si>
  <si>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</si>
  <si>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</si>
  <si>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</si>
  <si>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</si>
  <si>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</si>
  <si>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</si>
  <si>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</si>
  <si>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</si>
  <si>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</si>
  <si>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</si>
  <si>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</si>
  <si>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</si>
  <si>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</si>
  <si>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</si>
  <si>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</si>
  <si>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</si>
  <si>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</si>
  <si>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</si>
  <si>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</si>
  <si>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</si>
  <si>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</si>
  <si>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</si>
  <si>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</si>
  <si>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</si>
  <si>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</si>
  <si>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</si>
  <si>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</si>
  <si>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</si>
  <si>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</si>
  <si>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</si>
  <si>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</si>
  <si>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</si>
  <si>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</si>
  <si>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</si>
  <si>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</si>
  <si>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</si>
  <si>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</si>
  <si>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</si>
  <si>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</si>
  <si>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</si>
  <si>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</si>
  <si>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</si>
  <si>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</si>
  <si>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New England (ISO-NE)</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</si>
  <si>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</si>
  <si>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</si>
  <si>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</si>
  <si>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</si>
  <si>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OBEPGEN_US</t>
  </si>
  <si>
    <t>INEOTWH</t>
  </si>
  <si>
    <t>CMEOTWH</t>
  </si>
  <si>
    <t>Midwest (Midcontinent ISO)</t>
  </si>
  <si>
    <t>Central (Southwest Power Pool)</t>
  </si>
  <si>
    <t>Northwest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</si>
  <si>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</si>
  <si>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</si>
  <si>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</si>
  <si>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</si>
  <si>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</si>
  <si>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</si>
  <si>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</si>
  <si>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</si>
  <si>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</si>
  <si>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</si>
  <si>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</si>
  <si>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</si>
  <si>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</si>
  <si>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(Index, 2017=100)</t>
  </si>
  <si>
    <t>Industrial Output, Manufacturing (Index, Year 2017=100)</t>
  </si>
  <si>
    <t>Industrial Production Indices (Index, 2017=100)</t>
  </si>
  <si>
    <t>Production (million barrels per day) (a)</t>
  </si>
  <si>
    <t>Energy Production</t>
  </si>
  <si>
    <t>ELACP_US</t>
  </si>
  <si>
    <t>OHTCPUS</t>
  </si>
  <si>
    <t>BTTCBUS</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</si>
  <si>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</si>
  <si>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</si>
  <si>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</si>
  <si>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</si>
  <si>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</si>
  <si>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</si>
  <si>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</si>
  <si>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</si>
  <si>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NGEPCGW_US</t>
  </si>
  <si>
    <t>CLEPCGW_US</t>
  </si>
  <si>
    <t>PAEPCGW_US</t>
  </si>
  <si>
    <t>OGEPCGW_US</t>
  </si>
  <si>
    <t>WNEPCGW_US</t>
  </si>
  <si>
    <t>SPEPCGWX_US</t>
  </si>
  <si>
    <t>STEPCGW_US</t>
  </si>
  <si>
    <t>WWEPCGW_US</t>
  </si>
  <si>
    <t>OWEPCGW_US</t>
  </si>
  <si>
    <t>GEEPCGW_US</t>
  </si>
  <si>
    <t>HVEPCGW_US</t>
  </si>
  <si>
    <t>HPEPCGW_US</t>
  </si>
  <si>
    <t>NUEPCGW_US</t>
  </si>
  <si>
    <t>BAEPCGW_US</t>
  </si>
  <si>
    <t>OTEPCGW_US</t>
  </si>
  <si>
    <t>NGCHCGW_US</t>
  </si>
  <si>
    <t>CLCHCGW_US</t>
  </si>
  <si>
    <t>PACHCGW_US</t>
  </si>
  <si>
    <t>OGCHCGW_US</t>
  </si>
  <si>
    <t>WWCHCGW_US</t>
  </si>
  <si>
    <t>OWCHCGW_US</t>
  </si>
  <si>
    <t>SOCHCGW_US</t>
  </si>
  <si>
    <t>WNCHCGW_US</t>
  </si>
  <si>
    <t>GECHCGW_US</t>
  </si>
  <si>
    <t>HVCHCGW_US</t>
  </si>
  <si>
    <t>BACHCGW_US</t>
  </si>
  <si>
    <t>OTCHCGW_US</t>
  </si>
  <si>
    <t>SODRG_US</t>
  </si>
  <si>
    <t>SODCG_US</t>
  </si>
  <si>
    <t>SODIG_US</t>
  </si>
  <si>
    <t>SODTG_US</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</si>
  <si>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</si>
  <si>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</si>
  <si>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</si>
  <si>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</si>
  <si>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</si>
  <si>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</si>
  <si>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</si>
  <si>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</si>
  <si>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PADD = Petroleum Administration for Defense District (PADD).</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</si>
  <si>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</si>
  <si>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</si>
  <si>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</si>
  <si>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</si>
  <si>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</si>
  <si>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</si>
  <si>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</si>
  <si>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</si>
  <si>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</si>
  <si>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</si>
  <si>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</si>
  <si>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</si>
  <si>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</si>
  <si>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</si>
  <si>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</si>
  <si>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</si>
  <si>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</si>
  <si>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</si>
  <si>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</si>
  <si>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</si>
  <si>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</si>
  <si>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(a) Other sources include hydrogen, pitch, chemicals, sulfur, purchased steam, nonrenewable waste, and miscellaneous technologies.</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</si>
  <si>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</si>
  <si>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</si>
  <si>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</si>
  <si>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</si>
  <si>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</si>
  <si>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</si>
  <si>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COTRPUS</t>
  </si>
  <si>
    <t>PATRPUS</t>
  </si>
  <si>
    <t>(d) Wind, large-scale solar, biomass, and geothermal.</t>
  </si>
  <si>
    <t>(d) Losses and co-products from the production of fuel ethanol and biomass-based diesel.</t>
  </si>
  <si>
    <t>copr_opecplus</t>
  </si>
  <si>
    <t>(billion chained 2017 dollars - SAAR)</t>
  </si>
  <si>
    <t>Real Gross State Product (Billion $2017)</t>
  </si>
  <si>
    <t>Real Personal Income (Billion $2017)</t>
  </si>
  <si>
    <t>papr_AO</t>
  </si>
  <si>
    <t>Dataprep timestamp---</t>
  </si>
  <si>
    <t>Notes:</t>
  </si>
  <si>
    <t xml:space="preserve">   The approximate break between historical and forecast values is shown with historical data printed in bold; estimates and forecasts in italics.</t>
  </si>
  <si>
    <t xml:space="preserve">   Capacity values represent the amount of generating capacity that is operating (or expected to be operating) at the end of each period.</t>
  </si>
  <si>
    <t xml:space="preserve">   Changes in capacity reflect various factors including new generators coming online, retiring generators, capacity uprates and derates, 
     delayed planned capacity projects, cancelled projects, and other factors.</t>
  </si>
  <si>
    <t>Data sources:</t>
  </si>
  <si>
    <t xml:space="preserve">   - Small-scale solar capacity (systems smaller than one megawatt): Form EIA-861M Monthly Electric Power Industry Report.</t>
  </si>
  <si>
    <t xml:space="preserve">   Historical capacity data may differ from other EIA publications due to frequent updates to the Preliminary Monthly Electric Generator Inventory.</t>
  </si>
  <si>
    <t xml:space="preserve">   Estimates of future capacity may include adjustments to reflect recent changes in market information or regulatory policy.</t>
  </si>
  <si>
    <t>World total</t>
  </si>
  <si>
    <t>copr_world</t>
  </si>
  <si>
    <t>world_nc</t>
  </si>
  <si>
    <t>copr_nonopec</t>
  </si>
  <si>
    <t>nonopec_nc</t>
  </si>
  <si>
    <t>Total crude oil and other liquids inventory net withdrawals (million barrels per day)</t>
  </si>
  <si>
    <t>End-of-period commercial crude oil and other liquids inventories (million barrels)</t>
  </si>
  <si>
    <t>OECD total</t>
  </si>
  <si>
    <t>pasc_ooecd_t3</t>
  </si>
  <si>
    <r>
      <rPr>
        <b/>
        <sz val="8"/>
        <rFont val="Arial"/>
        <family val="2"/>
      </rPr>
      <t>(a)</t>
    </r>
    <r>
      <rPr>
        <sz val="8"/>
        <rFont val="Arial"/>
        <family val="2"/>
      </rPr>
      <t xml:space="preserve"> Includes crude oil, lease condensate, natural gas plant liquids, other liquids, refinery processing gain, and other unaccounted-for liquids. Differences in the reported historical production data across countries could result in some inconsistencies in the delineation between crude oil and other liquid fuels.</t>
    </r>
  </si>
  <si>
    <r>
      <rPr>
        <b/>
        <sz val="8"/>
        <rFont val="Arial"/>
        <family val="2"/>
      </rPr>
      <t>(b)</t>
    </r>
    <r>
      <rPr>
        <sz val="8"/>
        <rFont val="Arial"/>
        <family val="2"/>
      </rPr>
      <t xml:space="preserve"> OPEC = Organization of the Petroleum Exporting Countries: Algeria, Congo (Brazzaville), Equatorial Guinea, Gabon, Iran, Iraq, Kuwait, Libya, Nigeria, Saudi Arabia, United Arab Emirates, and Venezuela.</t>
    </r>
  </si>
  <si>
    <r>
      <rPr>
        <b/>
        <sz val="8"/>
        <rFont val="Arial"/>
        <family val="2"/>
      </rPr>
      <t xml:space="preserve">(c) </t>
    </r>
    <r>
      <rPr>
        <sz val="8"/>
        <rFont val="Arial"/>
        <family val="2"/>
      </rPr>
      <t>Consumption of petroleum by the OECD countries is the same as "petroleum product supplied," defined in the glossary of the EIA Petroleum Supply Monthly (DOE/EIA-0109). Consumption of petroleum by the non-OECD countries is "apparent consumption," which includes internal consumption, refinery fuel and loss, and bunkering.</t>
    </r>
  </si>
  <si>
    <r>
      <rPr>
        <b/>
        <sz val="8"/>
        <rFont val="Arial"/>
        <family val="2"/>
      </rPr>
      <t>(d)</t>
    </r>
    <r>
      <rPr>
        <sz val="8"/>
        <rFont val="Arial"/>
        <family val="2"/>
      </rPr>
      <t xml:space="preserve"> OECD = Organization for Economic Cooperation and Development: Australia, Austria, Belgium, Canada, Chile, Czech Republic, Denmark, Estonia, Finland, France, Germany, Greece, Hungary, Iceland, Ireland, Israel, Italy, Japan, Latvia, Lithuania, Luxembourg, Mexico, Netherlands, New Zealand, Norway, Poland, Portugal, Slovakia, Slovenia, South Korea, Spain, Sweden, Switzerland, Turkiye, United Kingdom, and United States.</t>
    </r>
  </si>
  <si>
    <t>Sources:</t>
  </si>
  <si>
    <r>
      <t xml:space="preserve">Historical data: Energy Information Administration </t>
    </r>
    <r>
      <rPr>
        <i/>
        <sz val="8"/>
        <rFont val="Arial"/>
        <family val="2"/>
      </rPr>
      <t>International Energy Statistics</t>
    </r>
    <r>
      <rPr>
        <sz val="8"/>
        <rFont val="Arial"/>
        <family val="2"/>
      </rPr>
      <t xml:space="preserve"> (https://www.eia.gov/international/data/world).</t>
    </r>
  </si>
  <si>
    <t xml:space="preserve">Forecasts: EIA Short-Term Integrated Forecasting System. </t>
  </si>
  <si>
    <r>
      <rPr>
        <b/>
        <sz val="8"/>
        <rFont val="Arial"/>
        <family val="2"/>
      </rPr>
      <t>(a)</t>
    </r>
    <r>
      <rPr>
        <sz val="8"/>
        <rFont val="Arial"/>
        <family val="2"/>
      </rPr>
      <t xml:space="preserve"> Includes crude oil, lease condensate, natural gas plant liquids, other liquids, refinery processing gain, and other unaccounted-for liquids.</t>
    </r>
  </si>
  <si>
    <r>
      <rPr>
        <b/>
        <sz val="8"/>
        <rFont val="Arial"/>
        <family val="2"/>
      </rPr>
      <t xml:space="preserve">(b) </t>
    </r>
    <r>
      <rPr>
        <sz val="8"/>
        <rFont val="Arial"/>
        <family val="2"/>
      </rPr>
      <t>OPEC = Organization of the Petroleum Exporting Countries: Algeria, Congo (Brazzaville), Equatorial Guinea, Gabon, Iran, Iraq, Kuwait, Libya, Nigeria, Saudi Arabia, United Arab Emirates, and Venezuela.</t>
    </r>
  </si>
  <si>
    <r>
      <rPr>
        <b/>
        <sz val="8"/>
        <rFont val="Arial"/>
        <family val="2"/>
      </rPr>
      <t>(b)</t>
    </r>
    <r>
      <rPr>
        <sz val="8"/>
        <rFont val="Arial"/>
        <family val="2"/>
      </rPr>
      <t xml:space="preserve"> OPEC+ total = OPEC members subject to OPEC+ agreements plus Azerbaijan, Bahrain, Brunei, Kazakhstan, Malaysia, Mexico, Oman, Russia, South Sudan, and Sudan.</t>
    </r>
  </si>
  <si>
    <r>
      <rPr>
        <b/>
        <sz val="8"/>
        <rFont val="Arial"/>
        <family val="2"/>
      </rPr>
      <t>(c)</t>
    </r>
    <r>
      <rPr>
        <sz val="8"/>
        <rFont val="Arial"/>
        <family val="2"/>
      </rPr>
      <t xml:space="preserve"> OPEC = Organization of the Petroleum Exporting Countries: Algeria, Congo (Brazzaville), Equatorial Guinea, Gabon, Iran, Iraq, Kuwait, Libya, Nigeria, Saudi Arabia, United Arab Emirates, and Venezuela.</t>
    </r>
  </si>
  <si>
    <t>(d) Iran, Libya, and Venezuela are not sbuject to the OPEC+ agreements.</t>
  </si>
  <si>
    <r>
      <rPr>
        <b/>
        <sz val="8"/>
        <rFont val="Arial"/>
        <family val="2"/>
      </rPr>
      <t xml:space="preserve">(a) </t>
    </r>
    <r>
      <rPr>
        <sz val="8"/>
        <rFont val="Arial"/>
        <family val="2"/>
      </rPr>
      <t>Differences in the reported historical production data across countries could result in some inconsistencies in the delineation between crude oil and other liquid fuels.</t>
    </r>
  </si>
  <si>
    <r>
      <rPr>
        <b/>
        <sz val="8"/>
        <rFont val="Arial"/>
        <family val="2"/>
      </rPr>
      <t>(d)</t>
    </r>
    <r>
      <rPr>
        <sz val="8"/>
        <rFont val="Arial"/>
        <family val="2"/>
      </rPr>
      <t xml:space="preserve"> Iran, Libya, and Venezuela are not sbuject to the OPEC+ agreements.</t>
    </r>
  </si>
  <si>
    <t>Non-OPEC total (b)</t>
  </si>
  <si>
    <t>Unplanned production outages</t>
  </si>
  <si>
    <t>padi_nonOPEC</t>
  </si>
  <si>
    <t>Non-OPEC total</t>
  </si>
  <si>
    <t>papr_opecplus</t>
  </si>
  <si>
    <t>papr_nonopecplus_xus</t>
  </si>
  <si>
    <t>OPEC total (c)</t>
  </si>
  <si>
    <t>papr_ag</t>
  </si>
  <si>
    <t>papr_cf</t>
  </si>
  <si>
    <t>papr_ek</t>
  </si>
  <si>
    <t>papr_gb</t>
  </si>
  <si>
    <t>papr_IR</t>
  </si>
  <si>
    <t>papr_iz</t>
  </si>
  <si>
    <t>papr_ku</t>
  </si>
  <si>
    <t>papr_ly</t>
  </si>
  <si>
    <t>papr_ni</t>
  </si>
  <si>
    <t>papr_sa</t>
  </si>
  <si>
    <t>papr_tc</t>
  </si>
  <si>
    <t>papr_ve</t>
  </si>
  <si>
    <t>OPEC+ total (b)</t>
  </si>
  <si>
    <t>papr_opecplus_opec</t>
  </si>
  <si>
    <t>papr_opecplus_other</t>
  </si>
  <si>
    <t>papr_aj</t>
  </si>
  <si>
    <t>papr_ba</t>
  </si>
  <si>
    <t>Bahrain</t>
  </si>
  <si>
    <t>papr_bx</t>
  </si>
  <si>
    <t>Brunei</t>
  </si>
  <si>
    <t>papr_kz</t>
  </si>
  <si>
    <t>papr_my</t>
  </si>
  <si>
    <t>papr_mu</t>
  </si>
  <si>
    <t>papr_rs</t>
  </si>
  <si>
    <t>papr_od</t>
  </si>
  <si>
    <t>papr_su</t>
  </si>
  <si>
    <t>Sudan</t>
  </si>
  <si>
    <t>Crude oil production (a)</t>
  </si>
  <si>
    <t>coprpus</t>
  </si>
  <si>
    <t>copr_nonopecplus_xus</t>
  </si>
  <si>
    <t>copr_IR</t>
  </si>
  <si>
    <t>copr_opecplus_opec</t>
  </si>
  <si>
    <t>copr_opecplus_other</t>
  </si>
  <si>
    <t>copr_aj</t>
  </si>
  <si>
    <t>copr_ba</t>
  </si>
  <si>
    <t>copr_bx</t>
  </si>
  <si>
    <t>copr_kz</t>
  </si>
  <si>
    <t>copr_my</t>
  </si>
  <si>
    <t>copr_mx</t>
  </si>
  <si>
    <t>copr_mu</t>
  </si>
  <si>
    <t>copr_rs</t>
  </si>
  <si>
    <t>copr_od</t>
  </si>
  <si>
    <t>copr_su</t>
  </si>
  <si>
    <t>Crude oil production capacity</t>
  </si>
  <si>
    <t>OPEC total</t>
  </si>
  <si>
    <t>Surplus crude oil production capacity</t>
  </si>
  <si>
    <t>padi_OPEC</t>
  </si>
  <si>
    <t>Table 3e.  World Petroleum and Other Liquid Fuels Consumption (million barrels per day)</t>
  </si>
  <si>
    <r>
      <rPr>
        <b/>
        <sz val="8"/>
        <rFont val="Arial"/>
        <family val="2"/>
      </rPr>
      <t xml:space="preserve">(a) </t>
    </r>
    <r>
      <rPr>
        <sz val="8"/>
        <rFont val="Arial"/>
        <family val="2"/>
      </rPr>
      <t>Consumption of petroleum by the OECD countries is the same as "petroleum product supplied," defined in the glossary of the EIA Petroleum Supply Monthly (DOE/EIA-0109). Consumption of petroleum by the non-OECD countries is "apparent consumption," which includes internal consumption, refinery fuel and loss, and bunkering.</t>
    </r>
  </si>
  <si>
    <r>
      <rPr>
        <b/>
        <sz val="8"/>
        <rFont val="Arial"/>
        <family val="2"/>
      </rPr>
      <t>(b)</t>
    </r>
    <r>
      <rPr>
        <sz val="8"/>
        <rFont val="Arial"/>
        <family val="2"/>
      </rPr>
      <t xml:space="preserve"> OECD = Organization for Economic Cooperation and Development: Australia, Austria, Belgium, Canada, Chile, Czech Republic, Denmark, Estonia, Finland, France, Germany, Greece, Hungary, Iceland, Ireland, Israel, Italy, Japan, Latvia, Lithuania, Luxembourg, Mexico, Netherlands, New Zealand, Norway, Poland, Portugal, Slovakia, Slovenia, South Korea, Spain, Sweden, Switzerland, Turkiye, United Kingdom, and United States.</t>
    </r>
  </si>
  <si>
    <t>Table 4a.  U.S. Petroleum and Other Liquid Fuels Supply, Consumption, and Inventories</t>
  </si>
  <si>
    <t>Table 3a.  World Petroleum and Other Liquid Fuels Production, Consumption, and Inventories</t>
  </si>
  <si>
    <t>Table 3b.  Non-OPEC Petroleum and Other Liquid Fuels Production  (million barrels per day)</t>
  </si>
  <si>
    <t>Table 3c.  World Petroleum and Other Liquid Fuels Production (million barrels per day)</t>
  </si>
  <si>
    <t>Petroleum and other liquid fuels production (a)</t>
  </si>
  <si>
    <t>Table 3d.  World Crude Oil Production (million barrels per day)</t>
  </si>
  <si>
    <t>Petroleum and other liquid fuels consumption (a)</t>
  </si>
  <si>
    <t>Table 3e.  World Petroleum and Other Liquid Fuels Consumption</t>
  </si>
  <si>
    <t>Table 3d.  World Crude Oil Production</t>
  </si>
  <si>
    <t>Table 3c.  World Petroleum and Other Liquid Fuels Production</t>
  </si>
  <si>
    <t>Table 3b.  Non-OPEC Petroleum and Other Liquid Fuels Production</t>
  </si>
  <si>
    <t>Table 4c.  U.S. Regional Motor Gasoline Prices and Inventories</t>
  </si>
  <si>
    <t>Table 5b.  U.S. Regional Natural Gas Prices</t>
  </si>
  <si>
    <t>Table 7b.  U.S. Regional Electricity Retail Sales</t>
  </si>
  <si>
    <t>Table 7c.  U.S. Regional Electricity Prices</t>
  </si>
  <si>
    <t>Table 7d(1).  U.S. Regional Electricity Generation, Electric Power Sector</t>
  </si>
  <si>
    <t>Table 7d(2).  U.S. Regional Electricity Generation, Electric Power Sector, continued</t>
  </si>
  <si>
    <t>Table 7e.  U.S. Electricity Generating Capacity</t>
  </si>
  <si>
    <t>Table 8. U.S.  Renewable Energy Consumption</t>
  </si>
  <si>
    <t>Table 7e.  U.S. Electricity Generating Capacity (gigawatts at end of period)</t>
  </si>
  <si>
    <t>June 2024</t>
  </si>
  <si>
    <t>Gasoline</t>
  </si>
  <si>
    <t>Diesel Fuel</t>
  </si>
  <si>
    <t>Fuel Oil</t>
  </si>
  <si>
    <t>Jet Fuel</t>
  </si>
  <si>
    <t>No. 6 Residual Fuel Oil (a)</t>
  </si>
  <si>
    <t>Mont Belvieu Spot</t>
  </si>
  <si>
    <t>Gasoline Regular Grade (b)</t>
  </si>
  <si>
    <t>Gasoline All Grades (b)</t>
  </si>
  <si>
    <t>On-highway Diesel Fuel</t>
  </si>
  <si>
    <t>Heating Oil</t>
  </si>
  <si>
    <t xml:space="preserve">Natural Gas </t>
  </si>
  <si>
    <t>Residual Fuel Oil (c)</t>
  </si>
  <si>
    <t>Distillate Fuel Oil</t>
  </si>
  <si>
    <t>West Texas Intermediate Spot Average</t>
  </si>
  <si>
    <t>Brent Spot Average</t>
  </si>
  <si>
    <t>U.S. Imported Average</t>
  </si>
  <si>
    <t>U.S. Refiner Average Acquisition Cost</t>
  </si>
  <si>
    <t>Wholesale Petroleum Product Prices</t>
  </si>
  <si>
    <t>Propane</t>
  </si>
  <si>
    <t>Retail Prices Including Taxes</t>
  </si>
  <si>
    <t>Henry Hub Spot (dollars per thousand cubic feet)</t>
  </si>
  <si>
    <t xml:space="preserve">Henry Hub Spot (dollars per million Btu) </t>
  </si>
  <si>
    <t xml:space="preserve">U.S. Retail Prices (dollars per thousand cubic feet) </t>
  </si>
  <si>
    <t>Power Generation Fuel Costs (dollars per million Btu)</t>
  </si>
  <si>
    <t>Prices to Ultimate Customers (cents per kilowatthour)</t>
  </si>
  <si>
    <t>U.S. Liquid Fuels (cents per gallon)</t>
  </si>
  <si>
    <t>Crude Oil (dollars per barrel)</t>
  </si>
  <si>
    <t>Crude oil</t>
  </si>
  <si>
    <t>Other liquids</t>
  </si>
  <si>
    <t>OECD total (d)</t>
  </si>
  <si>
    <t>Non-OECD total</t>
  </si>
  <si>
    <t>Other OECD</t>
  </si>
  <si>
    <t>Other inventory draws and balance</t>
  </si>
  <si>
    <t>OPEC total (b)</t>
  </si>
  <si>
    <t>Canada</t>
  </si>
  <si>
    <t>Europe</t>
  </si>
  <si>
    <t>Japan</t>
  </si>
  <si>
    <t>U.S. Territories</t>
  </si>
  <si>
    <t>China</t>
  </si>
  <si>
    <t>Eurasia</t>
  </si>
  <si>
    <t>Other Asia</t>
  </si>
  <si>
    <t>Other non-OECD</t>
  </si>
  <si>
    <t>Argentina</t>
  </si>
  <si>
    <t>Brazil</t>
  </si>
  <si>
    <t>Colombia</t>
  </si>
  <si>
    <t>Guyana</t>
  </si>
  <si>
    <t>Norway</t>
  </si>
  <si>
    <t>United Kingdom</t>
  </si>
  <si>
    <t>Qatar</t>
  </si>
  <si>
    <t>Angola</t>
  </si>
  <si>
    <t>Egypt</t>
  </si>
  <si>
    <t>India</t>
  </si>
  <si>
    <t>Indonesia</t>
  </si>
  <si>
    <t>North America total</t>
  </si>
  <si>
    <t>Central and South America total</t>
  </si>
  <si>
    <t>Europe total</t>
  </si>
  <si>
    <t>Eurasia total</t>
  </si>
  <si>
    <t>Middle East total</t>
  </si>
  <si>
    <t>Africa total</t>
  </si>
  <si>
    <t>Asia and Oceania total</t>
  </si>
  <si>
    <t>OPEC members subject to OPEC+ agreements (d)</t>
  </si>
  <si>
    <t>OPEC+ other participants total</t>
  </si>
  <si>
    <t>Non-OPEC+ excluding United States</t>
  </si>
  <si>
    <t>Algeria</t>
  </si>
  <si>
    <t>Congo (Brazzaville)</t>
  </si>
  <si>
    <t>Equatorial Guinea</t>
  </si>
  <si>
    <t>Gabon</t>
  </si>
  <si>
    <t>Iran</t>
  </si>
  <si>
    <t>Iraq</t>
  </si>
  <si>
    <t>Kuwait</t>
  </si>
  <si>
    <t>Libya</t>
  </si>
  <si>
    <t>Nigeria</t>
  </si>
  <si>
    <t>Saudi Arabia</t>
  </si>
  <si>
    <t>United Arab Emirates</t>
  </si>
  <si>
    <t>Venezuela</t>
  </si>
  <si>
    <t>Middle East</t>
  </si>
  <si>
    <t>Other</t>
  </si>
  <si>
    <t>OECD total (b)</t>
  </si>
  <si>
    <t>Appalachia</t>
  </si>
  <si>
    <t>Interior</t>
  </si>
  <si>
    <t>Western</t>
  </si>
  <si>
    <t>Metallurgical Coal</t>
  </si>
  <si>
    <t>Steam Coal</t>
  </si>
  <si>
    <t>Residential and Commercial</t>
  </si>
  <si>
    <t>Other Industrial</t>
  </si>
  <si>
    <t>Electric Power Sector</t>
  </si>
  <si>
    <t>Retail and General Industry</t>
  </si>
  <si>
    <t>Coke Plants</t>
  </si>
  <si>
    <t>Commercial &amp; Institutional …………</t>
  </si>
  <si>
    <t>(Tons per hour)</t>
  </si>
  <si>
    <t>(Million short tons per day)</t>
  </si>
  <si>
    <t>(Dollars per million Btu)</t>
  </si>
  <si>
    <t>Production</t>
  </si>
  <si>
    <t>Primary Inventory Withdrawals</t>
  </si>
  <si>
    <t>Imports</t>
  </si>
  <si>
    <t>Exports</t>
  </si>
  <si>
    <t>Secondary Inventory Withdrawals</t>
  </si>
  <si>
    <t>Waste Coal (a)</t>
  </si>
  <si>
    <t>Electric Power Sector (b)</t>
  </si>
  <si>
    <t>Retail and Other Industry</t>
  </si>
  <si>
    <t>Primary Inventories (d)</t>
  </si>
  <si>
    <t>Secondary Inventories</t>
  </si>
  <si>
    <t>Coal Miner Productivity</t>
  </si>
  <si>
    <t>Total Raw Steel Production</t>
  </si>
  <si>
    <t>Cost of Coal to Electric Utilities</t>
  </si>
  <si>
    <t>Electric power sector</t>
  </si>
  <si>
    <t>Industrial sector</t>
  </si>
  <si>
    <t>Commercial sector</t>
  </si>
  <si>
    <t xml:space="preserve">Residential sector </t>
  </si>
  <si>
    <t xml:space="preserve">Commercial sector </t>
  </si>
  <si>
    <t xml:space="preserve">Industrial sector </t>
  </si>
  <si>
    <t>Transportation Sector</t>
  </si>
  <si>
    <t>Residual Fuel Oil</t>
  </si>
  <si>
    <t>ERCOT North hub</t>
  </si>
  <si>
    <t>CAISO SP15 zone</t>
  </si>
  <si>
    <t>ISO-NE Internal hub</t>
  </si>
  <si>
    <t>NYISO Hudson Valley zone</t>
  </si>
  <si>
    <t>PJM Western hub</t>
  </si>
  <si>
    <t>Midcontinent ISO Illinois hub</t>
  </si>
  <si>
    <t>SPP ISO South hub</t>
  </si>
  <si>
    <t>SERC index, Into Southern</t>
  </si>
  <si>
    <t>FRCC index, Florida Reliability</t>
  </si>
  <si>
    <t>Northwest index, Mid-Columbia</t>
  </si>
  <si>
    <t>Southwest index, Palo Verde</t>
  </si>
  <si>
    <t>Electricity generation (a)</t>
  </si>
  <si>
    <t xml:space="preserve">Net imports  </t>
  </si>
  <si>
    <t>Total utility-scale power supply</t>
  </si>
  <si>
    <t xml:space="preserve">Losses and Unaccounted for (b) </t>
  </si>
  <si>
    <t>Small-scale solar generation (c)</t>
  </si>
  <si>
    <t>Direct Use (d)</t>
  </si>
  <si>
    <t>Average residential electricity</t>
  </si>
  <si>
    <t>usage per customer (kWh)</t>
  </si>
  <si>
    <t>Coal (mmst)</t>
  </si>
  <si>
    <t>Residual Fuel (mmb)</t>
  </si>
  <si>
    <t>Distillate Fuel (mmb)</t>
  </si>
  <si>
    <t>Wholesale Electricity Prices (dollars per megawatthour)</t>
  </si>
  <si>
    <t>Sales to Ultimate Customers</t>
  </si>
  <si>
    <t>Total</t>
  </si>
  <si>
    <t>New England</t>
  </si>
  <si>
    <t>Middle Atlantic</t>
  </si>
  <si>
    <t>E. N. Central</t>
  </si>
  <si>
    <t>W. N. Central</t>
  </si>
  <si>
    <t>S. Atlantic</t>
  </si>
  <si>
    <t>E. S. Central</t>
  </si>
  <si>
    <t>W. S. Central</t>
  </si>
  <si>
    <t>Mountain</t>
  </si>
  <si>
    <t>Pacific contiguous</t>
  </si>
  <si>
    <t>AK and HI</t>
  </si>
  <si>
    <t>U.S. Average</t>
  </si>
  <si>
    <t>Pacific</t>
  </si>
  <si>
    <t>Conventional hydropower</t>
  </si>
  <si>
    <t>Wind</t>
  </si>
  <si>
    <t xml:space="preserve">Solar (a) </t>
  </si>
  <si>
    <t>Geothermal</t>
  </si>
  <si>
    <t>Waste biomass</t>
  </si>
  <si>
    <t>Wood biomass</t>
  </si>
  <si>
    <t>Natural gas</t>
  </si>
  <si>
    <t>Nuclear</t>
  </si>
  <si>
    <t>Renewable energy sources:</t>
  </si>
  <si>
    <t>Pumped storage hydropower</t>
  </si>
  <si>
    <t xml:space="preserve">Petroleum (b) </t>
  </si>
  <si>
    <t>Other gases</t>
  </si>
  <si>
    <t>Other nonrenewable fuels (c)</t>
  </si>
  <si>
    <t>Total generation</t>
  </si>
  <si>
    <t xml:space="preserve">Nonhydro renewables (d) </t>
  </si>
  <si>
    <t xml:space="preserve">Other energy sources (e) </t>
  </si>
  <si>
    <t xml:space="preserve">Net energy for load (f) </t>
  </si>
  <si>
    <t>Solar photovoltaic</t>
  </si>
  <si>
    <t>Solar thermal</t>
  </si>
  <si>
    <t>Conventional hydroelectric</t>
  </si>
  <si>
    <t>Solar</t>
  </si>
  <si>
    <t>All sectors total</t>
  </si>
  <si>
    <t>Fossil fuel energy sources</t>
  </si>
  <si>
    <t>Renewable energy sources</t>
  </si>
  <si>
    <t>Residential sector</t>
  </si>
  <si>
    <t>Pumped storage hydroelectric</t>
  </si>
  <si>
    <t>Battery storage</t>
  </si>
  <si>
    <t>Other nonrenewable sources (a)</t>
  </si>
  <si>
    <t>Electric power sector (power plants larger than one megawatt)</t>
  </si>
  <si>
    <t>Industrial and commercial sectors (combined heat and power plants larger than one megawatt)</t>
  </si>
  <si>
    <t>Small-scale solar photovoltaic capacity (systems smaller than one megawatt)</t>
  </si>
  <si>
    <t xml:space="preserve">Subtotal </t>
  </si>
  <si>
    <t>Subtotal (e)</t>
  </si>
  <si>
    <t xml:space="preserve">Geothermal  </t>
  </si>
  <si>
    <t xml:space="preserve">Hydroelectric Power (a) </t>
  </si>
  <si>
    <t xml:space="preserve">Solar (b) </t>
  </si>
  <si>
    <t>Waste Biomass (c)</t>
  </si>
  <si>
    <t xml:space="preserve">Wood Biomass </t>
  </si>
  <si>
    <t xml:space="preserve">Wind </t>
  </si>
  <si>
    <t>Biofuel Losses and Co-products (d)</t>
  </si>
  <si>
    <t>Solar (b)</t>
  </si>
  <si>
    <t xml:space="preserve">Solar (b)  </t>
  </si>
  <si>
    <t>Solar (f)</t>
  </si>
  <si>
    <t>Biodiesel, Renewable Diesel, and Other (g)</t>
  </si>
  <si>
    <t>Ethanol (g)</t>
  </si>
  <si>
    <t>Ethanol (f)</t>
  </si>
  <si>
    <t xml:space="preserve">Solar (b)(f) </t>
  </si>
  <si>
    <t xml:space="preserve">Food </t>
  </si>
  <si>
    <t xml:space="preserve">Paper </t>
  </si>
  <si>
    <t>Petroleum and Coal Products</t>
  </si>
  <si>
    <t>Chemicals</t>
  </si>
  <si>
    <t xml:space="preserve">Nonmetallic Mineral Products </t>
  </si>
  <si>
    <t>Primary Metals</t>
  </si>
  <si>
    <t>(millions)</t>
  </si>
  <si>
    <t>(percent)</t>
  </si>
  <si>
    <t>(millions - SAAR)</t>
  </si>
  <si>
    <t>Manufacturing</t>
  </si>
  <si>
    <t>Coal-weighted Manufacturing (a)</t>
  </si>
  <si>
    <t>Distillate-weighted Manufacturing (a)</t>
  </si>
  <si>
    <t>Electricity-weighted Manufacturing (a)</t>
  </si>
  <si>
    <t>Natural Gas-weighted Manufacturing (a)</t>
  </si>
  <si>
    <t>(index, 1982-1984=1.00)</t>
  </si>
  <si>
    <t>(index, 1982=1.00)</t>
  </si>
  <si>
    <t>(index, 2017=100)</t>
  </si>
  <si>
    <t>(million miles/day)</t>
  </si>
  <si>
    <t>(million short tons per day)</t>
  </si>
  <si>
    <t xml:space="preserve">U.S. Average </t>
  </si>
  <si>
    <t>South Atlantic</t>
  </si>
  <si>
    <r>
      <rPr>
        <b/>
        <sz val="8"/>
        <rFont val="Arial"/>
        <family val="2"/>
      </rPr>
      <t xml:space="preserve">(a) </t>
    </r>
    <r>
      <rPr>
        <sz val="8"/>
        <rFont val="Arial"/>
        <family val="2"/>
      </rPr>
      <t>Includes lease condensate.</t>
    </r>
  </si>
  <si>
    <r>
      <rPr>
        <b/>
        <sz val="8"/>
        <rFont val="Arial"/>
        <family val="2"/>
      </rPr>
      <t>(b)</t>
    </r>
    <r>
      <rPr>
        <sz val="8"/>
        <rFont val="Arial"/>
        <family val="2"/>
      </rPr>
      <t xml:space="preserve"> Crude oil production from U.S. Federal leases in the Gulf of Mexico (GOM).</t>
    </r>
  </si>
  <si>
    <r>
      <rPr>
        <b/>
        <sz val="8"/>
        <rFont val="Arial"/>
        <family val="2"/>
      </rPr>
      <t>(c)</t>
    </r>
    <r>
      <rPr>
        <sz val="8"/>
        <rFont val="Arial"/>
        <family val="2"/>
      </rPr>
      <t xml:space="preserve"> Regional production in this table is based on geographic regions and not geologic formations.</t>
    </r>
  </si>
  <si>
    <r>
      <rPr>
        <b/>
        <sz val="8"/>
        <rFont val="Arial"/>
        <family val="2"/>
      </rPr>
      <t>(d)</t>
    </r>
    <r>
      <rPr>
        <sz val="8"/>
        <rFont val="Arial"/>
        <family val="2"/>
      </rPr>
      <t xml:space="preserve"> Net imports equal gross imports minus gross exports.</t>
    </r>
  </si>
  <si>
    <r>
      <rPr>
        <b/>
        <sz val="8"/>
        <rFont val="Arial"/>
        <family val="2"/>
      </rPr>
      <t>(e)</t>
    </r>
    <r>
      <rPr>
        <sz val="8"/>
        <rFont val="Arial"/>
        <family val="2"/>
      </rPr>
      <t xml:space="preserve"> SPR: Strategic Petroleum Reserve</t>
    </r>
  </si>
  <si>
    <r>
      <rPr>
        <b/>
        <sz val="8"/>
        <rFont val="Arial"/>
        <family val="2"/>
      </rPr>
      <t>(f)</t>
    </r>
    <r>
      <rPr>
        <sz val="8"/>
        <rFont val="Arial"/>
        <family val="2"/>
      </rPr>
      <t xml:space="preserve"> The crude oil adjustment equals the sum of disposition items (e.g. refinery inputs) minus the sum of supply items (e.g. production).</t>
    </r>
  </si>
  <si>
    <r>
      <rPr>
        <b/>
        <sz val="8"/>
        <rFont val="Arial"/>
        <family val="2"/>
      </rPr>
      <t xml:space="preserve">(g) </t>
    </r>
    <r>
      <rPr>
        <sz val="8"/>
        <rFont val="Arial"/>
        <family val="2"/>
      </rPr>
      <t>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r>
  </si>
  <si>
    <r>
      <rPr>
        <b/>
        <sz val="8"/>
        <rFont val="Arial"/>
        <family val="2"/>
      </rPr>
      <t>(h)</t>
    </r>
    <r>
      <rPr>
        <sz val="8"/>
        <rFont val="Arial"/>
        <family val="2"/>
      </rPr>
      <t xml:space="preserve"> Petroleum products adjustment includes hydrogen/oxygenates/renewables/other hydrocarbons, motor gasoline blending components, and finished motor gasoline.</t>
    </r>
  </si>
  <si>
    <r>
      <rPr>
        <b/>
        <sz val="8"/>
        <rFont val="Arial"/>
        <family val="2"/>
      </rPr>
      <t xml:space="preserve">(i) </t>
    </r>
    <r>
      <rPr>
        <sz val="8"/>
        <rFont val="Arial"/>
        <family val="2"/>
      </rPr>
      <t>Other oils includes aviation gasoline blending components, finished aviation gasoline, kerosene, petrochemical feedstocks, special naphthas, lubricants, waxes, petroleum coke, asphalt and road oil, still gas, and miscellaneous products.</t>
    </r>
  </si>
  <si>
    <r>
      <t xml:space="preserve">Historical data: Latest data available from Energy Information Administration databases supporting the following reports: </t>
    </r>
    <r>
      <rPr>
        <i/>
        <sz val="8"/>
        <rFont val="Arial"/>
        <family val="2"/>
      </rPr>
      <t xml:space="preserve"> Petroleum Supply Monthly</t>
    </r>
    <r>
      <rPr>
        <sz val="8"/>
        <rFont val="Arial"/>
        <family val="2"/>
      </rPr>
      <t xml:space="preserve">, DOE/EIA-0109; Petroleum Supply Annual, DOE/EIA-0340/2; and Weekly Petroleum Status Report, DOE/EIA-0208. </t>
    </r>
  </si>
  <si>
    <r>
      <rPr>
        <sz val="8"/>
        <rFont val="Arial"/>
        <family val="2"/>
      </rPr>
      <t>Forecasts:</t>
    </r>
    <r>
      <rPr>
        <b/>
        <sz val="8"/>
        <rFont val="Arial"/>
        <family val="2"/>
      </rPr>
      <t xml:space="preserve"> </t>
    </r>
    <r>
      <rPr>
        <sz val="8"/>
        <rFont val="Arial"/>
        <family val="2"/>
      </rPr>
      <t xml:space="preserve">EIA Short-Term Integrated Forecasting System. </t>
    </r>
  </si>
  <si>
    <t>U.S. total crude oil production (a)</t>
  </si>
  <si>
    <t>Alaska</t>
  </si>
  <si>
    <t>Federal Gulf of Mexico (b)</t>
  </si>
  <si>
    <t>Lower 48 States (excl GOM) (c)</t>
  </si>
  <si>
    <t>COPRAP</t>
  </si>
  <si>
    <t>Appalachia region</t>
  </si>
  <si>
    <t>COPRBK</t>
  </si>
  <si>
    <t>Bakken region</t>
  </si>
  <si>
    <t>COPREF</t>
  </si>
  <si>
    <t>Eagle Ford region</t>
  </si>
  <si>
    <t>COPRHA</t>
  </si>
  <si>
    <t>Haynesville region</t>
  </si>
  <si>
    <t>COPRPM</t>
  </si>
  <si>
    <t>Permian region</t>
  </si>
  <si>
    <t>COPRR48</t>
  </si>
  <si>
    <t>Rest of Lower 48 States</t>
  </si>
  <si>
    <t>Crude oil input to refineries</t>
  </si>
  <si>
    <t>Transfers to crude oil supply</t>
  </si>
  <si>
    <t>Crude oil net imports (d)</t>
  </si>
  <si>
    <t>SPR net withdrawals (e)</t>
  </si>
  <si>
    <t>Commercial inventory net withdrawals</t>
  </si>
  <si>
    <t>Crude oil adjustment (f)</t>
  </si>
  <si>
    <t>Refinery processing gain</t>
  </si>
  <si>
    <t>Natural Gas Plant Liquids Production</t>
  </si>
  <si>
    <t>Renewables and oxygenate production (g)</t>
  </si>
  <si>
    <t>Fuel ethanol production</t>
  </si>
  <si>
    <t>Petroleum products adjustment (h)</t>
  </si>
  <si>
    <t>Petroleum products transfers to crude oil supply</t>
  </si>
  <si>
    <t>Petroleum product net imports (d)</t>
  </si>
  <si>
    <t>Hydrocarbon gas liquids</t>
  </si>
  <si>
    <t>Unfinished oils</t>
  </si>
  <si>
    <t>Other hydrocarbons and oxygenates</t>
  </si>
  <si>
    <t>Motor gasoline blending components</t>
  </si>
  <si>
    <t>Finished motor gasoline</t>
  </si>
  <si>
    <t>Jet fuel</t>
  </si>
  <si>
    <t>Distillate fuel oil</t>
  </si>
  <si>
    <t>Residual fuel oil</t>
  </si>
  <si>
    <t>Other oils (i)</t>
  </si>
  <si>
    <t>Petroleum product inventory net withdrawals</t>
  </si>
  <si>
    <t>U.S. total petroleum products consumption</t>
  </si>
  <si>
    <t>Motor gasoline</t>
  </si>
  <si>
    <t>Fuel ethanol blended into motor gasoline</t>
  </si>
  <si>
    <t>Total petroleum and other liquid fuels net imports (d)</t>
  </si>
  <si>
    <t>End-of-period inventories (million barrels)</t>
  </si>
  <si>
    <t>Total commercial inventory</t>
  </si>
  <si>
    <t>Crude oil (excluding SPR)</t>
  </si>
  <si>
    <t>Total motor gasoline</t>
  </si>
  <si>
    <t>Crude oil in SPR (e)</t>
  </si>
  <si>
    <t>HGL production, consumption, and inventories</t>
  </si>
  <si>
    <t>HGPRPUS</t>
  </si>
  <si>
    <t>Total HGL production</t>
  </si>
  <si>
    <t>Natural gas processing plant production</t>
  </si>
  <si>
    <t>Ethane</t>
  </si>
  <si>
    <t>Butanes</t>
  </si>
  <si>
    <t>Natural gasoline (pentanes plus)</t>
  </si>
  <si>
    <t>Refinery and blender net production</t>
  </si>
  <si>
    <t>Ethane/ethylene</t>
  </si>
  <si>
    <t>Propylene (refinery-grade)</t>
  </si>
  <si>
    <t>Butanes/butylenes</t>
  </si>
  <si>
    <t>Renewable/oxygenate plant net production of natural gasoline</t>
  </si>
  <si>
    <t>Total HGL consumption</t>
  </si>
  <si>
    <t>Ethane/Ethylene</t>
  </si>
  <si>
    <t>HGL net imports</t>
  </si>
  <si>
    <t>Propane/propylene</t>
  </si>
  <si>
    <t>HGL inventories (million barrels)</t>
  </si>
  <si>
    <t>Propylene (at refineries only)</t>
  </si>
  <si>
    <t>Refining</t>
  </si>
  <si>
    <t>Total refinery and blender net inputs</t>
  </si>
  <si>
    <t>HGL</t>
  </si>
  <si>
    <t>Other hydrocarbons/oxygenates</t>
  </si>
  <si>
    <t>Refinery Processing Gain</t>
  </si>
  <si>
    <t>Total refinery and blender net production</t>
  </si>
  <si>
    <t>Other oils (a)</t>
  </si>
  <si>
    <t>Refinery distillation inputs</t>
  </si>
  <si>
    <t>Refinery operable distillation capacity</t>
  </si>
  <si>
    <t xml:space="preserve">Refinery distillation utilization factor </t>
  </si>
  <si>
    <r>
      <rPr>
        <b/>
        <sz val="8"/>
        <rFont val="Arial"/>
        <family val="2"/>
      </rPr>
      <t>(a)</t>
    </r>
    <r>
      <rPr>
        <sz val="8"/>
        <rFont val="Arial"/>
        <family val="2"/>
      </rPr>
      <t xml:space="preserve"> Other oils include aviation gasoline blending components, finished aviation gasoline, kerosene, petrochemical feedstocks, special naphthas, lubricants, waxes, petroleum coke, asphalt and road oil, still gas, and miscellaneous products.</t>
    </r>
  </si>
  <si>
    <r>
      <rPr>
        <sz val="8"/>
        <rFont val="Arial"/>
        <family val="2"/>
      </rPr>
      <t xml:space="preserve">Historical data: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</si>
  <si>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t>Wholesale price (dollars per gallon)</t>
  </si>
  <si>
    <t>MGWHUUS_$</t>
  </si>
  <si>
    <t>United States average</t>
  </si>
  <si>
    <t>Retail prices (dollars per gallon) (a)</t>
  </si>
  <si>
    <t>MGEIAUS_$</t>
  </si>
  <si>
    <t>All grades United States average</t>
  </si>
  <si>
    <t>MGRARUS_$</t>
  </si>
  <si>
    <t>Regular grade United States average</t>
  </si>
  <si>
    <t>MGRARP1_$</t>
  </si>
  <si>
    <t>PADD 1</t>
  </si>
  <si>
    <t>MGRARP2_$</t>
  </si>
  <si>
    <t>PADD 2</t>
  </si>
  <si>
    <t>MGRARP3_$</t>
  </si>
  <si>
    <t>PADD 3</t>
  </si>
  <si>
    <t>MGRARP4_$</t>
  </si>
  <si>
    <t>PADD 4</t>
  </si>
  <si>
    <t>MGRARP5_$</t>
  </si>
  <si>
    <t>PADD 5</t>
  </si>
  <si>
    <t>End-of-period inventories (million barrels) (b)</t>
  </si>
  <si>
    <t>Total U.S. gasoline inventories</t>
  </si>
  <si>
    <t>U.S. total marketed natural gas production</t>
  </si>
  <si>
    <t>Federal Gulf of Mexico (a)</t>
  </si>
  <si>
    <t>Lower 48 States (excl GOM) (b)</t>
  </si>
  <si>
    <t>NGMPAP</t>
  </si>
  <si>
    <t>NGMPBK</t>
  </si>
  <si>
    <t>NGMPEF</t>
  </si>
  <si>
    <t>NGMPHA</t>
  </si>
  <si>
    <t>NGMPPM</t>
  </si>
  <si>
    <t>NGMPR48</t>
  </si>
  <si>
    <t>Total primary supply</t>
  </si>
  <si>
    <t>Balancing item (c)</t>
  </si>
  <si>
    <t>Total supply</t>
  </si>
  <si>
    <t>U.S. total dry natural gas production</t>
  </si>
  <si>
    <t>Net inventory withdrawals</t>
  </si>
  <si>
    <t>Supplemental gaseous fuels</t>
  </si>
  <si>
    <t>NGNIPUS</t>
  </si>
  <si>
    <t>Net imports</t>
  </si>
  <si>
    <t>LNG gross imports (d)</t>
  </si>
  <si>
    <t>LNG gross exports (d)</t>
  </si>
  <si>
    <t>Pipeline gross imports</t>
  </si>
  <si>
    <t>Pipeline gross exports</t>
  </si>
  <si>
    <t>Total consumption</t>
  </si>
  <si>
    <t>Residential</t>
  </si>
  <si>
    <t>Commercial</t>
  </si>
  <si>
    <t>Industrial</t>
  </si>
  <si>
    <t>Electric power (e)</t>
  </si>
  <si>
    <t>Lease and plant fuel</t>
  </si>
  <si>
    <t>Pipeline and distribution</t>
  </si>
  <si>
    <t>Vehicle</t>
  </si>
  <si>
    <t>End-of-period working natural gas inventories (billion cubic feet) (f)</t>
  </si>
  <si>
    <t>United States total</t>
  </si>
  <si>
    <t>East region</t>
  </si>
  <si>
    <t xml:space="preserve">Midwest region </t>
  </si>
  <si>
    <t xml:space="preserve">South Central region </t>
  </si>
  <si>
    <t xml:space="preserve">Mountain region </t>
  </si>
  <si>
    <t>Pacific region</t>
  </si>
  <si>
    <t>Wholesale price</t>
  </si>
  <si>
    <t>Henry Hub spot price</t>
  </si>
  <si>
    <t>Residential retail (a)</t>
  </si>
  <si>
    <t>East North Central</t>
  </si>
  <si>
    <t>West North Central</t>
  </si>
  <si>
    <t>East South Central</t>
  </si>
  <si>
    <t>West South Central</t>
  </si>
  <si>
    <t>Commercial retail (a)</t>
  </si>
  <si>
    <t>Industrial retail (a)</t>
  </si>
  <si>
    <r>
      <rPr>
        <b/>
        <sz val="8"/>
        <rFont val="Arial"/>
        <family val="2"/>
      </rPr>
      <t>(a)</t>
    </r>
    <r>
      <rPr>
        <sz val="8"/>
        <rFont val="Arial"/>
        <family val="2"/>
      </rPr>
      <t xml:space="preserve"> For a list of states in each region see "Census division" in EIA’s Energy Glossary (http://www.eia.doe.gov/glossary/index.html).</t>
    </r>
  </si>
  <si>
    <r>
      <t xml:space="preserve">Historical data: Latest data available from Energy Information Administration databases supporting the </t>
    </r>
    <r>
      <rPr>
        <i/>
        <sz val="8"/>
        <rFont val="Arial"/>
        <family val="2"/>
      </rPr>
      <t>Natural Gas Monthly</t>
    </r>
    <r>
      <rPr>
        <sz val="8"/>
        <rFont val="Arial"/>
        <family val="2"/>
      </rPr>
      <t>, DOE/EIA-0130. Henry Hub spot price is from Refinitiv,an LSEG company, via EIA (https://www.eia.gov/dnav/pet/pet_pri_spt_s1_d.htm).</t>
    </r>
  </si>
  <si>
    <r>
      <rPr>
        <b/>
        <sz val="8"/>
        <rFont val="Arial"/>
        <family val="2"/>
      </rPr>
      <t xml:space="preserve">(a) </t>
    </r>
    <r>
      <rPr>
        <sz val="8"/>
        <rFont val="Arial"/>
        <family val="2"/>
      </rPr>
      <t>Marketed production from U.S. Federal leases in the Gulf of Mexico.</t>
    </r>
  </si>
  <si>
    <r>
      <rPr>
        <b/>
        <sz val="8"/>
        <rFont val="Arial"/>
        <family val="2"/>
      </rPr>
      <t xml:space="preserve">(b) </t>
    </r>
    <r>
      <rPr>
        <sz val="8"/>
        <rFont val="Arial"/>
        <family val="2"/>
      </rPr>
      <t>Regional production in this table is based on geographic regions and not geologic formations.</t>
    </r>
  </si>
  <si>
    <r>
      <rPr>
        <b/>
        <sz val="8"/>
        <rFont val="Arial"/>
        <family val="2"/>
      </rPr>
      <t>(c)</t>
    </r>
    <r>
      <rPr>
        <sz val="8"/>
        <rFont val="Arial"/>
        <family val="2"/>
      </rPr>
      <t xml:space="preserve"> The balancing item is the difference between total natural gas consumption (NGTCPUS) and total natural gas supply (NGPSUPP).</t>
    </r>
  </si>
  <si>
    <r>
      <rPr>
        <b/>
        <sz val="8"/>
        <rFont val="Arial"/>
        <family val="2"/>
      </rPr>
      <t>(d)</t>
    </r>
    <r>
      <rPr>
        <sz val="8"/>
        <rFont val="Arial"/>
        <family val="2"/>
      </rPr>
      <t xml:space="preserve"> LNG: liquefied natural gas</t>
    </r>
  </si>
  <si>
    <r>
      <rPr>
        <b/>
        <sz val="8"/>
        <rFont val="Arial"/>
        <family val="2"/>
      </rPr>
      <t>(e)</t>
    </r>
    <r>
      <rPr>
        <sz val="8"/>
        <rFont val="Arial"/>
        <family val="2"/>
      </rPr>
      <t xml:space="preserve"> Natural gas used for electricity generation and (a limited amount of) useful thermal output by electric utilities and independent power producers.</t>
    </r>
  </si>
  <si>
    <r>
      <rPr>
        <b/>
        <sz val="8"/>
        <rFont val="Arial"/>
        <family val="2"/>
      </rPr>
      <t>(f)</t>
    </r>
    <r>
      <rPr>
        <sz val="8"/>
        <rFont val="Arial"/>
        <family val="2"/>
      </rPr>
      <t xml:space="preserve"> For a list of states in each inventory region refer to </t>
    </r>
    <r>
      <rPr>
        <i/>
        <sz val="8"/>
        <rFont val="Arial"/>
        <family val="2"/>
      </rPr>
      <t>Weekly Natural Gas Storage Report, Notes and Definitions (http://ir.eia.gov/ngs/notes.html)</t>
    </r>
    <r>
      <rPr>
        <sz val="8"/>
        <rFont val="Arial"/>
        <family val="2"/>
      </rPr>
      <t>.</t>
    </r>
  </si>
  <si>
    <r>
      <rPr>
        <sz val="8"/>
        <rFont val="Arial"/>
        <family val="2"/>
      </rPr>
      <t xml:space="preserve">Historical data: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</si>
  <si>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r>
      <rPr>
        <b/>
        <sz val="8"/>
        <rFont val="Arial"/>
        <family val="2"/>
      </rPr>
      <t>(a)</t>
    </r>
    <r>
      <rPr>
        <sz val="8"/>
        <rFont val="Arial"/>
        <family val="2"/>
      </rPr>
      <t xml:space="preserve"> Retail prices include all federal, state, and local taxes.</t>
    </r>
  </si>
  <si>
    <r>
      <rPr>
        <b/>
        <sz val="8"/>
        <rFont val="Arial"/>
        <family val="2"/>
      </rPr>
      <t xml:space="preserve">(b) </t>
    </r>
    <r>
      <rPr>
        <sz val="8"/>
        <rFont val="Arial"/>
        <family val="2"/>
      </rPr>
      <t>Inventories include both finished motor gasoline and motor gasoline blending components</t>
    </r>
  </si>
  <si>
    <r>
      <rPr>
        <sz val="8"/>
        <rFont val="Arial"/>
        <family val="2"/>
      </rPr>
      <t xml:space="preserve">Historical data: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</si>
  <si>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rPr>
        <b/>
        <sz val="8"/>
        <rFont val="Arial"/>
        <family val="2"/>
      </rPr>
      <t>(a)</t>
    </r>
    <r>
      <rPr>
        <sz val="8"/>
        <rFont val="Arial"/>
        <family val="2"/>
      </rPr>
      <t xml:space="preserve"> The Production From Newly Completed Wells and the Existing Production Change data series are reported as smoothed monthly data over a twelve-month period. The smoothing is done using the Locally Weighted Scatterplot Smoothing (LOWESS) function. LOWESS calculates a locally weighted average for each point, giving more weight to nearby monthly data and less weights to distant data. The smoothed data may change each month according to updated data.</t>
    </r>
  </si>
  <si>
    <r>
      <rPr>
        <b/>
        <sz val="8"/>
        <rFont val="Arial"/>
        <family val="2"/>
      </rPr>
      <t>(b)</t>
    </r>
    <r>
      <rPr>
        <sz val="8"/>
        <rFont val="Arial"/>
        <family val="2"/>
      </rPr>
      <t xml:space="preserve"> The most recent six months of well-level data is incomplete due to known lags in reporting. For these months, the values are imputed based on historical reporting patterns and other relevant factors.</t>
    </r>
  </si>
  <si>
    <r>
      <rPr>
        <b/>
        <sz val="8"/>
        <rFont val="Arial"/>
        <family val="2"/>
      </rPr>
      <t>(c)</t>
    </r>
    <r>
      <rPr>
        <sz val="8"/>
        <rFont val="Arial"/>
        <family val="2"/>
      </rPr>
      <t xml:space="preserve"> The sum of "Production from Newly Completed Wells" and "Existing Production Change" may not equal the month-over-month crude oil or natural gas production changes reported in tables 4a and 5a, respectively. This discrepancy arises from the statistical smoothing techniques applied to aggregated basin level data, variations in data imputation methodologies, and utilizing different data sources.</t>
    </r>
  </si>
  <si>
    <r>
      <rPr>
        <b/>
        <sz val="8"/>
        <rFont val="Arial"/>
        <family val="2"/>
      </rPr>
      <t>(d)</t>
    </r>
    <r>
      <rPr>
        <sz val="8"/>
        <rFont val="Arial"/>
        <family val="2"/>
      </rPr>
      <t xml:space="preserve"> Natural gas production in this table is marketed natural gas production.</t>
    </r>
  </si>
  <si>
    <t>Historical data: Latest data available from Baker Hughes, Enervus, FracFocus.org.</t>
  </si>
  <si>
    <t>Table 10a.  Drilling Productivity Metrics</t>
  </si>
  <si>
    <t>Active rigs</t>
  </si>
  <si>
    <t>RIGSAP</t>
  </si>
  <si>
    <t>RIGSBK</t>
  </si>
  <si>
    <t>RIGSEF</t>
  </si>
  <si>
    <t>RIGSHA</t>
  </si>
  <si>
    <t>RIGSPM</t>
  </si>
  <si>
    <t>RIGSR48</t>
  </si>
  <si>
    <t>Rest of Lower 48 States, excluding GOM</t>
  </si>
  <si>
    <t>New wells drilled</t>
  </si>
  <si>
    <t>NWDAP</t>
  </si>
  <si>
    <t>NWDBK</t>
  </si>
  <si>
    <t>NWDEF</t>
  </si>
  <si>
    <t>NWDHA</t>
  </si>
  <si>
    <t>NWDPM</t>
  </si>
  <si>
    <t>NWDR48</t>
  </si>
  <si>
    <t>New wells drilled per rig</t>
  </si>
  <si>
    <t>NWRAP</t>
  </si>
  <si>
    <t>NWRBK</t>
  </si>
  <si>
    <t>NWREF</t>
  </si>
  <si>
    <t>NWRHA</t>
  </si>
  <si>
    <t>NWRPM</t>
  </si>
  <si>
    <t>NWRR48</t>
  </si>
  <si>
    <t>New wells completed</t>
  </si>
  <si>
    <t>NWCAP</t>
  </si>
  <si>
    <t>NWCBK</t>
  </si>
  <si>
    <t>NWCEF</t>
  </si>
  <si>
    <t>NWCHA</t>
  </si>
  <si>
    <t>NWCPM</t>
  </si>
  <si>
    <t>NWCR48</t>
  </si>
  <si>
    <t xml:space="preserve">Cumulative drilled but uncompleted wells </t>
  </si>
  <si>
    <t>DUCSAP</t>
  </si>
  <si>
    <t>DUCSBK</t>
  </si>
  <si>
    <t>DUCSEF</t>
  </si>
  <si>
    <t>DUCSHA</t>
  </si>
  <si>
    <t>DUCSPM</t>
  </si>
  <si>
    <t>DUCSR48</t>
  </si>
  <si>
    <t>Crude oil production from newly completed wells, one-year trend (thousand barrels per day) (a) (c)</t>
  </si>
  <si>
    <t>CONWAP</t>
  </si>
  <si>
    <t>CONWBK</t>
  </si>
  <si>
    <t>CONWEF</t>
  </si>
  <si>
    <t>CONWHA</t>
  </si>
  <si>
    <t>CONWPM</t>
  </si>
  <si>
    <t>CONWR48</t>
  </si>
  <si>
    <t>Crude oil production from newly completed wells per rig, one-year trend (thousand barrels per day) (a)</t>
  </si>
  <si>
    <t>CONWRAP</t>
  </si>
  <si>
    <t>CONWRBK</t>
  </si>
  <si>
    <t>CONWREF</t>
  </si>
  <si>
    <t>CONWRHA</t>
  </si>
  <si>
    <t>CONWRPM</t>
  </si>
  <si>
    <t>CONWRR48</t>
  </si>
  <si>
    <t>Existing crude oil production change, one-year trend (thousand barrels per day) (a) (c)</t>
  </si>
  <si>
    <t>COEOPAP</t>
  </si>
  <si>
    <t>COEOPBK</t>
  </si>
  <si>
    <t>COEOPEF</t>
  </si>
  <si>
    <t>COEOPHA</t>
  </si>
  <si>
    <t>COEOPPM</t>
  </si>
  <si>
    <t>COEOPR48</t>
  </si>
  <si>
    <t>NGNWAP</t>
  </si>
  <si>
    <t>NGNWBK</t>
  </si>
  <si>
    <t>NGNWEF</t>
  </si>
  <si>
    <t>NGNWHA</t>
  </si>
  <si>
    <t>NGNWPM</t>
  </si>
  <si>
    <t>NGNWR48</t>
  </si>
  <si>
    <t>NGNWRAP</t>
  </si>
  <si>
    <t>NGNWRBK</t>
  </si>
  <si>
    <t>NGNWREF</t>
  </si>
  <si>
    <t>NGNWRHA</t>
  </si>
  <si>
    <t>NGNWRPM</t>
  </si>
  <si>
    <t>NGNWRR48</t>
  </si>
  <si>
    <t>Existing natural gas production change, one-year trend (million cubic feet per day) (a) (c) (d)</t>
  </si>
  <si>
    <t>NGEOPAP</t>
  </si>
  <si>
    <t>NGEOPBK</t>
  </si>
  <si>
    <t>NGEOPEF</t>
  </si>
  <si>
    <t>NGEOPHA</t>
  </si>
  <si>
    <t>NGEOPPM</t>
  </si>
  <si>
    <t>NGEOPR48</t>
  </si>
  <si>
    <t>Table 10b. Crude Oil and Natural Gas Production from Shale and Tight Formations</t>
  </si>
  <si>
    <r>
      <rPr>
        <b/>
        <sz val="8"/>
        <rFont val="Arial"/>
        <family val="2"/>
      </rPr>
      <t xml:space="preserve">(a) </t>
    </r>
    <r>
      <rPr>
        <sz val="8"/>
        <rFont val="Arial"/>
        <family val="2"/>
      </rPr>
      <t>These production estimates are based on geologic formations, not geographic regions</t>
    </r>
  </si>
  <si>
    <t>Historical data: Latest data available from Enverus state administrative data.</t>
  </si>
  <si>
    <t>TOPRL48</t>
  </si>
  <si>
    <t>Total U.S. tight oil production (million barrels per day) (a)</t>
  </si>
  <si>
    <t>TOPRAC</t>
  </si>
  <si>
    <t>Austin Chalk formation</t>
  </si>
  <si>
    <t>TOPRBK</t>
  </si>
  <si>
    <t>Bakken formation</t>
  </si>
  <si>
    <t>TOPREF</t>
  </si>
  <si>
    <t>Eagle Ford formation</t>
  </si>
  <si>
    <t>TOPRMP</t>
  </si>
  <si>
    <t>Mississippian formation</t>
  </si>
  <si>
    <t>TOPRNI</t>
  </si>
  <si>
    <t>Niobrara Codell formation</t>
  </si>
  <si>
    <t>TOPRPM</t>
  </si>
  <si>
    <t>Permian formations</t>
  </si>
  <si>
    <t>TOPRWF</t>
  </si>
  <si>
    <t>Woodford formation</t>
  </si>
  <si>
    <t>TOPRR48</t>
  </si>
  <si>
    <t>Other U.S. formations</t>
  </si>
  <si>
    <t>SNGPRL48</t>
  </si>
  <si>
    <t>Total U.S. shale dry natural gas production (billion cubic feet per day) (a)</t>
  </si>
  <si>
    <t>SNGPRBK</t>
  </si>
  <si>
    <t>SNGPRBN</t>
  </si>
  <si>
    <t>Barnett formation</t>
  </si>
  <si>
    <t>SNGPREF</t>
  </si>
  <si>
    <t>SNGPRFY</t>
  </si>
  <si>
    <t>Fayetteville formation</t>
  </si>
  <si>
    <t>SNGPRHA</t>
  </si>
  <si>
    <t>Haynesville formation</t>
  </si>
  <si>
    <t>SNGPRMC</t>
  </si>
  <si>
    <t>Marcellus formation</t>
  </si>
  <si>
    <t>SNGPRMP</t>
  </si>
  <si>
    <t>SNGPRNI</t>
  </si>
  <si>
    <t>SNGPRPM</t>
  </si>
  <si>
    <t>SNGPRUA</t>
  </si>
  <si>
    <t>Utica formation</t>
  </si>
  <si>
    <t>SNGPRWF</t>
  </si>
  <si>
    <t>SNGPRR48</t>
  </si>
  <si>
    <t>-</t>
  </si>
  <si>
    <t>Natural gas production from newly completed wells, one-year trend (million cubic feet per day) (a) (d)</t>
  </si>
  <si>
    <t>Natural gas production from newly completed wells per rig, one-year trend (million cubic feet per day) (a) (d)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</si>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</sst>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409]mmmm\ d\,\ yyyy;@"/>
  </numFmts>
  <fonts count="5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sz val="7"/>
      <name val="Helvetica"/>
      <family val="2"/>
    </font>
    <font>
      <sz val="8"/>
      <name val="Arial"/>
      <family val="2"/>
    </font>
    <font>
      <sz val="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name val="Arial"/>
      <family val="2"/>
    </font>
    <font>
      <i/>
      <sz val="8"/>
      <name val="Helvetica"/>
      <family val="2"/>
    </font>
    <font>
      <i/>
      <sz val="8"/>
      <name val="Courier"/>
      <family val="3"/>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
      <b/>
      <sz val="11"/>
      <color theme="1"/>
      <name val="Calibri"/>
      <family val="2"/>
      <scheme val="minor"/>
    </font>
    <font>
      <sz val="7"/>
      <color indexed="8"/>
      <name val="Helvetica"/>
      <family val="2"/>
    </font>
    <font>
      <sz val="7"/>
      <name val="Arial"/>
      <family val="2"/>
    </font>
    <font>
      <sz val="8"/>
      <name val="Arial"/>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bottom style="thin">
        <color indexed="64"/>
      </bottom>
      <diagonal/>
    </border>
  </borders>
  <cellStyleXfs count="30">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0" fillId="0" borderId="0" applyNumberFormat="0" applyFill="0" applyBorder="0" applyAlignment="0" applyProtection="0">
      <alignment vertical="top"/>
      <protection locked="0"/>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43" fillId="0" borderId="0" applyFont="0" applyFill="0" applyBorder="0" applyAlignment="0" applyProtection="0"/>
    <xf numFmtId="0" fontId="2" fillId="0" borderId="0"/>
    <xf numFmtId="0" fontId="2" fillId="0" borderId="0"/>
  </cellStyleXfs>
  <cellXfs count="917">
    <xf numFmtId="0" fontId="0" fillId="0" borderId="0" xfId="0"/>
    <xf numFmtId="0" fontId="3" fillId="2" borderId="0" xfId="11" applyFont="1" applyFill="1"/>
    <xf numFmtId="0" fontId="6" fillId="0" borderId="0" xfId="11"/>
    <xf numFmtId="0" fontId="7" fillId="3" borderId="0" xfId="11" applyFont="1" applyFill="1" applyAlignment="1">
      <alignment horizontal="center"/>
    </xf>
    <xf numFmtId="0" fontId="6" fillId="0" borderId="0" xfId="23"/>
    <xf numFmtId="0" fontId="8" fillId="0" borderId="0" xfId="13" applyFont="1"/>
    <xf numFmtId="0" fontId="9" fillId="2" borderId="0" xfId="9" applyFont="1" applyFill="1"/>
    <xf numFmtId="0" fontId="8" fillId="0" borderId="0" xfId="17" applyFont="1"/>
    <xf numFmtId="0" fontId="8" fillId="0" borderId="0" xfId="22" applyFont="1"/>
    <xf numFmtId="0" fontId="19" fillId="0" borderId="2" xfId="17" applyFont="1" applyBorder="1"/>
    <xf numFmtId="0" fontId="8" fillId="2" borderId="0" xfId="17" applyFont="1" applyFill="1"/>
    <xf numFmtId="0" fontId="19" fillId="0" borderId="3" xfId="17" applyFont="1" applyBorder="1"/>
    <xf numFmtId="0" fontId="19" fillId="0" borderId="4" xfId="19" applyFont="1" applyBorder="1" applyAlignment="1">
      <alignment horizontal="center"/>
    </xf>
    <xf numFmtId="0" fontId="8" fillId="2" borderId="0" xfId="17" applyFont="1" applyFill="1" applyAlignment="1">
      <alignment horizontal="left"/>
    </xf>
    <xf numFmtId="0" fontId="19" fillId="0" borderId="0" xfId="17" applyFont="1"/>
    <xf numFmtId="0" fontId="20" fillId="0" borderId="0" xfId="17" applyFont="1"/>
    <xf numFmtId="0" fontId="20" fillId="0" borderId="0" xfId="17" quotePrefix="1" applyFont="1"/>
    <xf numFmtId="0" fontId="21" fillId="2" borderId="0" xfId="20" applyFont="1" applyFill="1"/>
    <xf numFmtId="0" fontId="20" fillId="0" borderId="0" xfId="20" applyFont="1"/>
    <xf numFmtId="171" fontId="20" fillId="0" borderId="0" xfId="20" applyNumberFormat="1" applyFont="1"/>
    <xf numFmtId="0" fontId="8" fillId="0" borderId="0" xfId="20" applyFont="1"/>
    <xf numFmtId="0" fontId="8" fillId="0" borderId="0" xfId="23" applyFont="1" applyAlignment="1">
      <alignment horizontal="left"/>
    </xf>
    <xf numFmtId="0" fontId="20" fillId="0" borderId="0" xfId="9" applyFont="1"/>
    <xf numFmtId="0" fontId="18" fillId="0" borderId="0" xfId="9" applyFont="1"/>
    <xf numFmtId="0" fontId="8" fillId="0" borderId="0" xfId="23" applyFont="1"/>
    <xf numFmtId="167" fontId="20" fillId="0" borderId="5" xfId="9" applyNumberFormat="1" applyFont="1" applyBorder="1"/>
    <xf numFmtId="0" fontId="8" fillId="2" borderId="0" xfId="22" applyFont="1" applyFill="1"/>
    <xf numFmtId="0" fontId="19" fillId="0" borderId="0" xfId="22" applyFont="1"/>
    <xf numFmtId="166" fontId="18" fillId="0" borderId="0" xfId="22" applyNumberFormat="1" applyFont="1" applyAlignment="1">
      <alignment horizontal="center"/>
    </xf>
    <xf numFmtId="0" fontId="8" fillId="2" borderId="0" xfId="22" applyFont="1" applyFill="1" applyAlignment="1">
      <alignment horizontal="left"/>
    </xf>
    <xf numFmtId="0" fontId="19" fillId="0" borderId="0" xfId="22" quotePrefix="1" applyFont="1" applyAlignment="1">
      <alignment horizontal="left"/>
    </xf>
    <xf numFmtId="0" fontId="19" fillId="0" borderId="0" xfId="22" applyFont="1" applyAlignment="1">
      <alignment horizontal="left"/>
    </xf>
    <xf numFmtId="0" fontId="19" fillId="0" borderId="0" xfId="23" applyFont="1"/>
    <xf numFmtId="0" fontId="8" fillId="2" borderId="0" xfId="23" applyFont="1" applyFill="1" applyAlignment="1">
      <alignment horizontal="left"/>
    </xf>
    <xf numFmtId="0" fontId="23" fillId="0" borderId="0" xfId="23" applyFont="1"/>
    <xf numFmtId="165" fontId="19" fillId="0" borderId="0" xfId="23" applyNumberFormat="1" applyFont="1" applyAlignment="1">
      <alignment horizontal="right"/>
    </xf>
    <xf numFmtId="0" fontId="8" fillId="0" borderId="0" xfId="21" applyFont="1"/>
    <xf numFmtId="0" fontId="22" fillId="2" borderId="0" xfId="21" applyFont="1" applyFill="1"/>
    <xf numFmtId="0" fontId="19" fillId="0" borderId="0" xfId="21" applyFont="1"/>
    <xf numFmtId="0" fontId="8" fillId="2" borderId="0" xfId="21" applyFont="1" applyFill="1" applyAlignment="1">
      <alignment horizontal="left"/>
    </xf>
    <xf numFmtId="0" fontId="16" fillId="0" borderId="0" xfId="21" applyFont="1" applyAlignment="1">
      <alignment horizontal="left"/>
    </xf>
    <xf numFmtId="166" fontId="8" fillId="0" borderId="0" xfId="21" applyNumberFormat="1" applyFont="1"/>
    <xf numFmtId="166" fontId="20" fillId="0" borderId="0" xfId="21" applyNumberFormat="1" applyFont="1" applyAlignment="1">
      <alignment horizontal="right"/>
    </xf>
    <xf numFmtId="166" fontId="19" fillId="0" borderId="0" xfId="21" applyNumberFormat="1" applyFont="1" applyAlignment="1">
      <alignment horizontal="right"/>
    </xf>
    <xf numFmtId="0" fontId="20" fillId="0" borderId="0" xfId="21" applyFont="1" applyAlignment="1">
      <alignment horizontal="right"/>
    </xf>
    <xf numFmtId="0" fontId="16" fillId="3" borderId="0" xfId="13" applyFont="1" applyFill="1"/>
    <xf numFmtId="0" fontId="16" fillId="0" borderId="0" xfId="13" applyFont="1"/>
    <xf numFmtId="0" fontId="8" fillId="0" borderId="0" xfId="16" applyFont="1"/>
    <xf numFmtId="0" fontId="8" fillId="2" borderId="0" xfId="16" applyFont="1" applyFill="1"/>
    <xf numFmtId="0" fontId="19" fillId="0" borderId="0" xfId="16" applyFont="1"/>
    <xf numFmtId="0" fontId="8" fillId="2" borderId="0" xfId="16" applyFont="1" applyFill="1" applyAlignment="1">
      <alignment horizontal="left"/>
    </xf>
    <xf numFmtId="0" fontId="20" fillId="0" borderId="0" xfId="16" applyFont="1"/>
    <xf numFmtId="169" fontId="8" fillId="2" borderId="0" xfId="16" applyNumberFormat="1" applyFont="1" applyFill="1" applyAlignment="1">
      <alignment horizontal="left"/>
    </xf>
    <xf numFmtId="0" fontId="8" fillId="0" borderId="0" xfId="18" applyFont="1"/>
    <xf numFmtId="0" fontId="8" fillId="2" borderId="0" xfId="18" applyFont="1" applyFill="1"/>
    <xf numFmtId="0" fontId="8" fillId="2" borderId="0" xfId="18" applyFont="1" applyFill="1" applyAlignment="1">
      <alignment horizontal="left"/>
    </xf>
    <xf numFmtId="0" fontId="8" fillId="0" borderId="0" xfId="18" applyFont="1" applyAlignment="1">
      <alignment horizontal="left"/>
    </xf>
    <xf numFmtId="0" fontId="16" fillId="0" borderId="0" xfId="18" applyFont="1" applyAlignment="1">
      <alignment horizontal="left"/>
    </xf>
    <xf numFmtId="0" fontId="8" fillId="2" borderId="3" xfId="22" applyFont="1" applyFill="1" applyBorder="1" applyAlignment="1">
      <alignment horizontal="left"/>
    </xf>
    <xf numFmtId="0" fontId="8" fillId="2" borderId="0" xfId="7" applyFont="1" applyFill="1"/>
    <xf numFmtId="0" fontId="8" fillId="0" borderId="0" xfId="7" applyFont="1"/>
    <xf numFmtId="0" fontId="16" fillId="3" borderId="0" xfId="7" applyFont="1" applyFill="1"/>
    <xf numFmtId="0" fontId="16" fillId="0" borderId="0" xfId="7" applyFont="1"/>
    <xf numFmtId="0" fontId="8" fillId="2" borderId="0" xfId="8" applyFont="1" applyFill="1"/>
    <xf numFmtId="0" fontId="8" fillId="0" borderId="0" xfId="8" applyFont="1"/>
    <xf numFmtId="0" fontId="16" fillId="0" borderId="0" xfId="8" applyFont="1"/>
    <xf numFmtId="0" fontId="8" fillId="3" borderId="0" xfId="8" applyFont="1" applyFill="1"/>
    <xf numFmtId="165" fontId="20" fillId="0" borderId="0" xfId="8" applyNumberFormat="1" applyFont="1" applyAlignment="1">
      <alignment horizontal="center"/>
    </xf>
    <xf numFmtId="0" fontId="8" fillId="0" borderId="0" xfId="8" quotePrefix="1" applyFont="1"/>
    <xf numFmtId="165" fontId="8" fillId="0" borderId="0" xfId="8" quotePrefix="1" applyNumberFormat="1" applyFont="1"/>
    <xf numFmtId="165" fontId="8" fillId="0" borderId="0" xfId="8" applyNumberFormat="1" applyFont="1"/>
    <xf numFmtId="0" fontId="19" fillId="0" borderId="0" xfId="14" applyFont="1" applyAlignment="1">
      <alignment horizontal="left"/>
    </xf>
    <xf numFmtId="0" fontId="16" fillId="0" borderId="0" xfId="14" applyFont="1" applyAlignment="1">
      <alignment horizontal="left"/>
    </xf>
    <xf numFmtId="0" fontId="16" fillId="2" borderId="0" xfId="15" applyFont="1" applyFill="1"/>
    <xf numFmtId="0" fontId="8" fillId="2" borderId="0" xfId="15" applyFont="1" applyFill="1" applyAlignment="1">
      <alignment horizontal="left"/>
    </xf>
    <xf numFmtId="0" fontId="8" fillId="2" borderId="0" xfId="19" applyFont="1" applyFill="1"/>
    <xf numFmtId="0" fontId="8" fillId="0" borderId="0" xfId="19" applyFont="1"/>
    <xf numFmtId="0" fontId="19" fillId="0" borderId="0" xfId="19" applyFont="1"/>
    <xf numFmtId="0" fontId="20" fillId="0" borderId="2" xfId="19" applyFont="1" applyBorder="1" applyAlignment="1">
      <alignment horizontal="center"/>
    </xf>
    <xf numFmtId="0" fontId="20" fillId="0" borderId="0" xfId="19" applyFont="1" applyAlignment="1">
      <alignment horizontal="center"/>
    </xf>
    <xf numFmtId="0" fontId="8" fillId="0" borderId="0" xfId="19" applyFont="1" applyAlignment="1">
      <alignment horizontal="left"/>
    </xf>
    <xf numFmtId="0" fontId="8" fillId="2" borderId="0" xfId="19" applyFont="1" applyFill="1" applyAlignment="1">
      <alignment horizontal="left"/>
    </xf>
    <xf numFmtId="165" fontId="8" fillId="2" borderId="0" xfId="19" applyNumberFormat="1" applyFont="1" applyFill="1" applyAlignment="1">
      <alignment horizontal="left"/>
    </xf>
    <xf numFmtId="165" fontId="8" fillId="0" borderId="0" xfId="19" applyNumberFormat="1" applyFont="1"/>
    <xf numFmtId="169" fontId="8" fillId="2" borderId="0" xfId="19" applyNumberFormat="1" applyFont="1" applyFill="1"/>
    <xf numFmtId="167" fontId="8" fillId="2" borderId="0" xfId="19" applyNumberFormat="1" applyFont="1" applyFill="1" applyAlignment="1">
      <alignment horizontal="left"/>
    </xf>
    <xf numFmtId="0" fontId="8" fillId="2" borderId="0" xfId="9" applyFont="1" applyFill="1"/>
    <xf numFmtId="0" fontId="8" fillId="2" borderId="3" xfId="9" applyFont="1" applyFill="1" applyBorder="1"/>
    <xf numFmtId="0" fontId="3" fillId="4" borderId="0" xfId="0" applyFont="1" applyFill="1"/>
    <xf numFmtId="0" fontId="8" fillId="4" borderId="0" xfId="23" applyFont="1" applyFill="1"/>
    <xf numFmtId="0" fontId="19" fillId="4" borderId="0" xfId="23" applyFont="1" applyFill="1"/>
    <xf numFmtId="0" fontId="8" fillId="4" borderId="0" xfId="23" applyFont="1" applyFill="1" applyAlignment="1">
      <alignment horizontal="left"/>
    </xf>
    <xf numFmtId="0" fontId="23" fillId="4" borderId="0" xfId="23" applyFont="1" applyFill="1"/>
    <xf numFmtId="164" fontId="8" fillId="4" borderId="0" xfId="23" applyNumberFormat="1" applyFont="1" applyFill="1"/>
    <xf numFmtId="0" fontId="3" fillId="2" borderId="0" xfId="0" applyFont="1" applyFill="1"/>
    <xf numFmtId="0" fontId="8" fillId="0" borderId="0" xfId="9" applyFont="1"/>
    <xf numFmtId="0" fontId="16" fillId="0" borderId="0" xfId="9" applyFont="1"/>
    <xf numFmtId="0" fontId="16" fillId="4" borderId="0" xfId="15" applyFont="1" applyFill="1"/>
    <xf numFmtId="0" fontId="19" fillId="4" borderId="0" xfId="24" applyFont="1" applyFill="1"/>
    <xf numFmtId="171" fontId="16" fillId="0" borderId="0" xfId="23" quotePrefix="1" applyNumberFormat="1" applyFont="1" applyAlignment="1">
      <alignment horizontal="left"/>
    </xf>
    <xf numFmtId="0" fontId="6" fillId="4" borderId="0" xfId="9" applyFill="1"/>
    <xf numFmtId="0" fontId="6" fillId="4" borderId="0" xfId="22" applyFill="1"/>
    <xf numFmtId="0" fontId="12" fillId="4" borderId="0" xfId="9" applyFont="1" applyFill="1"/>
    <xf numFmtId="0" fontId="8" fillId="2" borderId="0" xfId="13" applyFont="1" applyFill="1" applyAlignment="1">
      <alignment wrapText="1"/>
    </xf>
    <xf numFmtId="171" fontId="8" fillId="0" borderId="0" xfId="19" applyNumberFormat="1" applyFont="1" applyAlignment="1">
      <alignment horizontal="left"/>
    </xf>
    <xf numFmtId="2" fontId="19" fillId="4" borderId="0" xfId="23" applyNumberFormat="1" applyFont="1" applyFill="1" applyAlignment="1">
      <alignment horizontal="right"/>
    </xf>
    <xf numFmtId="2" fontId="19" fillId="4" borderId="3" xfId="23" applyNumberFormat="1" applyFont="1" applyFill="1" applyBorder="1" applyAlignment="1">
      <alignment horizontal="right"/>
    </xf>
    <xf numFmtId="2" fontId="19" fillId="0" borderId="0" xfId="23" applyNumberFormat="1" applyFont="1" applyAlignment="1">
      <alignment horizontal="right"/>
    </xf>
    <xf numFmtId="3" fontId="19" fillId="0" borderId="0" xfId="23" applyNumberFormat="1" applyFont="1" applyAlignment="1">
      <alignment horizontal="right"/>
    </xf>
    <xf numFmtId="3" fontId="20" fillId="0" borderId="0" xfId="19" applyNumberFormat="1" applyFont="1" applyAlignment="1">
      <alignment horizontal="right"/>
    </xf>
    <xf numFmtId="164" fontId="19" fillId="0" borderId="0" xfId="14" applyNumberFormat="1" applyFont="1" applyAlignment="1">
      <alignment horizontal="right"/>
    </xf>
    <xf numFmtId="166" fontId="19" fillId="4" borderId="0" xfId="23" applyNumberFormat="1" applyFont="1" applyFill="1" applyAlignment="1">
      <alignment horizontal="right"/>
    </xf>
    <xf numFmtId="166" fontId="19" fillId="4" borderId="3" xfId="23" applyNumberFormat="1" applyFont="1" applyFill="1" applyBorder="1" applyAlignment="1">
      <alignment horizontal="right"/>
    </xf>
    <xf numFmtId="3" fontId="19" fillId="4" borderId="0" xfId="23" applyNumberFormat="1" applyFont="1" applyFill="1" applyAlignment="1">
      <alignment horizontal="right"/>
    </xf>
    <xf numFmtId="0" fontId="9" fillId="2" borderId="0" xfId="8" applyFont="1" applyFill="1"/>
    <xf numFmtId="0" fontId="0" fillId="0" borderId="0" xfId="0" applyAlignment="1">
      <alignment horizontal="left"/>
    </xf>
    <xf numFmtId="0" fontId="17" fillId="0" borderId="0" xfId="22" applyFont="1"/>
    <xf numFmtId="164" fontId="19" fillId="4" borderId="0" xfId="23" applyNumberFormat="1" applyFont="1" applyFill="1" applyAlignment="1">
      <alignment horizontal="right"/>
    </xf>
    <xf numFmtId="164" fontId="19" fillId="4" borderId="3" xfId="23" applyNumberFormat="1" applyFont="1" applyFill="1" applyBorder="1" applyAlignment="1">
      <alignment horizontal="right"/>
    </xf>
    <xf numFmtId="0" fontId="8" fillId="4" borderId="0" xfId="18" applyFont="1" applyFill="1"/>
    <xf numFmtId="0" fontId="6" fillId="4" borderId="0" xfId="11" applyFill="1"/>
    <xf numFmtId="0" fontId="8" fillId="4" borderId="0" xfId="21" applyFont="1" applyFill="1"/>
    <xf numFmtId="0" fontId="8" fillId="4" borderId="0" xfId="13" applyFont="1" applyFill="1"/>
    <xf numFmtId="0" fontId="8" fillId="4" borderId="0" xfId="16" applyFont="1" applyFill="1"/>
    <xf numFmtId="0" fontId="17" fillId="0" borderId="0" xfId="0" applyFont="1"/>
    <xf numFmtId="0" fontId="0" fillId="4" borderId="0" xfId="0" applyFill="1"/>
    <xf numFmtId="173" fontId="24" fillId="4" borderId="0" xfId="0" applyNumberFormat="1" applyFont="1" applyFill="1"/>
    <xf numFmtId="0" fontId="17" fillId="4" borderId="0" xfId="0" applyFont="1" applyFill="1"/>
    <xf numFmtId="0" fontId="27" fillId="4" borderId="0" xfId="5" applyFont="1" applyFill="1" applyBorder="1" applyAlignment="1" applyProtection="1"/>
    <xf numFmtId="0" fontId="25" fillId="4" borderId="0" xfId="0" applyFont="1" applyFill="1"/>
    <xf numFmtId="0" fontId="17" fillId="4" borderId="0" xfId="23" applyFont="1" applyFill="1"/>
    <xf numFmtId="0" fontId="27" fillId="4" borderId="0" xfId="5" applyFont="1" applyFill="1" applyBorder="1" applyAlignment="1" applyProtection="1">
      <alignment horizontal="left"/>
    </xf>
    <xf numFmtId="0" fontId="17" fillId="4" borderId="0" xfId="16" applyFont="1" applyFill="1"/>
    <xf numFmtId="0" fontId="25" fillId="4" borderId="0" xfId="0" applyFont="1" applyFill="1" applyAlignment="1">
      <alignment horizontal="left"/>
    </xf>
    <xf numFmtId="0" fontId="8" fillId="4" borderId="0" xfId="24" applyFont="1" applyFill="1"/>
    <xf numFmtId="0" fontId="26" fillId="4" borderId="0" xfId="0" applyFont="1" applyFill="1"/>
    <xf numFmtId="0" fontId="16" fillId="0" borderId="0" xfId="19" applyFont="1" applyAlignment="1">
      <alignment horizontal="left"/>
    </xf>
    <xf numFmtId="0" fontId="20" fillId="2" borderId="0" xfId="20" applyFont="1" applyFill="1"/>
    <xf numFmtId="165" fontId="19" fillId="4" borderId="3" xfId="23" applyNumberFormat="1" applyFont="1" applyFill="1" applyBorder="1" applyAlignment="1">
      <alignment horizontal="right"/>
    </xf>
    <xf numFmtId="3" fontId="18" fillId="0" borderId="0" xfId="23" applyNumberFormat="1" applyFont="1" applyAlignment="1">
      <alignment horizontal="right"/>
    </xf>
    <xf numFmtId="0" fontId="29" fillId="0" borderId="0" xfId="17" applyFont="1"/>
    <xf numFmtId="0" fontId="31" fillId="4" borderId="0" xfId="9" applyFont="1" applyFill="1"/>
    <xf numFmtId="0" fontId="29" fillId="0" borderId="0" xfId="9" applyFont="1"/>
    <xf numFmtId="0" fontId="29" fillId="0" borderId="0" xfId="19" applyFont="1"/>
    <xf numFmtId="164" fontId="18" fillId="0" borderId="0" xfId="14" applyNumberFormat="1" applyFont="1" applyAlignment="1">
      <alignment horizontal="right"/>
    </xf>
    <xf numFmtId="165" fontId="18" fillId="0" borderId="0" xfId="8" applyNumberFormat="1" applyFont="1" applyAlignment="1">
      <alignment horizontal="center"/>
    </xf>
    <xf numFmtId="0" fontId="29" fillId="0" borderId="0" xfId="8" applyFont="1"/>
    <xf numFmtId="0" fontId="29" fillId="0" borderId="0" xfId="8" quotePrefix="1" applyFont="1"/>
    <xf numFmtId="165" fontId="29" fillId="0" borderId="0" xfId="8" quotePrefix="1" applyNumberFormat="1" applyFont="1"/>
    <xf numFmtId="165" fontId="29" fillId="0" borderId="0" xfId="8" applyNumberFormat="1" applyFont="1"/>
    <xf numFmtId="0" fontId="29" fillId="0" borderId="0" xfId="7" applyFont="1"/>
    <xf numFmtId="0" fontId="29" fillId="0" borderId="0" xfId="18" applyFont="1"/>
    <xf numFmtId="0" fontId="29" fillId="0" borderId="0" xfId="16" applyFont="1"/>
    <xf numFmtId="0" fontId="29" fillId="0" borderId="0" xfId="13" applyFont="1"/>
    <xf numFmtId="166" fontId="18" fillId="0" borderId="0" xfId="21" applyNumberFormat="1" applyFont="1" applyAlignment="1">
      <alignment horizontal="right"/>
    </xf>
    <xf numFmtId="0" fontId="29" fillId="0" borderId="0" xfId="21" applyFont="1"/>
    <xf numFmtId="0" fontId="31" fillId="0" borderId="0" xfId="11" applyFont="1"/>
    <xf numFmtId="164" fontId="29" fillId="4" borderId="0" xfId="23" applyNumberFormat="1" applyFont="1" applyFill="1"/>
    <xf numFmtId="0" fontId="29" fillId="4" borderId="0" xfId="23" applyFont="1" applyFill="1"/>
    <xf numFmtId="0" fontId="29" fillId="0" borderId="0" xfId="23" applyFont="1"/>
    <xf numFmtId="166" fontId="18" fillId="4" borderId="0" xfId="23" applyNumberFormat="1" applyFont="1" applyFill="1" applyAlignment="1">
      <alignment horizontal="right"/>
    </xf>
    <xf numFmtId="0" fontId="32" fillId="4" borderId="0" xfId="0" applyFont="1" applyFill="1"/>
    <xf numFmtId="0" fontId="29" fillId="0" borderId="0" xfId="22" applyFont="1"/>
    <xf numFmtId="165" fontId="18" fillId="0" borderId="2" xfId="18" applyNumberFormat="1" applyFont="1" applyBorder="1" applyAlignment="1">
      <alignment horizontal="right"/>
    </xf>
    <xf numFmtId="0" fontId="29" fillId="0" borderId="0" xfId="9" applyFont="1" applyAlignment="1">
      <alignment horizontal="center"/>
    </xf>
    <xf numFmtId="0" fontId="18" fillId="0" borderId="2" xfId="19" applyFont="1" applyBorder="1" applyAlignment="1">
      <alignment horizontal="center"/>
    </xf>
    <xf numFmtId="0" fontId="18" fillId="0" borderId="0" xfId="19" applyFont="1" applyAlignment="1">
      <alignment horizontal="center"/>
    </xf>
    <xf numFmtId="0" fontId="29" fillId="0" borderId="0" xfId="8" applyFont="1" applyAlignment="1">
      <alignment horizontal="center"/>
    </xf>
    <xf numFmtId="0" fontId="29" fillId="0" borderId="0" xfId="7" applyFont="1" applyAlignment="1">
      <alignment horizontal="center"/>
    </xf>
    <xf numFmtId="0" fontId="18" fillId="0" borderId="2" xfId="16" applyFont="1" applyBorder="1" applyAlignment="1">
      <alignment horizontal="right"/>
    </xf>
    <xf numFmtId="0" fontId="18" fillId="0" borderId="0" xfId="13" applyFont="1" applyAlignment="1">
      <alignment horizontal="center"/>
    </xf>
    <xf numFmtId="0" fontId="18" fillId="0" borderId="2" xfId="21" applyFont="1" applyBorder="1" applyAlignment="1">
      <alignment horizontal="right"/>
    </xf>
    <xf numFmtId="0" fontId="33" fillId="3" borderId="0" xfId="11" applyFont="1" applyFill="1" applyAlignment="1">
      <alignment horizontal="center"/>
    </xf>
    <xf numFmtId="0" fontId="18" fillId="0" borderId="2" xfId="23" applyFont="1" applyBorder="1" applyAlignment="1">
      <alignment horizontal="center"/>
    </xf>
    <xf numFmtId="1" fontId="18" fillId="0" borderId="0" xfId="23" applyNumberFormat="1" applyFont="1" applyAlignment="1">
      <alignment horizontal="right" indent="1"/>
    </xf>
    <xf numFmtId="0" fontId="8" fillId="2" borderId="0" xfId="17" applyFont="1" applyFill="1" applyAlignment="1">
      <alignment vertical="top"/>
    </xf>
    <xf numFmtId="0" fontId="8" fillId="4" borderId="0" xfId="17" applyFont="1" applyFill="1" applyAlignment="1">
      <alignment vertical="top"/>
    </xf>
    <xf numFmtId="0" fontId="8" fillId="0" borderId="0" xfId="17" applyFont="1" applyAlignment="1">
      <alignment vertical="top"/>
    </xf>
    <xf numFmtId="0" fontId="8" fillId="2" borderId="0" xfId="22" applyFont="1" applyFill="1" applyAlignment="1">
      <alignment horizontal="left" vertical="top"/>
    </xf>
    <xf numFmtId="0" fontId="8" fillId="4" borderId="0" xfId="22" applyFont="1" applyFill="1" applyAlignment="1">
      <alignment vertical="top"/>
    </xf>
    <xf numFmtId="0" fontId="8" fillId="2" borderId="0" xfId="15" applyFont="1" applyFill="1" applyAlignment="1">
      <alignment horizontal="left" vertical="top"/>
    </xf>
    <xf numFmtId="0" fontId="8"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8" fillId="2" borderId="0" xfId="23" applyFont="1" applyFill="1" applyAlignment="1">
      <alignment horizontal="left" vertical="top"/>
    </xf>
    <xf numFmtId="0" fontId="8" fillId="4" borderId="0" xfId="23" applyFont="1" applyFill="1" applyAlignment="1">
      <alignment vertical="top"/>
    </xf>
    <xf numFmtId="0" fontId="8"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2" fillId="2" borderId="0" xfId="21" applyFont="1" applyFill="1" applyAlignment="1">
      <alignment vertical="top"/>
    </xf>
    <xf numFmtId="0" fontId="8" fillId="4" borderId="0" xfId="21" applyFont="1" applyFill="1" applyAlignment="1">
      <alignment vertical="top"/>
    </xf>
    <xf numFmtId="0" fontId="8" fillId="0" borderId="0" xfId="21" applyFont="1" applyAlignment="1">
      <alignment vertical="top"/>
    </xf>
    <xf numFmtId="0" fontId="8" fillId="2" borderId="0" xfId="13" applyFont="1" applyFill="1" applyAlignment="1">
      <alignment vertical="top" wrapText="1"/>
    </xf>
    <xf numFmtId="0" fontId="8" fillId="4" borderId="0" xfId="13" applyFont="1" applyFill="1" applyAlignment="1">
      <alignment vertical="top"/>
    </xf>
    <xf numFmtId="0" fontId="8" fillId="2" borderId="0" xfId="13" applyFont="1" applyFill="1" applyAlignment="1">
      <alignment vertical="top"/>
    </xf>
    <xf numFmtId="0" fontId="8" fillId="0" borderId="0" xfId="13" applyFont="1" applyAlignment="1">
      <alignment vertical="top"/>
    </xf>
    <xf numFmtId="0" fontId="8" fillId="2" borderId="0" xfId="16" applyFont="1" applyFill="1" applyAlignment="1">
      <alignment horizontal="left" vertical="top"/>
    </xf>
    <xf numFmtId="0" fontId="8" fillId="4" borderId="0" xfId="16" applyFont="1" applyFill="1" applyAlignment="1">
      <alignment vertical="top"/>
    </xf>
    <xf numFmtId="0" fontId="8" fillId="0" borderId="0" xfId="16" applyFont="1" applyAlignment="1">
      <alignment vertical="top"/>
    </xf>
    <xf numFmtId="0" fontId="8" fillId="2" borderId="0" xfId="18" applyFont="1" applyFill="1" applyAlignment="1">
      <alignment vertical="top"/>
    </xf>
    <xf numFmtId="0" fontId="8" fillId="4" borderId="0" xfId="18" applyFont="1" applyFill="1" applyAlignment="1">
      <alignment vertical="top"/>
    </xf>
    <xf numFmtId="0" fontId="8" fillId="2" borderId="0" xfId="18" applyFont="1" applyFill="1" applyAlignment="1">
      <alignment horizontal="left" vertical="top"/>
    </xf>
    <xf numFmtId="0" fontId="8" fillId="0" borderId="0" xfId="15" applyFont="1" applyAlignment="1">
      <alignment vertical="top"/>
    </xf>
    <xf numFmtId="0" fontId="8" fillId="2" borderId="0" xfId="7" applyFont="1" applyFill="1" applyAlignment="1">
      <alignment vertical="top"/>
    </xf>
    <xf numFmtId="0" fontId="8" fillId="4" borderId="0" xfId="7" applyFont="1" applyFill="1" applyAlignment="1">
      <alignment vertical="top"/>
    </xf>
    <xf numFmtId="0" fontId="8" fillId="2" borderId="0" xfId="8" applyFont="1" applyFill="1" applyAlignment="1">
      <alignment vertical="top"/>
    </xf>
    <xf numFmtId="0" fontId="8" fillId="4" borderId="0" xfId="8" applyFont="1" applyFill="1" applyAlignment="1">
      <alignment vertical="top"/>
    </xf>
    <xf numFmtId="0" fontId="8" fillId="2" borderId="0" xfId="19" applyFont="1" applyFill="1" applyAlignment="1">
      <alignment vertical="top"/>
    </xf>
    <xf numFmtId="0" fontId="8" fillId="0" borderId="0" xfId="19" applyFont="1" applyAlignment="1">
      <alignment vertical="top"/>
    </xf>
    <xf numFmtId="0" fontId="8" fillId="2" borderId="0" xfId="9" applyFont="1" applyFill="1" applyAlignment="1">
      <alignment vertical="top"/>
    </xf>
    <xf numFmtId="0" fontId="8" fillId="0" borderId="0" xfId="9" applyFont="1" applyAlignment="1">
      <alignment vertical="top"/>
    </xf>
    <xf numFmtId="0" fontId="6" fillId="4" borderId="0" xfId="9" applyFill="1" applyAlignment="1">
      <alignment vertical="top"/>
    </xf>
    <xf numFmtId="0" fontId="9" fillId="2" borderId="0" xfId="9" applyFont="1" applyFill="1" applyAlignment="1">
      <alignment vertical="top"/>
    </xf>
    <xf numFmtId="0" fontId="20" fillId="4" borderId="2" xfId="22" applyFont="1" applyFill="1" applyBorder="1"/>
    <xf numFmtId="0" fontId="8" fillId="4" borderId="3" xfId="22" applyFont="1" applyFill="1" applyBorder="1"/>
    <xf numFmtId="0" fontId="29" fillId="4" borderId="0" xfId="0" applyFont="1" applyFill="1"/>
    <xf numFmtId="0" fontId="29" fillId="4" borderId="0" xfId="17" applyFont="1" applyFill="1" applyAlignment="1">
      <alignment vertical="top"/>
    </xf>
    <xf numFmtId="0" fontId="29" fillId="0" borderId="0" xfId="17" applyFont="1" applyAlignment="1">
      <alignment vertical="top"/>
    </xf>
    <xf numFmtId="0" fontId="30" fillId="4" borderId="0" xfId="9" applyFont="1" applyFill="1" applyAlignment="1">
      <alignment horizontal="center"/>
    </xf>
    <xf numFmtId="0" fontId="29" fillId="4" borderId="0" xfId="22" applyFont="1" applyFill="1" applyAlignment="1">
      <alignment vertical="top"/>
    </xf>
    <xf numFmtId="0" fontId="29" fillId="0" borderId="0" xfId="22" applyFont="1" applyAlignment="1">
      <alignment vertical="top"/>
    </xf>
    <xf numFmtId="0" fontId="31" fillId="4" borderId="0" xfId="22" applyFont="1" applyFill="1"/>
    <xf numFmtId="0" fontId="31" fillId="4" borderId="0" xfId="9" applyFont="1" applyFill="1" applyAlignment="1">
      <alignment vertical="top"/>
    </xf>
    <xf numFmtId="0" fontId="29" fillId="0" borderId="0" xfId="9" applyFont="1" applyAlignment="1">
      <alignment vertical="top"/>
    </xf>
    <xf numFmtId="0" fontId="29" fillId="0" borderId="0" xfId="19" applyFont="1" applyAlignment="1">
      <alignment vertical="top"/>
    </xf>
    <xf numFmtId="0" fontId="29" fillId="0" borderId="0" xfId="15" applyFont="1" applyAlignment="1">
      <alignment vertical="top"/>
    </xf>
    <xf numFmtId="0" fontId="29" fillId="4" borderId="0" xfId="8" applyFont="1" applyFill="1" applyAlignment="1">
      <alignment vertical="top"/>
    </xf>
    <xf numFmtId="0" fontId="29" fillId="4" borderId="0" xfId="7" applyFont="1" applyFill="1" applyAlignment="1">
      <alignment vertical="top"/>
    </xf>
    <xf numFmtId="0" fontId="29" fillId="4" borderId="0" xfId="18" applyFont="1" applyFill="1"/>
    <xf numFmtId="0" fontId="29" fillId="4" borderId="0" xfId="18" applyFont="1" applyFill="1" applyAlignment="1">
      <alignment vertical="top"/>
    </xf>
    <xf numFmtId="0" fontId="29" fillId="4" borderId="0" xfId="16" applyFont="1" applyFill="1"/>
    <xf numFmtId="0" fontId="29" fillId="4" borderId="0" xfId="16" applyFont="1" applyFill="1" applyAlignment="1">
      <alignment vertical="top"/>
    </xf>
    <xf numFmtId="0" fontId="29" fillId="0" borderId="0" xfId="16" applyFont="1" applyAlignment="1">
      <alignment vertical="top"/>
    </xf>
    <xf numFmtId="0" fontId="29" fillId="4" borderId="0" xfId="13" applyFont="1" applyFill="1"/>
    <xf numFmtId="0" fontId="29" fillId="4" borderId="0" xfId="13" applyFont="1" applyFill="1" applyAlignment="1">
      <alignment vertical="top"/>
    </xf>
    <xf numFmtId="0" fontId="29" fillId="0" borderId="0" xfId="13" applyFont="1" applyAlignment="1">
      <alignment vertical="top"/>
    </xf>
    <xf numFmtId="0" fontId="29" fillId="4" borderId="0" xfId="21" applyFont="1" applyFill="1"/>
    <xf numFmtId="0" fontId="29" fillId="4" borderId="0" xfId="21" applyFont="1" applyFill="1" applyAlignment="1">
      <alignment vertical="top"/>
    </xf>
    <xf numFmtId="0" fontId="29" fillId="0" borderId="0" xfId="21" applyFont="1" applyAlignment="1">
      <alignment vertical="top"/>
    </xf>
    <xf numFmtId="0" fontId="18" fillId="0" borderId="0" xfId="21" applyFont="1" applyAlignment="1">
      <alignment horizontal="right"/>
    </xf>
    <xf numFmtId="0" fontId="31" fillId="0" borderId="0" xfId="23" applyFont="1"/>
    <xf numFmtId="0" fontId="31" fillId="4" borderId="0" xfId="11" applyFont="1" applyFill="1"/>
    <xf numFmtId="0" fontId="31" fillId="4" borderId="0" xfId="11" applyFont="1" applyFill="1" applyAlignment="1">
      <alignment vertical="top"/>
    </xf>
    <xf numFmtId="0" fontId="31" fillId="0" borderId="0" xfId="11" applyFont="1" applyAlignment="1">
      <alignment vertical="top"/>
    </xf>
    <xf numFmtId="0" fontId="29" fillId="4" borderId="0" xfId="23" applyFont="1" applyFill="1" applyAlignment="1">
      <alignment vertical="top"/>
    </xf>
    <xf numFmtId="0" fontId="29" fillId="0" borderId="0" xfId="23" applyFont="1" applyAlignment="1">
      <alignment vertical="top"/>
    </xf>
    <xf numFmtId="0" fontId="29" fillId="4" borderId="0" xfId="0" applyFont="1" applyFill="1" applyAlignment="1">
      <alignment vertical="top"/>
    </xf>
    <xf numFmtId="0" fontId="29" fillId="4" borderId="0" xfId="0" applyFont="1" applyFill="1" applyAlignment="1">
      <alignment vertical="top" wrapText="1"/>
    </xf>
    <xf numFmtId="0" fontId="17" fillId="0" borderId="3" xfId="22" applyFont="1" applyBorder="1"/>
    <xf numFmtId="0" fontId="0" fillId="0" borderId="3" xfId="0" applyBorder="1"/>
    <xf numFmtId="0" fontId="17" fillId="0" borderId="3" xfId="22" applyFont="1" applyBorder="1" applyAlignment="1">
      <alignment wrapText="1"/>
    </xf>
    <xf numFmtId="0" fontId="0" fillId="0" borderId="3" xfId="0" applyBorder="1" applyAlignment="1">
      <alignment wrapText="1"/>
    </xf>
    <xf numFmtId="0" fontId="15" fillId="0" borderId="0" xfId="14" applyFont="1"/>
    <xf numFmtId="0" fontId="3" fillId="0" borderId="0" xfId="14" applyFont="1"/>
    <xf numFmtId="0" fontId="17" fillId="0" borderId="3" xfId="6" applyBorder="1"/>
    <xf numFmtId="0" fontId="3" fillId="2" borderId="0" xfId="14" applyFont="1" applyFill="1"/>
    <xf numFmtId="0" fontId="20"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18" fillId="0" borderId="2" xfId="14" applyFont="1" applyBorder="1" applyAlignment="1">
      <alignment horizontal="right"/>
    </xf>
    <xf numFmtId="0" fontId="3" fillId="2" borderId="0" xfId="14" applyFont="1" applyFill="1" applyAlignment="1">
      <alignment horizontal="left"/>
    </xf>
    <xf numFmtId="0" fontId="3" fillId="2" borderId="0" xfId="18" applyFont="1" applyFill="1" applyAlignment="1">
      <alignment horizontal="left"/>
    </xf>
    <xf numFmtId="0" fontId="3" fillId="2" borderId="3" xfId="14" applyFont="1" applyFill="1" applyBorder="1" applyAlignment="1">
      <alignment horizontal="left"/>
    </xf>
    <xf numFmtId="0" fontId="17" fillId="0" borderId="0" xfId="6" applyAlignment="1">
      <alignment horizontal="left"/>
    </xf>
    <xf numFmtId="0" fontId="18" fillId="2" borderId="0" xfId="14" applyFont="1" applyFill="1"/>
    <xf numFmtId="0" fontId="17"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2" fontId="19" fillId="4" borderId="3" xfId="23" applyNumberFormat="1" applyFont="1" applyFill="1" applyBorder="1" applyAlignment="1">
      <alignment horizontal="right"/>
    </xf>
    <xf numFmtId="0" fontId="15" fillId="4" borderId="0" xfId="24" applyFont="1" applyFill="1"/>
    <xf numFmtId="0" fontId="3" fillId="4" borderId="0" xfId="24" applyFont="1" applyFill="1"/>
    <xf numFmtId="0" fontId="3" fillId="4" borderId="0" xfId="15" applyFont="1" applyFill="1"/>
    <xf numFmtId="0" fontId="3" fillId="2" borderId="0" xfId="15" applyFont="1" applyFill="1"/>
    <xf numFmtId="0" fontId="20" fillId="4" borderId="2" xfId="15" applyFont="1" applyFill="1" applyBorder="1" applyAlignment="1">
      <alignment horizontal="center"/>
    </xf>
    <xf numFmtId="0" fontId="16"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0" fontId="3" fillId="2" borderId="0" xfId="15" applyFont="1" applyFill="1" applyAlignment="1">
      <alignment horizontal="left" vertical="top"/>
    </xf>
    <xf numFmtId="0" fontId="17"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16" fillId="4" borderId="0" xfId="17" applyFont="1" applyFill="1" applyAlignment="1">
      <alignment vertical="top"/>
    </xf>
    <xf numFmtId="0" fontId="17" fillId="0" borderId="0" xfId="6" applyAlignment="1">
      <alignment vertical="top"/>
    </xf>
    <xf numFmtId="0" fontId="0" fillId="0" borderId="7" xfId="0" applyBorder="1"/>
    <xf numFmtId="0" fontId="8" fillId="0" borderId="7" xfId="23" applyFont="1" applyBorder="1"/>
    <xf numFmtId="0" fontId="29" fillId="0" borderId="7" xfId="23" applyFont="1" applyBorder="1"/>
    <xf numFmtId="0" fontId="8"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0" fontId="3" fillId="2" borderId="0" xfId="10" applyFont="1" applyFill="1"/>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0" borderId="0" xfId="23" applyNumberFormat="1" applyFont="1" applyAlignment="1">
      <alignment horizontal="left"/>
    </xf>
    <xf numFmtId="0" fontId="16" fillId="4" borderId="0" xfId="0" applyFont="1" applyFill="1"/>
    <xf numFmtId="3" fontId="29" fillId="4" borderId="0" xfId="21" applyNumberFormat="1" applyFont="1" applyFill="1" applyAlignment="1">
      <alignment vertical="top"/>
    </xf>
    <xf numFmtId="0" fontId="16" fillId="4" borderId="0" xfId="0" applyFont="1" applyFill="1" applyAlignment="1">
      <alignment vertical="top"/>
    </xf>
    <xf numFmtId="0" fontId="16" fillId="4" borderId="0" xfId="0" applyFont="1" applyFill="1" applyAlignment="1">
      <alignment vertical="top" wrapText="1"/>
    </xf>
    <xf numFmtId="0" fontId="16" fillId="0" borderId="0" xfId="22" applyFont="1"/>
    <xf numFmtId="0" fontId="16" fillId="4" borderId="0" xfId="22" applyFont="1" applyFill="1" applyAlignment="1">
      <alignment vertical="top"/>
    </xf>
    <xf numFmtId="0" fontId="16" fillId="0" borderId="0" xfId="22" applyFont="1" applyAlignment="1">
      <alignment vertical="top"/>
    </xf>
    <xf numFmtId="0" fontId="16" fillId="0" borderId="7" xfId="23" applyFont="1" applyBorder="1"/>
    <xf numFmtId="0" fontId="16" fillId="0" borderId="0" xfId="23" applyFont="1"/>
    <xf numFmtId="0" fontId="16" fillId="4" borderId="0" xfId="23" applyFont="1" applyFill="1"/>
    <xf numFmtId="0" fontId="35" fillId="0" borderId="0" xfId="11" applyFont="1"/>
    <xf numFmtId="0" fontId="35" fillId="0" borderId="0" xfId="23" applyFont="1"/>
    <xf numFmtId="0" fontId="16" fillId="0" borderId="0" xfId="21" applyFont="1"/>
    <xf numFmtId="0" fontId="16" fillId="4" borderId="0" xfId="21" applyFont="1" applyFill="1" applyAlignment="1">
      <alignment vertical="top"/>
    </xf>
    <xf numFmtId="0" fontId="16" fillId="0" borderId="0" xfId="21" applyFont="1" applyAlignment="1">
      <alignment vertical="top"/>
    </xf>
    <xf numFmtId="0" fontId="19" fillId="0" borderId="0" xfId="21" applyFont="1" applyAlignment="1">
      <alignment horizontal="right"/>
    </xf>
    <xf numFmtId="0" fontId="16" fillId="4" borderId="0" xfId="13" applyFont="1" applyFill="1"/>
    <xf numFmtId="0" fontId="16" fillId="4" borderId="0" xfId="13" applyFont="1" applyFill="1" applyAlignment="1">
      <alignment vertical="top"/>
    </xf>
    <xf numFmtId="0" fontId="16" fillId="0" borderId="0" xfId="13" applyFont="1" applyAlignment="1">
      <alignment vertical="top"/>
    </xf>
    <xf numFmtId="0" fontId="16" fillId="0" borderId="0" xfId="16" applyFont="1"/>
    <xf numFmtId="0" fontId="16" fillId="0" borderId="0" xfId="18" applyFont="1"/>
    <xf numFmtId="0" fontId="16" fillId="4" borderId="0" xfId="18" applyFont="1" applyFill="1"/>
    <xf numFmtId="0" fontId="16" fillId="4" borderId="0" xfId="18" applyFont="1" applyFill="1" applyAlignment="1">
      <alignment vertical="top"/>
    </xf>
    <xf numFmtId="0" fontId="16" fillId="0" borderId="0" xfId="15" applyFont="1" applyAlignment="1">
      <alignment vertical="top"/>
    </xf>
    <xf numFmtId="0" fontId="16" fillId="4" borderId="0" xfId="7" applyFont="1" applyFill="1" applyAlignment="1">
      <alignment vertical="top"/>
    </xf>
    <xf numFmtId="0" fontId="16" fillId="4" borderId="0" xfId="8" applyFont="1" applyFill="1" applyAlignment="1">
      <alignment vertical="top"/>
    </xf>
    <xf numFmtId="165" fontId="19" fillId="0" borderId="0" xfId="8" applyNumberFormat="1" applyFont="1" applyAlignment="1">
      <alignment horizontal="center"/>
    </xf>
    <xf numFmtId="0" fontId="16" fillId="0" borderId="0" xfId="8" quotePrefix="1" applyFont="1"/>
    <xf numFmtId="165" fontId="16" fillId="0" borderId="0" xfId="8" quotePrefix="1" applyNumberFormat="1" applyFont="1"/>
    <xf numFmtId="165" fontId="16" fillId="0" borderId="0" xfId="8" applyNumberFormat="1" applyFont="1"/>
    <xf numFmtId="0" fontId="14" fillId="0" borderId="3" xfId="6" applyFont="1" applyBorder="1"/>
    <xf numFmtId="0" fontId="14" fillId="0" borderId="0" xfId="6" applyFont="1" applyAlignment="1">
      <alignment horizontal="left"/>
    </xf>
    <xf numFmtId="0" fontId="14" fillId="0" borderId="0" xfId="6" applyFont="1"/>
    <xf numFmtId="1" fontId="16" fillId="0" borderId="0" xfId="23" applyNumberFormat="1" applyFont="1"/>
    <xf numFmtId="1" fontId="16" fillId="0" borderId="0" xfId="14" applyNumberFormat="1" applyFont="1"/>
    <xf numFmtId="164" fontId="16" fillId="0" borderId="0" xfId="14" applyNumberFormat="1" applyFont="1"/>
    <xf numFmtId="3" fontId="16" fillId="0" borderId="0" xfId="14" applyNumberFormat="1" applyFont="1"/>
    <xf numFmtId="0" fontId="16" fillId="0" borderId="0" xfId="14" applyFont="1"/>
    <xf numFmtId="0" fontId="16" fillId="4" borderId="0" xfId="24" applyFont="1" applyFill="1"/>
    <xf numFmtId="0" fontId="14" fillId="4" borderId="0" xfId="6" applyFont="1" applyFill="1" applyAlignment="1">
      <alignment vertical="top"/>
    </xf>
    <xf numFmtId="0" fontId="14" fillId="0" borderId="0" xfId="6" applyFont="1" applyAlignment="1">
      <alignment vertical="top"/>
    </xf>
    <xf numFmtId="0" fontId="16" fillId="0" borderId="0" xfId="19" applyFont="1"/>
    <xf numFmtId="0" fontId="16" fillId="0" borderId="0" xfId="19" applyFont="1" applyAlignment="1">
      <alignment vertical="top"/>
    </xf>
    <xf numFmtId="0" fontId="16" fillId="0" borderId="0" xfId="9" applyFont="1" applyAlignment="1">
      <alignment vertical="top"/>
    </xf>
    <xf numFmtId="0" fontId="35" fillId="4" borderId="0" xfId="9" applyFont="1" applyFill="1"/>
    <xf numFmtId="0" fontId="35" fillId="4" borderId="0" xfId="22" applyFont="1" applyFill="1"/>
    <xf numFmtId="0" fontId="35" fillId="4" borderId="0" xfId="9" applyFont="1" applyFill="1" applyAlignment="1">
      <alignment vertical="top"/>
    </xf>
    <xf numFmtId="2" fontId="18" fillId="0" borderId="0" xfId="23" applyNumberFormat="1" applyFont="1" applyAlignment="1">
      <alignment horizontal="right" indent="1"/>
    </xf>
    <xf numFmtId="3" fontId="8" fillId="4" borderId="0" xfId="21" applyNumberFormat="1" applyFont="1" applyFill="1" applyAlignment="1">
      <alignment vertical="top"/>
    </xf>
    <xf numFmtId="166" fontId="20" fillId="4" borderId="0" xfId="23" applyNumberFormat="1" applyFont="1" applyFill="1" applyAlignment="1">
      <alignment horizontal="right"/>
    </xf>
    <xf numFmtId="2" fontId="18" fillId="0" borderId="2" xfId="21" applyNumberFormat="1" applyFont="1" applyBorder="1" applyAlignment="1">
      <alignment horizontal="right"/>
    </xf>
    <xf numFmtId="49" fontId="0" fillId="0" borderId="0" xfId="0" applyNumberFormat="1" applyAlignment="1">
      <alignment horizontal="left"/>
    </xf>
    <xf numFmtId="0" fontId="1" fillId="0" borderId="0" xfId="26"/>
    <xf numFmtId="0" fontId="41" fillId="0" borderId="0" xfId="26" applyFont="1"/>
    <xf numFmtId="0" fontId="40" fillId="5" borderId="0" xfId="26" applyFont="1" applyFill="1"/>
    <xf numFmtId="0" fontId="40" fillId="0" borderId="11" xfId="26" applyFont="1" applyBorder="1"/>
    <xf numFmtId="0" fontId="40" fillId="0" borderId="12" xfId="26" applyFont="1" applyBorder="1"/>
    <xf numFmtId="0" fontId="16" fillId="0" borderId="0" xfId="17" applyFont="1"/>
    <xf numFmtId="0" fontId="16" fillId="0" borderId="0" xfId="17" applyFont="1" applyAlignment="1">
      <alignment vertical="top"/>
    </xf>
    <xf numFmtId="2" fontId="29" fillId="4" borderId="0" xfId="23" applyNumberFormat="1" applyFont="1" applyFill="1"/>
    <xf numFmtId="0" fontId="17" fillId="6" borderId="3" xfId="22" applyFont="1" applyFill="1" applyBorder="1"/>
    <xf numFmtId="0" fontId="0" fillId="6" borderId="3" xfId="0" applyFill="1" applyBorder="1"/>
    <xf numFmtId="0" fontId="3" fillId="4" borderId="0" xfId="0" applyFont="1" applyFill="1" applyAlignment="1">
      <alignment horizontal="left" vertical="top" wrapText="1"/>
    </xf>
    <xf numFmtId="172" fontId="19" fillId="0" borderId="0" xfId="23" applyNumberFormat="1" applyFont="1" applyAlignment="1">
      <alignment horizontal="right"/>
    </xf>
    <xf numFmtId="172" fontId="19" fillId="0" borderId="3" xfId="23" applyNumberFormat="1" applyFont="1" applyBorder="1" applyAlignment="1">
      <alignment horizontal="right"/>
    </xf>
    <xf numFmtId="172" fontId="19" fillId="4" borderId="0" xfId="23" applyNumberFormat="1" applyFont="1" applyFill="1" applyAlignment="1">
      <alignment horizontal="right"/>
    </xf>
    <xf numFmtId="172" fontId="18" fillId="4" borderId="0" xfId="23" applyNumberFormat="1" applyFont="1" applyFill="1" applyAlignment="1">
      <alignment horizontal="right"/>
    </xf>
    <xf numFmtId="0" fontId="3" fillId="4" borderId="0" xfId="23" applyFont="1" applyFill="1"/>
    <xf numFmtId="2" fontId="8" fillId="4" borderId="0" xfId="23" applyNumberFormat="1" applyFont="1" applyFill="1"/>
    <xf numFmtId="9" fontId="3" fillId="4" borderId="0" xfId="27" applyFont="1" applyFill="1"/>
    <xf numFmtId="2" fontId="3" fillId="4" borderId="0" xfId="23" applyNumberFormat="1" applyFont="1" applyFill="1"/>
    <xf numFmtId="0" fontId="8" fillId="6" borderId="0" xfId="23" applyFont="1" applyFill="1"/>
    <xf numFmtId="0" fontId="19" fillId="6" borderId="2" xfId="17" applyFont="1" applyFill="1" applyBorder="1"/>
    <xf numFmtId="0" fontId="0" fillId="6" borderId="3" xfId="0" applyFill="1" applyBorder="1" applyAlignment="1">
      <alignment wrapText="1"/>
    </xf>
    <xf numFmtId="0" fontId="2" fillId="0" borderId="0" xfId="0" applyFont="1"/>
    <xf numFmtId="0" fontId="44" fillId="0" borderId="0" xfId="0" applyFont="1" applyAlignment="1">
      <alignment horizontal="left" vertical="center" indent="15"/>
    </xf>
    <xf numFmtId="0" fontId="8" fillId="0" borderId="0" xfId="17" applyFont="1" applyAlignment="1">
      <alignment horizontal="left"/>
    </xf>
    <xf numFmtId="165" fontId="19" fillId="4" borderId="0" xfId="23" applyNumberFormat="1" applyFont="1" applyFill="1" applyAlignment="1">
      <alignment horizontal="right"/>
    </xf>
    <xf numFmtId="0" fontId="45" fillId="0" borderId="0" xfId="6" applyFont="1" applyAlignment="1">
      <alignment horizontal="left"/>
    </xf>
    <xf numFmtId="0" fontId="3" fillId="2" borderId="0" xfId="7" applyFont="1" applyFill="1"/>
    <xf numFmtId="175" fontId="19" fillId="4" borderId="0" xfId="23" applyNumberFormat="1" applyFont="1" applyFill="1" applyAlignment="1">
      <alignment horizontal="right"/>
    </xf>
    <xf numFmtId="0" fontId="16" fillId="2" borderId="0" xfId="17" applyFont="1" applyFill="1" applyAlignment="1">
      <alignment horizontal="left"/>
    </xf>
    <xf numFmtId="0" fontId="39" fillId="0" borderId="0" xfId="26" applyFont="1"/>
    <xf numFmtId="0" fontId="38" fillId="0" borderId="3" xfId="26" applyFont="1" applyBorder="1"/>
    <xf numFmtId="0" fontId="19" fillId="0" borderId="2" xfId="18" applyFont="1" applyBorder="1"/>
    <xf numFmtId="0" fontId="3" fillId="2" borderId="0" xfId="18" applyFont="1" applyFill="1"/>
    <xf numFmtId="0" fontId="3" fillId="2" borderId="0" xfId="22" applyFont="1" applyFill="1" applyAlignment="1">
      <alignment horizontal="left"/>
    </xf>
    <xf numFmtId="0" fontId="3" fillId="2" borderId="0" xfId="22" applyFont="1" applyFill="1"/>
    <xf numFmtId="0" fontId="17" fillId="0" borderId="14" xfId="6" applyBorder="1"/>
    <xf numFmtId="0" fontId="17" fillId="0" borderId="15" xfId="6" applyBorder="1"/>
    <xf numFmtId="0" fontId="19" fillId="0" borderId="13" xfId="14" quotePrefix="1" applyFont="1" applyBorder="1" applyAlignment="1">
      <alignment wrapText="1"/>
    </xf>
    <xf numFmtId="0" fontId="16" fillId="2" borderId="0" xfId="17" applyFont="1" applyFill="1"/>
    <xf numFmtId="0" fontId="16" fillId="4" borderId="0" xfId="17" applyFont="1" applyFill="1" applyAlignment="1">
      <alignment vertical="top" wrapText="1"/>
    </xf>
    <xf numFmtId="0" fontId="3" fillId="2" borderId="0" xfId="28" applyFont="1" applyFill="1"/>
    <xf numFmtId="49" fontId="16" fillId="4" borderId="0" xfId="28" applyNumberFormat="1" applyFont="1" applyFill="1"/>
    <xf numFmtId="171" fontId="3" fillId="4" borderId="0" xfId="28" applyNumberFormat="1" applyFont="1" applyFill="1"/>
    <xf numFmtId="0" fontId="2" fillId="0" borderId="0" xfId="28" applyAlignment="1">
      <alignment vertical="top" wrapText="1"/>
    </xf>
    <xf numFmtId="0" fontId="3" fillId="4" borderId="0" xfId="28" applyFont="1" applyFill="1" applyAlignment="1">
      <alignment horizontal="left" vertical="top" wrapText="1"/>
    </xf>
    <xf numFmtId="0" fontId="2" fillId="4" borderId="0" xfId="28" applyFill="1" applyAlignment="1">
      <alignment vertical="top" wrapText="1"/>
    </xf>
    <xf numFmtId="0" fontId="16" fillId="4" borderId="0" xfId="28" applyFont="1" applyFill="1" applyAlignment="1">
      <alignment horizontal="left" vertical="top" wrapText="1"/>
    </xf>
    <xf numFmtId="0" fontId="16" fillId="6" borderId="0" xfId="22" applyFont="1" applyFill="1"/>
    <xf numFmtId="0" fontId="3" fillId="4" borderId="0" xfId="28" applyFont="1" applyFill="1"/>
    <xf numFmtId="166" fontId="20" fillId="4" borderId="3" xfId="23" applyNumberFormat="1" applyFont="1" applyFill="1" applyBorder="1" applyAlignment="1">
      <alignment horizontal="right"/>
    </xf>
    <xf numFmtId="171" fontId="3" fillId="4" borderId="0" xfId="29" applyNumberFormat="1" applyFont="1" applyFill="1" applyAlignment="1">
      <alignment horizontal="left" indent="1"/>
    </xf>
    <xf numFmtId="0" fontId="19" fillId="6" borderId="3" xfId="17" applyFont="1" applyFill="1" applyBorder="1"/>
    <xf numFmtId="0" fontId="19" fillId="6" borderId="0" xfId="17" applyFont="1" applyFill="1"/>
    <xf numFmtId="0" fontId="3" fillId="4" borderId="3" xfId="0" applyFont="1" applyFill="1" applyBorder="1"/>
    <xf numFmtId="0" fontId="0" fillId="6" borderId="6" xfId="0" applyFill="1" applyBorder="1"/>
    <xf numFmtId="0" fontId="3" fillId="2" borderId="0" xfId="29" applyFont="1" applyFill="1"/>
    <xf numFmtId="0" fontId="3" fillId="4" borderId="0" xfId="29" applyFont="1" applyFill="1"/>
    <xf numFmtId="0" fontId="3" fillId="4" borderId="3" xfId="22" applyFont="1" applyFill="1" applyBorder="1"/>
    <xf numFmtId="0" fontId="16" fillId="4" borderId="0" xfId="22" applyFont="1" applyFill="1"/>
    <xf numFmtId="0" fontId="3" fillId="6" borderId="0" xfId="29" applyFont="1" applyFill="1"/>
    <xf numFmtId="1" fontId="20" fillId="0" borderId="0" xfId="23" applyNumberFormat="1" applyFont="1" applyAlignment="1">
      <alignment horizontal="right" indent="1"/>
    </xf>
    <xf numFmtId="2" fontId="20" fillId="0" borderId="0" xfId="23" applyNumberFormat="1" applyFont="1" applyAlignment="1">
      <alignment horizontal="right"/>
    </xf>
    <xf numFmtId="1" fontId="20" fillId="0" borderId="0" xfId="23" applyNumberFormat="1" applyFont="1" applyAlignment="1">
      <alignment horizontal="right"/>
    </xf>
    <xf numFmtId="165" fontId="20" fillId="0" borderId="0" xfId="23" applyNumberFormat="1" applyFont="1" applyAlignment="1">
      <alignment horizontal="right"/>
    </xf>
    <xf numFmtId="166" fontId="20" fillId="0" borderId="0" xfId="23" applyNumberFormat="1" applyFont="1" applyAlignment="1">
      <alignment horizontal="right"/>
    </xf>
    <xf numFmtId="2" fontId="20" fillId="0" borderId="0" xfId="19" applyNumberFormat="1" applyFont="1" applyAlignment="1">
      <alignment horizontal="right"/>
    </xf>
    <xf numFmtId="0" fontId="20" fillId="0" borderId="0" xfId="19" applyFont="1" applyAlignment="1">
      <alignment horizontal="right"/>
    </xf>
    <xf numFmtId="3" fontId="20" fillId="0" borderId="0" xfId="23" applyNumberFormat="1" applyFont="1" applyAlignment="1">
      <alignment horizontal="right"/>
    </xf>
    <xf numFmtId="166" fontId="20" fillId="0" borderId="0" xfId="19" applyNumberFormat="1" applyFont="1" applyAlignment="1">
      <alignment horizontal="right"/>
    </xf>
    <xf numFmtId="3" fontId="20" fillId="0" borderId="3" xfId="23" applyNumberFormat="1" applyFont="1" applyBorder="1" applyAlignment="1">
      <alignment horizontal="right"/>
    </xf>
    <xf numFmtId="1" fontId="19" fillId="8" borderId="0" xfId="23" applyNumberFormat="1" applyFont="1" applyFill="1" applyAlignment="1">
      <alignment horizontal="right" indent="1"/>
    </xf>
    <xf numFmtId="1" fontId="20" fillId="8" borderId="0" xfId="23" applyNumberFormat="1" applyFont="1" applyFill="1" applyAlignment="1">
      <alignment horizontal="right" indent="1"/>
    </xf>
    <xf numFmtId="2" fontId="20" fillId="8" borderId="0" xfId="23" applyNumberFormat="1" applyFont="1" applyFill="1" applyAlignment="1">
      <alignment horizontal="right" indent="1"/>
    </xf>
    <xf numFmtId="2" fontId="20" fillId="8" borderId="0" xfId="23" applyNumberFormat="1" applyFont="1" applyFill="1" applyAlignment="1">
      <alignment horizontal="right"/>
    </xf>
    <xf numFmtId="1" fontId="20" fillId="8" borderId="0" xfId="23" applyNumberFormat="1" applyFont="1" applyFill="1" applyAlignment="1">
      <alignment horizontal="right"/>
    </xf>
    <xf numFmtId="165" fontId="20" fillId="8" borderId="0" xfId="23" applyNumberFormat="1" applyFont="1" applyFill="1" applyAlignment="1">
      <alignment horizontal="right"/>
    </xf>
    <xf numFmtId="166" fontId="20" fillId="8" borderId="0" xfId="23" applyNumberFormat="1" applyFont="1" applyFill="1" applyAlignment="1">
      <alignment horizontal="right"/>
    </xf>
    <xf numFmtId="2" fontId="20" fillId="8" borderId="0" xfId="19" applyNumberFormat="1" applyFont="1" applyFill="1" applyAlignment="1">
      <alignment horizontal="right"/>
    </xf>
    <xf numFmtId="0" fontId="20" fillId="8" borderId="0" xfId="19" applyFont="1" applyFill="1" applyAlignment="1">
      <alignment horizontal="right"/>
    </xf>
    <xf numFmtId="3" fontId="20" fillId="8" borderId="0" xfId="23" applyNumberFormat="1" applyFont="1" applyFill="1" applyAlignment="1">
      <alignment horizontal="right"/>
    </xf>
    <xf numFmtId="166" fontId="20" fillId="8" borderId="0" xfId="19" applyNumberFormat="1" applyFont="1" applyFill="1" applyAlignment="1">
      <alignment horizontal="right"/>
    </xf>
    <xf numFmtId="3" fontId="20" fillId="8" borderId="3" xfId="23" applyNumberFormat="1" applyFont="1" applyFill="1" applyBorder="1" applyAlignment="1">
      <alignment horizontal="right"/>
    </xf>
    <xf numFmtId="0" fontId="20" fillId="0" borderId="0" xfId="17" applyFont="1" applyAlignment="1">
      <alignment horizontal="left" indent="1"/>
    </xf>
    <xf numFmtId="171" fontId="20" fillId="0" borderId="0" xfId="17" quotePrefix="1" applyNumberFormat="1" applyFont="1" applyAlignment="1">
      <alignment horizontal="left" wrapText="1" indent="1"/>
    </xf>
    <xf numFmtId="0" fontId="20" fillId="0" borderId="0" xfId="17" quotePrefix="1" applyFont="1" applyAlignment="1">
      <alignment horizontal="left" wrapText="1" indent="1"/>
    </xf>
    <xf numFmtId="0" fontId="20" fillId="0" borderId="0" xfId="17" applyFont="1" applyAlignment="1">
      <alignment horizontal="left" wrapText="1" indent="1"/>
    </xf>
    <xf numFmtId="171" fontId="20" fillId="0" borderId="0" xfId="17" quotePrefix="1" applyNumberFormat="1" applyFont="1" applyAlignment="1">
      <alignment horizontal="left" indent="1"/>
    </xf>
    <xf numFmtId="0" fontId="20" fillId="0" borderId="0" xfId="20" applyFont="1" applyAlignment="1">
      <alignment horizontal="left" indent="1"/>
    </xf>
    <xf numFmtId="171" fontId="20" fillId="0" borderId="0" xfId="20" quotePrefix="1" applyNumberFormat="1" applyFont="1" applyAlignment="1">
      <alignment horizontal="left" indent="1"/>
    </xf>
    <xf numFmtId="171" fontId="20" fillId="0" borderId="0" xfId="20" applyNumberFormat="1" applyFont="1" applyAlignment="1">
      <alignment horizontal="left" indent="1"/>
    </xf>
    <xf numFmtId="0" fontId="20" fillId="0" borderId="0" xfId="17" quotePrefix="1" applyFont="1" applyAlignment="1">
      <alignment horizontal="left" indent="1"/>
    </xf>
    <xf numFmtId="171" fontId="20" fillId="0" borderId="3" xfId="20" applyNumberFormat="1" applyFont="1" applyBorder="1" applyAlignment="1">
      <alignment horizontal="left" indent="1"/>
    </xf>
    <xf numFmtId="0" fontId="20" fillId="0" borderId="0" xfId="22" applyFont="1" applyAlignment="1">
      <alignment horizontal="right"/>
    </xf>
    <xf numFmtId="0" fontId="3" fillId="0" borderId="0" xfId="22" applyFont="1" applyAlignment="1">
      <alignment horizontal="right"/>
    </xf>
    <xf numFmtId="2" fontId="20" fillId="0" borderId="3" xfId="23" applyNumberFormat="1" applyFont="1" applyBorder="1" applyAlignment="1">
      <alignment horizontal="right"/>
    </xf>
    <xf numFmtId="166" fontId="19" fillId="8" borderId="0" xfId="22" applyNumberFormat="1" applyFont="1" applyFill="1" applyAlignment="1">
      <alignment horizontal="center"/>
    </xf>
    <xf numFmtId="166" fontId="20" fillId="8" borderId="0" xfId="22" applyNumberFormat="1" applyFont="1" applyFill="1" applyAlignment="1">
      <alignment horizontal="center"/>
    </xf>
    <xf numFmtId="0" fontId="20" fillId="8" borderId="0" xfId="22" applyFont="1" applyFill="1" applyAlignment="1">
      <alignment horizontal="right"/>
    </xf>
    <xf numFmtId="0" fontId="3" fillId="8" borderId="0" xfId="22" applyFont="1" applyFill="1" applyAlignment="1">
      <alignment horizontal="right"/>
    </xf>
    <xf numFmtId="174" fontId="3" fillId="8" borderId="0" xfId="22" applyNumberFormat="1" applyFont="1" applyFill="1" applyAlignment="1">
      <alignment horizontal="right"/>
    </xf>
    <xf numFmtId="2" fontId="20" fillId="8" borderId="3" xfId="23" applyNumberFormat="1" applyFont="1" applyFill="1" applyBorder="1" applyAlignment="1">
      <alignment horizontal="right"/>
    </xf>
    <xf numFmtId="171" fontId="8" fillId="0" borderId="0" xfId="22" applyNumberFormat="1" applyFont="1" applyAlignment="1">
      <alignment horizontal="left" indent="1"/>
    </xf>
    <xf numFmtId="171" fontId="3" fillId="0" borderId="0" xfId="22" applyNumberFormat="1" applyFont="1" applyAlignment="1">
      <alignment horizontal="left" indent="1"/>
    </xf>
    <xf numFmtId="0" fontId="19" fillId="0" borderId="0" xfId="22" applyFont="1" applyAlignment="1">
      <alignment horizontal="left" indent="1"/>
    </xf>
    <xf numFmtId="0" fontId="16" fillId="0" borderId="0" xfId="22" applyFont="1" applyAlignment="1">
      <alignment horizontal="left" indent="1"/>
    </xf>
    <xf numFmtId="171" fontId="3" fillId="0" borderId="0" xfId="22" applyNumberFormat="1" applyFont="1" applyAlignment="1">
      <alignment horizontal="left" indent="2"/>
    </xf>
    <xf numFmtId="171" fontId="8" fillId="0" borderId="0" xfId="22" applyNumberFormat="1" applyFont="1" applyAlignment="1">
      <alignment horizontal="left" indent="2"/>
    </xf>
    <xf numFmtId="171" fontId="8" fillId="0" borderId="3" xfId="22" applyNumberFormat="1" applyFont="1" applyBorder="1" applyAlignment="1">
      <alignment horizontal="left" indent="2"/>
    </xf>
    <xf numFmtId="3" fontId="20" fillId="4" borderId="0" xfId="23" applyNumberFormat="1" applyFont="1" applyFill="1" applyAlignment="1">
      <alignment horizontal="right"/>
    </xf>
    <xf numFmtId="3" fontId="20" fillId="4" borderId="3" xfId="23" applyNumberFormat="1" applyFont="1" applyFill="1" applyBorder="1" applyAlignment="1">
      <alignment horizontal="right"/>
    </xf>
    <xf numFmtId="166" fontId="19" fillId="8" borderId="0" xfId="23" applyNumberFormat="1" applyFont="1" applyFill="1" applyAlignment="1">
      <alignment horizontal="right"/>
    </xf>
    <xf numFmtId="171" fontId="16" fillId="4" borderId="0" xfId="28" applyNumberFormat="1" applyFont="1" applyFill="1" applyAlignment="1">
      <alignment horizontal="left" indent="1"/>
    </xf>
    <xf numFmtId="171" fontId="3" fillId="4" borderId="0" xfId="28" applyNumberFormat="1" applyFont="1" applyFill="1" applyAlignment="1">
      <alignment horizontal="left" indent="1"/>
    </xf>
    <xf numFmtId="171" fontId="3" fillId="4" borderId="0" xfId="28" applyNumberFormat="1" applyFont="1" applyFill="1" applyAlignment="1">
      <alignment horizontal="left" indent="2"/>
    </xf>
    <xf numFmtId="171" fontId="16" fillId="4" borderId="0" xfId="28" applyNumberFormat="1" applyFont="1" applyFill="1" applyAlignment="1">
      <alignment horizontal="left" indent="2"/>
    </xf>
    <xf numFmtId="171" fontId="3" fillId="4" borderId="0" xfId="28" applyNumberFormat="1" applyFont="1" applyFill="1" applyAlignment="1">
      <alignment horizontal="left" indent="3"/>
    </xf>
    <xf numFmtId="171" fontId="3" fillId="4" borderId="3" xfId="28" applyNumberFormat="1" applyFont="1" applyFill="1" applyBorder="1" applyAlignment="1">
      <alignment horizontal="left" indent="2"/>
    </xf>
    <xf numFmtId="0" fontId="16" fillId="2" borderId="0" xfId="28" applyFont="1" applyFill="1"/>
    <xf numFmtId="3" fontId="19" fillId="8" borderId="0" xfId="23" applyNumberFormat="1" applyFont="1" applyFill="1" applyAlignment="1">
      <alignment horizontal="right"/>
    </xf>
    <xf numFmtId="171" fontId="16" fillId="4" borderId="3" xfId="28" applyNumberFormat="1" applyFont="1" applyFill="1" applyBorder="1" applyAlignment="1">
      <alignment horizontal="left" indent="1"/>
    </xf>
    <xf numFmtId="0" fontId="37" fillId="4" borderId="0" xfId="0" applyFont="1" applyFill="1"/>
    <xf numFmtId="0" fontId="16" fillId="8" borderId="0" xfId="0" applyFont="1" applyFill="1"/>
    <xf numFmtId="0" fontId="3" fillId="8" borderId="0" xfId="0" applyFont="1" applyFill="1"/>
    <xf numFmtId="166" fontId="20" fillId="8" borderId="3" xfId="23" applyNumberFormat="1" applyFont="1" applyFill="1" applyBorder="1" applyAlignment="1">
      <alignment horizontal="right"/>
    </xf>
    <xf numFmtId="171" fontId="16" fillId="6" borderId="0" xfId="28" applyNumberFormat="1" applyFont="1" applyFill="1" applyAlignment="1">
      <alignment horizontal="left" indent="2"/>
    </xf>
    <xf numFmtId="171" fontId="3" fillId="6" borderId="0" xfId="28" applyNumberFormat="1" applyFont="1" applyFill="1" applyAlignment="1">
      <alignment horizontal="left" indent="3"/>
    </xf>
    <xf numFmtId="166" fontId="19" fillId="8" borderId="3" xfId="23" applyNumberFormat="1" applyFont="1" applyFill="1" applyBorder="1" applyAlignment="1">
      <alignment horizontal="right"/>
    </xf>
    <xf numFmtId="171" fontId="3" fillId="4" borderId="0" xfId="29" applyNumberFormat="1" applyFont="1" applyFill="1" applyAlignment="1">
      <alignment horizontal="left" indent="2"/>
    </xf>
    <xf numFmtId="49" fontId="16" fillId="4" borderId="0" xfId="28" applyNumberFormat="1" applyFont="1" applyFill="1" applyAlignment="1">
      <alignment horizontal="left" indent="2"/>
    </xf>
    <xf numFmtId="171" fontId="3" fillId="4" borderId="0" xfId="29" applyNumberFormat="1" applyFont="1" applyFill="1" applyAlignment="1">
      <alignment horizontal="left" indent="3"/>
    </xf>
    <xf numFmtId="0" fontId="3" fillId="4" borderId="0" xfId="28" applyFont="1" applyFill="1" applyAlignment="1">
      <alignment horizontal="left" indent="2"/>
    </xf>
    <xf numFmtId="171" fontId="16" fillId="0" borderId="0" xfId="28" applyNumberFormat="1" applyFont="1" applyAlignment="1">
      <alignment horizontal="left" indent="3"/>
    </xf>
    <xf numFmtId="49" fontId="16" fillId="4" borderId="0" xfId="28" applyNumberFormat="1" applyFont="1" applyFill="1" applyAlignment="1">
      <alignment horizontal="left" indent="3"/>
    </xf>
    <xf numFmtId="171" fontId="3" fillId="4" borderId="0" xfId="29" applyNumberFormat="1" applyFont="1" applyFill="1" applyAlignment="1">
      <alignment horizontal="left" indent="4"/>
    </xf>
    <xf numFmtId="171" fontId="3" fillId="4" borderId="3" xfId="29" applyNumberFormat="1" applyFont="1" applyFill="1" applyBorder="1" applyAlignment="1">
      <alignment horizontal="left" indent="4"/>
    </xf>
    <xf numFmtId="171" fontId="16" fillId="4" borderId="0" xfId="29" applyNumberFormat="1" applyFont="1" applyFill="1" applyAlignment="1">
      <alignment horizontal="left" indent="1"/>
    </xf>
    <xf numFmtId="0" fontId="3" fillId="4" borderId="0" xfId="29" applyFont="1" applyFill="1" applyAlignment="1">
      <alignment horizontal="left" indent="1"/>
    </xf>
    <xf numFmtId="49" fontId="16" fillId="4" borderId="0" xfId="29" applyNumberFormat="1" applyFont="1" applyFill="1" applyAlignment="1">
      <alignment horizontal="left" indent="1"/>
    </xf>
    <xf numFmtId="171" fontId="16" fillId="4" borderId="3" xfId="29" applyNumberFormat="1" applyFont="1" applyFill="1" applyBorder="1" applyAlignment="1">
      <alignment horizontal="left" indent="1"/>
    </xf>
    <xf numFmtId="171" fontId="16" fillId="4" borderId="0" xfId="29" applyNumberFormat="1" applyFont="1" applyFill="1" applyAlignment="1">
      <alignment horizontal="left" indent="2"/>
    </xf>
    <xf numFmtId="0" fontId="16" fillId="2" borderId="3" xfId="29" applyFont="1" applyFill="1" applyBorder="1"/>
    <xf numFmtId="0" fontId="16" fillId="2" borderId="0" xfId="29" applyFont="1" applyFill="1"/>
    <xf numFmtId="171" fontId="16" fillId="0" borderId="0" xfId="29" applyNumberFormat="1" applyFont="1" applyAlignment="1">
      <alignment horizontal="left" indent="2"/>
    </xf>
    <xf numFmtId="49" fontId="16" fillId="4" borderId="0" xfId="29" applyNumberFormat="1" applyFont="1" applyFill="1" applyAlignment="1">
      <alignment horizontal="left" indent="2"/>
    </xf>
    <xf numFmtId="49" fontId="16" fillId="4" borderId="0" xfId="29" applyNumberFormat="1" applyFont="1" applyFill="1" applyAlignment="1">
      <alignment horizontal="left"/>
    </xf>
    <xf numFmtId="171" fontId="16" fillId="4" borderId="0" xfId="29" applyNumberFormat="1" applyFont="1" applyFill="1" applyAlignment="1">
      <alignment horizontal="left"/>
    </xf>
    <xf numFmtId="0" fontId="3" fillId="8" borderId="0" xfId="29" applyFont="1" applyFill="1"/>
    <xf numFmtId="0" fontId="20" fillId="6" borderId="0" xfId="19" applyFont="1" applyFill="1" applyAlignment="1">
      <alignment horizontal="center"/>
    </xf>
    <xf numFmtId="0" fontId="16" fillId="4" borderId="0" xfId="29" applyFont="1" applyFill="1"/>
    <xf numFmtId="0" fontId="20" fillId="0" borderId="2" xfId="16" applyFont="1" applyBorder="1" applyAlignment="1">
      <alignment horizontal="right"/>
    </xf>
    <xf numFmtId="172" fontId="20" fillId="0" borderId="0" xfId="16" applyNumberFormat="1" applyFont="1" applyAlignment="1">
      <alignment horizontal="right"/>
    </xf>
    <xf numFmtId="169" fontId="20" fillId="0" borderId="0" xfId="16" applyNumberFormat="1" applyFont="1" applyAlignment="1">
      <alignment horizontal="right"/>
    </xf>
    <xf numFmtId="2" fontId="20" fillId="4" borderId="0" xfId="23" applyNumberFormat="1" applyFont="1" applyFill="1" applyAlignment="1">
      <alignment horizontal="right"/>
    </xf>
    <xf numFmtId="2" fontId="20" fillId="0" borderId="0" xfId="16" applyNumberFormat="1" applyFont="1" applyAlignment="1">
      <alignment horizontal="right"/>
    </xf>
    <xf numFmtId="164" fontId="20" fillId="4" borderId="0" xfId="23" applyNumberFormat="1" applyFont="1" applyFill="1" applyAlignment="1">
      <alignment horizontal="right"/>
    </xf>
    <xf numFmtId="2" fontId="20" fillId="4" borderId="3" xfId="23" applyNumberFormat="1" applyFont="1" applyFill="1" applyBorder="1" applyAlignment="1">
      <alignment horizontal="right"/>
    </xf>
    <xf numFmtId="165" fontId="19" fillId="8" borderId="2" xfId="16" applyNumberFormat="1" applyFont="1" applyFill="1" applyBorder="1" applyAlignment="1">
      <alignment horizontal="right"/>
    </xf>
    <xf numFmtId="0" fontId="19" fillId="8" borderId="2" xfId="16" applyFont="1" applyFill="1" applyBorder="1" applyAlignment="1">
      <alignment horizontal="right"/>
    </xf>
    <xf numFmtId="0" fontId="20" fillId="8" borderId="2" xfId="16" applyFont="1" applyFill="1" applyBorder="1" applyAlignment="1">
      <alignment horizontal="right"/>
    </xf>
    <xf numFmtId="172" fontId="20" fillId="8" borderId="0" xfId="16" applyNumberFormat="1" applyFont="1" applyFill="1" applyAlignment="1">
      <alignment horizontal="right"/>
    </xf>
    <xf numFmtId="169" fontId="20" fillId="8" borderId="0" xfId="16" applyNumberFormat="1" applyFont="1" applyFill="1" applyAlignment="1">
      <alignment horizontal="right"/>
    </xf>
    <xf numFmtId="2" fontId="20" fillId="8" borderId="0" xfId="16" applyNumberFormat="1" applyFont="1" applyFill="1" applyAlignment="1">
      <alignment horizontal="right"/>
    </xf>
    <xf numFmtId="164" fontId="20" fillId="8" borderId="0" xfId="23" applyNumberFormat="1" applyFont="1" applyFill="1" applyAlignment="1">
      <alignment horizontal="right"/>
    </xf>
    <xf numFmtId="165" fontId="20" fillId="0" borderId="2" xfId="16" applyNumberFormat="1" applyFont="1" applyBorder="1" applyAlignment="1">
      <alignment horizontal="right"/>
    </xf>
    <xf numFmtId="171" fontId="20" fillId="0" borderId="0" xfId="16" applyNumberFormat="1" applyFont="1" applyAlignment="1">
      <alignment horizontal="left" indent="1"/>
    </xf>
    <xf numFmtId="171" fontId="20" fillId="0" borderId="0" xfId="16" applyNumberFormat="1" applyFont="1" applyAlignment="1">
      <alignment horizontal="left" indent="2"/>
    </xf>
    <xf numFmtId="0" fontId="16" fillId="2" borderId="0" xfId="16" applyFont="1" applyFill="1" applyAlignment="1">
      <alignment horizontal="left"/>
    </xf>
    <xf numFmtId="171" fontId="19" fillId="0" borderId="0" xfId="16" applyNumberFormat="1" applyFont="1" applyAlignment="1">
      <alignment horizontal="left" indent="1"/>
    </xf>
    <xf numFmtId="165" fontId="19" fillId="8" borderId="0" xfId="23" applyNumberFormat="1" applyFont="1" applyFill="1" applyAlignment="1">
      <alignment horizontal="right"/>
    </xf>
    <xf numFmtId="0" fontId="20" fillId="0" borderId="0" xfId="16" applyFont="1" applyAlignment="1">
      <alignment horizontal="left" indent="1"/>
    </xf>
    <xf numFmtId="0" fontId="19" fillId="0" borderId="0" xfId="16" applyFont="1" applyAlignment="1">
      <alignment horizontal="left"/>
    </xf>
    <xf numFmtId="164" fontId="3" fillId="3" borderId="0" xfId="0" applyNumberFormat="1" applyFont="1" applyFill="1" applyAlignment="1">
      <alignment horizontal="left" indent="2"/>
    </xf>
    <xf numFmtId="169" fontId="16" fillId="2" borderId="0" xfId="16" applyNumberFormat="1" applyFont="1" applyFill="1" applyAlignment="1">
      <alignment horizontal="left"/>
    </xf>
    <xf numFmtId="171" fontId="20" fillId="0" borderId="3" xfId="16" applyNumberFormat="1" applyFont="1" applyBorder="1" applyAlignment="1">
      <alignment horizontal="left" indent="2"/>
    </xf>
    <xf numFmtId="165" fontId="20" fillId="0" borderId="2" xfId="18" applyNumberFormat="1" applyFont="1" applyBorder="1" applyAlignment="1">
      <alignment horizontal="right"/>
    </xf>
    <xf numFmtId="165" fontId="20" fillId="0" borderId="0" xfId="18" applyNumberFormat="1" applyFont="1" applyAlignment="1">
      <alignment horizontal="right"/>
    </xf>
    <xf numFmtId="2" fontId="20" fillId="0" borderId="0" xfId="18" applyNumberFormat="1" applyFont="1" applyAlignment="1">
      <alignment horizontal="right"/>
    </xf>
    <xf numFmtId="165" fontId="19" fillId="8" borderId="2" xfId="18" applyNumberFormat="1" applyFont="1" applyFill="1" applyBorder="1" applyAlignment="1">
      <alignment horizontal="right"/>
    </xf>
    <xf numFmtId="165" fontId="20" fillId="8" borderId="2" xfId="18" applyNumberFormat="1" applyFont="1" applyFill="1" applyBorder="1" applyAlignment="1">
      <alignment horizontal="right"/>
    </xf>
    <xf numFmtId="165" fontId="20" fillId="8" borderId="0" xfId="18" applyNumberFormat="1" applyFont="1" applyFill="1" applyAlignment="1">
      <alignment horizontal="right"/>
    </xf>
    <xf numFmtId="2" fontId="20" fillId="8" borderId="0" xfId="18" applyNumberFormat="1" applyFont="1" applyFill="1" applyAlignment="1">
      <alignment horizontal="right"/>
    </xf>
    <xf numFmtId="171" fontId="3" fillId="0" borderId="0" xfId="18" applyNumberFormat="1" applyFont="1" applyAlignment="1">
      <alignment horizontal="left" indent="1"/>
    </xf>
    <xf numFmtId="171" fontId="8" fillId="0" borderId="0" xfId="18" applyNumberFormat="1" applyFont="1" applyAlignment="1">
      <alignment horizontal="left" indent="1"/>
    </xf>
    <xf numFmtId="171" fontId="3" fillId="0" borderId="0" xfId="18" applyNumberFormat="1" applyFont="1" applyAlignment="1">
      <alignment horizontal="left" indent="2"/>
    </xf>
    <xf numFmtId="171" fontId="3" fillId="0" borderId="3" xfId="18" applyNumberFormat="1" applyFont="1" applyBorder="1" applyAlignment="1">
      <alignment horizontal="left" indent="2"/>
    </xf>
    <xf numFmtId="171" fontId="8" fillId="0" borderId="0" xfId="18" applyNumberFormat="1" applyFont="1" applyAlignment="1">
      <alignment horizontal="left" indent="2"/>
    </xf>
    <xf numFmtId="0" fontId="8" fillId="0" borderId="0" xfId="18" applyFont="1" applyAlignment="1">
      <alignment horizontal="left" indent="1"/>
    </xf>
    <xf numFmtId="0" fontId="16" fillId="2" borderId="0" xfId="18" applyFont="1" applyFill="1" applyAlignment="1">
      <alignment horizontal="left"/>
    </xf>
    <xf numFmtId="171" fontId="16" fillId="0" borderId="0" xfId="18" applyNumberFormat="1" applyFont="1" applyAlignment="1">
      <alignment horizontal="left" indent="1"/>
    </xf>
    <xf numFmtId="0" fontId="16" fillId="2" borderId="0" xfId="18" applyFont="1" applyFill="1"/>
    <xf numFmtId="171" fontId="19" fillId="0" borderId="0" xfId="18" applyNumberFormat="1" applyFont="1" applyAlignment="1">
      <alignment horizontal="left" indent="1"/>
    </xf>
    <xf numFmtId="0" fontId="16" fillId="2" borderId="0" xfId="16" applyFont="1" applyFill="1"/>
    <xf numFmtId="0" fontId="3" fillId="0" borderId="0" xfId="7" applyFont="1" applyAlignment="1">
      <alignment horizontal="center"/>
    </xf>
    <xf numFmtId="172" fontId="20" fillId="0" borderId="0" xfId="23" applyNumberFormat="1" applyFont="1" applyAlignment="1">
      <alignment horizontal="right"/>
    </xf>
    <xf numFmtId="172" fontId="3" fillId="3" borderId="0" xfId="7" applyNumberFormat="1" applyFont="1" applyFill="1" applyAlignment="1">
      <alignment horizontal="right"/>
    </xf>
    <xf numFmtId="172" fontId="20" fillId="0" borderId="0" xfId="7" applyNumberFormat="1" applyFont="1" applyAlignment="1">
      <alignment horizontal="right"/>
    </xf>
    <xf numFmtId="0" fontId="16" fillId="8" borderId="0" xfId="7" applyFont="1" applyFill="1" applyAlignment="1">
      <alignment horizontal="center"/>
    </xf>
    <xf numFmtId="0" fontId="3" fillId="8" borderId="0" xfId="7" applyFont="1" applyFill="1" applyAlignment="1">
      <alignment horizontal="center"/>
    </xf>
    <xf numFmtId="172" fontId="20" fillId="8" borderId="0" xfId="23" applyNumberFormat="1" applyFont="1" applyFill="1" applyAlignment="1">
      <alignment horizontal="right"/>
    </xf>
    <xf numFmtId="172" fontId="3" fillId="8" borderId="0" xfId="7" applyNumberFormat="1" applyFont="1" applyFill="1" applyAlignment="1">
      <alignment horizontal="right"/>
    </xf>
    <xf numFmtId="172" fontId="20" fillId="8" borderId="0" xfId="7" applyNumberFormat="1" applyFont="1" applyFill="1" applyAlignment="1">
      <alignment horizontal="right"/>
    </xf>
    <xf numFmtId="172" fontId="20" fillId="8" borderId="3" xfId="23" applyNumberFormat="1" applyFont="1" applyFill="1" applyBorder="1" applyAlignment="1">
      <alignment horizontal="right"/>
    </xf>
    <xf numFmtId="171" fontId="8" fillId="3" borderId="0" xfId="7" applyNumberFormat="1" applyFont="1" applyFill="1" applyAlignment="1">
      <alignment horizontal="left" indent="1"/>
    </xf>
    <xf numFmtId="171" fontId="8" fillId="3" borderId="0" xfId="12" applyNumberFormat="1" applyFont="1" applyFill="1" applyAlignment="1">
      <alignment horizontal="left" indent="1"/>
    </xf>
    <xf numFmtId="0" fontId="16" fillId="2" borderId="0" xfId="7" applyFont="1" applyFill="1"/>
    <xf numFmtId="171" fontId="16" fillId="3" borderId="3" xfId="7" applyNumberFormat="1" applyFont="1" applyFill="1" applyBorder="1" applyAlignment="1">
      <alignment horizontal="left" indent="1"/>
    </xf>
    <xf numFmtId="172" fontId="19" fillId="8" borderId="3" xfId="23" applyNumberFormat="1" applyFont="1" applyFill="1" applyBorder="1" applyAlignment="1">
      <alignment horizontal="right"/>
    </xf>
    <xf numFmtId="171" fontId="16" fillId="3" borderId="0" xfId="7" applyNumberFormat="1" applyFont="1" applyFill="1" applyAlignment="1">
      <alignment horizontal="left" indent="1"/>
    </xf>
    <xf numFmtId="172" fontId="19" fillId="8" borderId="0" xfId="23" applyNumberFormat="1" applyFont="1" applyFill="1" applyAlignment="1">
      <alignment horizontal="right"/>
    </xf>
    <xf numFmtId="0" fontId="16" fillId="8" borderId="0" xfId="8" applyFont="1" applyFill="1" applyAlignment="1">
      <alignment horizontal="center"/>
    </xf>
    <xf numFmtId="0" fontId="3" fillId="8" borderId="0" xfId="8" applyFont="1" applyFill="1" applyAlignment="1">
      <alignment horizontal="center"/>
    </xf>
    <xf numFmtId="2" fontId="3" fillId="8" borderId="0" xfId="8" applyNumberFormat="1" applyFont="1" applyFill="1" applyAlignment="1">
      <alignment horizontal="right"/>
    </xf>
    <xf numFmtId="0" fontId="3" fillId="0" borderId="0" xfId="8" applyFont="1" applyAlignment="1">
      <alignment horizontal="center"/>
    </xf>
    <xf numFmtId="2" fontId="3" fillId="0" borderId="0" xfId="8" applyNumberFormat="1" applyFont="1" applyAlignment="1">
      <alignment horizontal="right"/>
    </xf>
    <xf numFmtId="171" fontId="8" fillId="3" borderId="0" xfId="8" applyNumberFormat="1" applyFont="1" applyFill="1" applyAlignment="1">
      <alignment horizontal="left" indent="1"/>
    </xf>
    <xf numFmtId="0" fontId="20" fillId="0" borderId="2" xfId="14" applyFont="1" applyBorder="1" applyAlignment="1">
      <alignment horizontal="right"/>
    </xf>
    <xf numFmtId="172" fontId="20" fillId="4" borderId="0" xfId="23" applyNumberFormat="1" applyFont="1" applyFill="1" applyAlignment="1">
      <alignment horizontal="right"/>
    </xf>
    <xf numFmtId="164" fontId="20" fillId="0" borderId="0" xfId="14" applyNumberFormat="1" applyFont="1" applyAlignment="1">
      <alignment horizontal="right"/>
    </xf>
    <xf numFmtId="172" fontId="20" fillId="4" borderId="3" xfId="23" applyNumberFormat="1" applyFont="1" applyFill="1" applyBorder="1" applyAlignment="1">
      <alignment horizontal="right"/>
    </xf>
    <xf numFmtId="0" fontId="19" fillId="8" borderId="2" xfId="14" applyFont="1" applyFill="1" applyBorder="1" applyAlignment="1">
      <alignment horizontal="right"/>
    </xf>
    <xf numFmtId="0" fontId="20" fillId="8" borderId="2" xfId="14" applyFont="1" applyFill="1" applyBorder="1" applyAlignment="1">
      <alignment horizontal="right"/>
    </xf>
    <xf numFmtId="0" fontId="3" fillId="8" borderId="2" xfId="14" applyFont="1" applyFill="1" applyBorder="1" applyAlignment="1">
      <alignment horizontal="right"/>
    </xf>
    <xf numFmtId="164" fontId="20" fillId="8" borderId="0" xfId="14" applyNumberFormat="1" applyFont="1" applyFill="1" applyAlignment="1">
      <alignment horizontal="right"/>
    </xf>
    <xf numFmtId="0" fontId="16" fillId="2" borderId="0" xfId="14" applyFont="1" applyFill="1" applyAlignment="1">
      <alignment horizontal="left"/>
    </xf>
    <xf numFmtId="171" fontId="3" fillId="0" borderId="0" xfId="14" applyNumberFormat="1" applyFont="1" applyAlignment="1">
      <alignment horizontal="left" indent="1"/>
    </xf>
    <xf numFmtId="171" fontId="16" fillId="0" borderId="0" xfId="14" applyNumberFormat="1" applyFont="1" applyAlignment="1">
      <alignment horizontal="left" indent="1"/>
    </xf>
    <xf numFmtId="0" fontId="3" fillId="0" borderId="0" xfId="14" applyFont="1" applyAlignment="1">
      <alignment horizontal="left" indent="2"/>
    </xf>
    <xf numFmtId="171" fontId="3" fillId="0" borderId="0" xfId="14" applyNumberFormat="1" applyFont="1" applyAlignment="1">
      <alignment horizontal="left" indent="2"/>
    </xf>
    <xf numFmtId="171" fontId="3" fillId="0" borderId="3" xfId="14" applyNumberFormat="1" applyFont="1" applyBorder="1" applyAlignment="1">
      <alignment horizontal="left" indent="1"/>
    </xf>
    <xf numFmtId="0" fontId="16" fillId="8" borderId="2" xfId="14" applyFont="1" applyFill="1" applyBorder="1" applyAlignment="1">
      <alignment horizontal="right"/>
    </xf>
    <xf numFmtId="171" fontId="3" fillId="0" borderId="3" xfId="15" applyNumberFormat="1" applyFont="1" applyBorder="1" applyAlignment="1">
      <alignment horizontal="left" indent="1"/>
    </xf>
    <xf numFmtId="172" fontId="22" fillId="4" borderId="0" xfId="23" applyNumberFormat="1" applyFont="1" applyFill="1" applyAlignment="1">
      <alignment horizontal="right"/>
    </xf>
    <xf numFmtId="171" fontId="40" fillId="0" borderId="0" xfId="26" applyNumberFormat="1" applyFont="1" applyAlignment="1">
      <alignment horizontal="left" indent="1"/>
    </xf>
    <xf numFmtId="0" fontId="41" fillId="5" borderId="0" xfId="26" applyFont="1" applyFill="1"/>
    <xf numFmtId="171" fontId="41" fillId="0" borderId="3" xfId="26" applyNumberFormat="1" applyFont="1" applyBorder="1" applyAlignment="1">
      <alignment horizontal="left" indent="1"/>
    </xf>
    <xf numFmtId="0" fontId="47" fillId="0" borderId="0" xfId="26" applyFont="1"/>
    <xf numFmtId="171" fontId="40" fillId="0" borderId="0" xfId="26" applyNumberFormat="1" applyFont="1" applyAlignment="1">
      <alignment horizontal="left" indent="2"/>
    </xf>
    <xf numFmtId="0" fontId="41" fillId="0" borderId="0" xfId="26" applyFont="1" applyAlignment="1">
      <alignment horizontal="left" indent="1"/>
    </xf>
    <xf numFmtId="164" fontId="19" fillId="8" borderId="0" xfId="14" applyNumberFormat="1" applyFont="1" applyFill="1" applyAlignment="1">
      <alignment horizontal="right"/>
    </xf>
    <xf numFmtId="0" fontId="19" fillId="8" borderId="0" xfId="15" applyFont="1" applyFill="1" applyAlignment="1">
      <alignment horizontal="right"/>
    </xf>
    <xf numFmtId="164" fontId="20" fillId="8" borderId="0" xfId="15" applyNumberFormat="1" applyFont="1" applyFill="1" applyAlignment="1">
      <alignment horizontal="right"/>
    </xf>
    <xf numFmtId="2" fontId="20" fillId="8" borderId="0" xfId="15" applyNumberFormat="1" applyFont="1" applyFill="1" applyAlignment="1">
      <alignment horizontal="right"/>
    </xf>
    <xf numFmtId="0" fontId="20" fillId="8" borderId="0" xfId="15" applyFont="1" applyFill="1" applyAlignment="1">
      <alignment horizontal="center"/>
    </xf>
    <xf numFmtId="0" fontId="20" fillId="4" borderId="0" xfId="15" applyFont="1" applyFill="1" applyAlignment="1">
      <alignment horizontal="right"/>
    </xf>
    <xf numFmtId="164" fontId="20" fillId="4" borderId="0" xfId="15" applyNumberFormat="1" applyFont="1" applyFill="1" applyAlignment="1">
      <alignment horizontal="right"/>
    </xf>
    <xf numFmtId="2" fontId="20" fillId="4" borderId="0" xfId="15" applyNumberFormat="1" applyFont="1" applyFill="1" applyAlignment="1">
      <alignment horizontal="right"/>
    </xf>
    <xf numFmtId="0" fontId="20" fillId="4" borderId="0" xfId="15" applyFont="1" applyFill="1" applyAlignment="1">
      <alignment horizontal="center"/>
    </xf>
    <xf numFmtId="171" fontId="3" fillId="4" borderId="0" xfId="24" applyNumberFormat="1" applyFont="1" applyFill="1" applyAlignment="1">
      <alignment horizontal="left" indent="1"/>
    </xf>
    <xf numFmtId="0" fontId="16" fillId="2" borderId="0" xfId="24" applyFont="1" applyFill="1" applyAlignment="1">
      <alignment horizontal="left"/>
    </xf>
    <xf numFmtId="171" fontId="16" fillId="4" borderId="0" xfId="24" applyNumberFormat="1" applyFont="1" applyFill="1" applyAlignment="1">
      <alignment horizontal="left" indent="1"/>
    </xf>
    <xf numFmtId="164" fontId="19" fillId="8" borderId="0" xfId="23" applyNumberFormat="1" applyFont="1" applyFill="1" applyAlignment="1">
      <alignment horizontal="right"/>
    </xf>
    <xf numFmtId="0" fontId="16" fillId="2" borderId="0" xfId="24" applyFont="1" applyFill="1"/>
    <xf numFmtId="171" fontId="16" fillId="4" borderId="3" xfId="24" applyNumberFormat="1" applyFont="1" applyFill="1" applyBorder="1" applyAlignment="1">
      <alignment horizontal="left" indent="1"/>
    </xf>
    <xf numFmtId="0" fontId="16" fillId="2" borderId="0" xfId="15" applyFont="1" applyFill="1" applyAlignment="1">
      <alignment horizontal="left"/>
    </xf>
    <xf numFmtId="164" fontId="19" fillId="8" borderId="3" xfId="23" applyNumberFormat="1" applyFont="1" applyFill="1" applyBorder="1" applyAlignment="1">
      <alignment horizontal="right"/>
    </xf>
    <xf numFmtId="1" fontId="20" fillId="4" borderId="0" xfId="23" applyNumberFormat="1" applyFont="1" applyFill="1" applyAlignment="1">
      <alignment horizontal="right"/>
    </xf>
    <xf numFmtId="165" fontId="20" fillId="0" borderId="0" xfId="19" applyNumberFormat="1" applyFont="1" applyAlignment="1">
      <alignment horizontal="right"/>
    </xf>
    <xf numFmtId="170" fontId="20" fillId="0" borderId="0" xfId="19" applyNumberFormat="1" applyFont="1" applyAlignment="1">
      <alignment horizontal="right"/>
    </xf>
    <xf numFmtId="0" fontId="19" fillId="8" borderId="2" xfId="19" applyFont="1" applyFill="1" applyBorder="1" applyAlignment="1">
      <alignment horizontal="center"/>
    </xf>
    <xf numFmtId="0" fontId="20" fillId="8" borderId="2" xfId="19" applyFont="1" applyFill="1" applyBorder="1" applyAlignment="1">
      <alignment horizontal="center"/>
    </xf>
    <xf numFmtId="0" fontId="20" fillId="8" borderId="0" xfId="19" applyFont="1" applyFill="1" applyAlignment="1">
      <alignment horizontal="center"/>
    </xf>
    <xf numFmtId="3" fontId="20" fillId="8" borderId="0" xfId="19" applyNumberFormat="1" applyFont="1" applyFill="1" applyAlignment="1">
      <alignment horizontal="right"/>
    </xf>
    <xf numFmtId="165" fontId="20" fillId="8" borderId="0" xfId="19" applyNumberFormat="1" applyFont="1" applyFill="1" applyAlignment="1">
      <alignment horizontal="right"/>
    </xf>
    <xf numFmtId="170" fontId="20" fillId="8" borderId="0" xfId="19" applyNumberFormat="1" applyFont="1" applyFill="1" applyAlignment="1">
      <alignment horizontal="right"/>
    </xf>
    <xf numFmtId="165" fontId="20" fillId="8" borderId="3" xfId="23" applyNumberFormat="1" applyFont="1" applyFill="1" applyBorder="1" applyAlignment="1">
      <alignment horizontal="right"/>
    </xf>
    <xf numFmtId="171" fontId="8" fillId="0" borderId="0" xfId="19" applyNumberFormat="1" applyFont="1" applyAlignment="1">
      <alignment horizontal="left" indent="1"/>
    </xf>
    <xf numFmtId="0" fontId="16" fillId="2" borderId="0" xfId="19" applyFont="1" applyFill="1" applyAlignment="1">
      <alignment horizontal="left"/>
    </xf>
    <xf numFmtId="171" fontId="16" fillId="0" borderId="3" xfId="19" applyNumberFormat="1" applyFont="1" applyBorder="1" applyAlignment="1">
      <alignment horizontal="left" indent="1"/>
    </xf>
    <xf numFmtId="165" fontId="19" fillId="8" borderId="3" xfId="23" applyNumberFormat="1" applyFont="1" applyFill="1" applyBorder="1" applyAlignment="1">
      <alignment horizontal="right"/>
    </xf>
    <xf numFmtId="0" fontId="8" fillId="0" borderId="0" xfId="19" applyFont="1" applyAlignment="1">
      <alignment horizontal="left" indent="1"/>
    </xf>
    <xf numFmtId="171" fontId="8" fillId="0" borderId="0" xfId="19" applyNumberFormat="1" applyFont="1" applyAlignment="1">
      <alignment horizontal="left" indent="2"/>
    </xf>
    <xf numFmtId="171" fontId="3" fillId="0" borderId="0" xfId="19" applyNumberFormat="1" applyFont="1" applyAlignment="1">
      <alignment horizontal="left" indent="1"/>
    </xf>
    <xf numFmtId="171" fontId="3" fillId="0" borderId="0" xfId="19" applyNumberFormat="1" applyFont="1" applyAlignment="1">
      <alignment horizontal="left" indent="2"/>
    </xf>
    <xf numFmtId="0" fontId="3" fillId="0" borderId="0" xfId="19" applyFont="1" applyAlignment="1">
      <alignment horizontal="left" indent="1"/>
    </xf>
    <xf numFmtId="0" fontId="20" fillId="0" borderId="0" xfId="19" applyFont="1" applyAlignment="1">
      <alignment horizontal="left" indent="1"/>
    </xf>
    <xf numFmtId="171" fontId="20" fillId="0" borderId="0" xfId="20" applyNumberFormat="1" applyFont="1" applyAlignment="1">
      <alignment horizontal="left" indent="2"/>
    </xf>
    <xf numFmtId="171" fontId="9" fillId="3" borderId="0" xfId="10" applyNumberFormat="1" applyFont="1" applyFill="1" applyAlignment="1">
      <alignment horizontal="left" vertical="center" indent="3"/>
    </xf>
    <xf numFmtId="0" fontId="3" fillId="0" borderId="0" xfId="9" applyFont="1" applyAlignment="1">
      <alignment horizontal="center"/>
    </xf>
    <xf numFmtId="165" fontId="3" fillId="0" borderId="0" xfId="9" applyNumberFormat="1" applyFont="1" applyAlignment="1">
      <alignment horizontal="right"/>
    </xf>
    <xf numFmtId="164" fontId="3" fillId="0" borderId="0" xfId="9" applyNumberFormat="1" applyFont="1" applyAlignment="1">
      <alignment horizontal="right"/>
    </xf>
    <xf numFmtId="3" fontId="20" fillId="0" borderId="0" xfId="9" applyNumberFormat="1" applyFont="1" applyAlignment="1">
      <alignment horizontal="right"/>
    </xf>
    <xf numFmtId="164" fontId="20" fillId="0" borderId="0" xfId="9" applyNumberFormat="1" applyFont="1" applyAlignment="1">
      <alignment horizontal="right"/>
    </xf>
    <xf numFmtId="165" fontId="20" fillId="0" borderId="3" xfId="23" applyNumberFormat="1" applyFont="1" applyBorder="1" applyAlignment="1">
      <alignment horizontal="right"/>
    </xf>
    <xf numFmtId="0" fontId="16" fillId="8" borderId="0" xfId="9" applyFont="1" applyFill="1" applyAlignment="1">
      <alignment horizontal="center"/>
    </xf>
    <xf numFmtId="0" fontId="3" fillId="8" borderId="0" xfId="9" applyFont="1" applyFill="1" applyAlignment="1">
      <alignment horizontal="center"/>
    </xf>
    <xf numFmtId="165" fontId="3" fillId="8" borderId="0" xfId="9" applyNumberFormat="1" applyFont="1" applyFill="1" applyAlignment="1">
      <alignment horizontal="right"/>
    </xf>
    <xf numFmtId="164" fontId="3" fillId="8" borderId="0" xfId="9" applyNumberFormat="1" applyFont="1" applyFill="1" applyAlignment="1">
      <alignment horizontal="right"/>
    </xf>
    <xf numFmtId="3" fontId="20" fillId="8" borderId="0" xfId="9" applyNumberFormat="1" applyFont="1" applyFill="1" applyAlignment="1">
      <alignment horizontal="right"/>
    </xf>
    <xf numFmtId="164" fontId="20" fillId="8" borderId="0" xfId="9" applyNumberFormat="1" applyFont="1" applyFill="1" applyAlignment="1">
      <alignment horizontal="right"/>
    </xf>
    <xf numFmtId="171" fontId="8" fillId="0" borderId="0" xfId="9" applyNumberFormat="1" applyFont="1" applyAlignment="1">
      <alignment horizontal="left" indent="1"/>
    </xf>
    <xf numFmtId="171" fontId="8" fillId="0" borderId="3" xfId="9" applyNumberFormat="1" applyFont="1" applyBorder="1" applyAlignment="1">
      <alignment horizontal="left" indent="1"/>
    </xf>
    <xf numFmtId="0" fontId="9" fillId="4" borderId="0" xfId="9" applyFont="1" applyFill="1" applyAlignment="1">
      <alignment horizontal="center"/>
    </xf>
    <xf numFmtId="3" fontId="9" fillId="4" borderId="0" xfId="9" applyNumberFormat="1" applyFont="1" applyFill="1" applyAlignment="1">
      <alignment horizontal="right"/>
    </xf>
    <xf numFmtId="0" fontId="9" fillId="4" borderId="0" xfId="9" applyFont="1" applyFill="1" applyAlignment="1">
      <alignment horizontal="right"/>
    </xf>
    <xf numFmtId="0" fontId="12" fillId="8" borderId="0" xfId="9" applyFont="1" applyFill="1" applyAlignment="1">
      <alignment horizontal="center"/>
    </xf>
    <xf numFmtId="0" fontId="9" fillId="8" borderId="0" xfId="9" applyFont="1" applyFill="1" applyAlignment="1">
      <alignment horizontal="center"/>
    </xf>
    <xf numFmtId="3" fontId="9" fillId="8" borderId="0" xfId="9" applyNumberFormat="1" applyFont="1" applyFill="1" applyAlignment="1">
      <alignment horizontal="right"/>
    </xf>
    <xf numFmtId="0" fontId="9" fillId="8" borderId="0" xfId="9" applyFont="1" applyFill="1" applyAlignment="1">
      <alignment horizontal="right"/>
    </xf>
    <xf numFmtId="171" fontId="9" fillId="4" borderId="0" xfId="9" applyNumberFormat="1" applyFont="1" applyFill="1" applyAlignment="1">
      <alignment horizontal="left" indent="1"/>
    </xf>
    <xf numFmtId="171" fontId="9" fillId="4" borderId="3" xfId="9" applyNumberFormat="1" applyFont="1" applyFill="1" applyBorder="1" applyAlignment="1">
      <alignment horizontal="left" indent="1"/>
    </xf>
    <xf numFmtId="0" fontId="3" fillId="2" borderId="0" xfId="8" applyFont="1" applyFill="1"/>
    <xf numFmtId="171" fontId="3" fillId="3" borderId="0" xfId="8" applyNumberFormat="1" applyFont="1" applyFill="1" applyAlignment="1">
      <alignment horizontal="left" indent="1"/>
    </xf>
    <xf numFmtId="0" fontId="3" fillId="0" borderId="0" xfId="8" applyFont="1"/>
    <xf numFmtId="171" fontId="3" fillId="3" borderId="3" xfId="8" applyNumberFormat="1" applyFont="1" applyFill="1" applyBorder="1" applyAlignment="1">
      <alignment horizontal="left" indent="1"/>
    </xf>
    <xf numFmtId="0" fontId="0" fillId="4" borderId="0" xfId="0" applyFill="1" applyAlignment="1">
      <alignment vertical="top" wrapText="1"/>
    </xf>
    <xf numFmtId="0" fontId="0" fillId="0" borderId="0" xfId="0" applyAlignment="1">
      <alignment vertical="top" wrapText="1"/>
    </xf>
    <xf numFmtId="0" fontId="16" fillId="0" borderId="0" xfId="18" applyFont="1" applyAlignment="1">
      <alignment vertical="top" wrapText="1"/>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3" fillId="4" borderId="0" xfId="23" applyFont="1" applyFill="1" applyAlignment="1">
      <alignment vertical="top"/>
    </xf>
    <xf numFmtId="0" fontId="3" fillId="0" borderId="0" xfId="23" applyFont="1" applyAlignment="1">
      <alignment vertical="top"/>
    </xf>
    <xf numFmtId="0" fontId="16" fillId="2" borderId="0" xfId="23" applyFont="1" applyFill="1"/>
    <xf numFmtId="171" fontId="16" fillId="0" borderId="0" xfId="23" applyNumberFormat="1" applyFont="1" applyAlignment="1">
      <alignment horizontal="left" indent="1"/>
    </xf>
    <xf numFmtId="171" fontId="3" fillId="0" borderId="0" xfId="23" applyNumberFormat="1" applyFont="1" applyAlignment="1">
      <alignment horizontal="left" indent="2"/>
    </xf>
    <xf numFmtId="171" fontId="3" fillId="0" borderId="0" xfId="21" applyNumberFormat="1" applyFont="1" applyAlignment="1">
      <alignment horizontal="left" indent="3"/>
    </xf>
    <xf numFmtId="171" fontId="3" fillId="0" borderId="0" xfId="21" applyNumberFormat="1" applyFont="1" applyAlignment="1">
      <alignment horizontal="left" indent="1"/>
    </xf>
    <xf numFmtId="0" fontId="16" fillId="2" borderId="0" xfId="23" applyFont="1" applyFill="1" applyAlignment="1">
      <alignment horizontal="left"/>
    </xf>
    <xf numFmtId="171" fontId="16" fillId="0" borderId="0" xfId="23" applyNumberFormat="1" applyFont="1" applyAlignment="1">
      <alignment horizontal="left" indent="2"/>
    </xf>
    <xf numFmtId="171" fontId="3" fillId="0" borderId="0" xfId="23" applyNumberFormat="1" applyFont="1" applyAlignment="1">
      <alignment horizontal="left" indent="3"/>
    </xf>
    <xf numFmtId="0" fontId="3" fillId="0" borderId="0" xfId="23" applyFont="1" applyAlignment="1">
      <alignment horizontal="left" indent="1"/>
    </xf>
    <xf numFmtId="0" fontId="16" fillId="0" borderId="0" xfId="23" quotePrefix="1" applyFont="1" applyAlignment="1">
      <alignment horizontal="left" indent="1"/>
    </xf>
    <xf numFmtId="0" fontId="19" fillId="0" borderId="0" xfId="23" applyFont="1" applyAlignment="1">
      <alignment horizontal="left"/>
    </xf>
    <xf numFmtId="171" fontId="3" fillId="0" borderId="0" xfId="23" applyNumberFormat="1" applyFont="1" applyAlignment="1">
      <alignment horizontal="left" indent="1"/>
    </xf>
    <xf numFmtId="171" fontId="16" fillId="0" borderId="3" xfId="23" applyNumberFormat="1" applyFont="1" applyBorder="1" applyAlignment="1">
      <alignment horizontal="left"/>
    </xf>
    <xf numFmtId="0" fontId="20" fillId="0" borderId="2" xfId="23" applyFont="1" applyBorder="1" applyAlignment="1">
      <alignment horizontal="center"/>
    </xf>
    <xf numFmtId="172" fontId="20" fillId="0" borderId="3" xfId="23" applyNumberFormat="1" applyFont="1" applyBorder="1" applyAlignment="1">
      <alignment horizontal="right"/>
    </xf>
    <xf numFmtId="0" fontId="19" fillId="8" borderId="2" xfId="23" applyFont="1" applyFill="1" applyBorder="1" applyAlignment="1">
      <alignment horizontal="center"/>
    </xf>
    <xf numFmtId="0" fontId="20" fillId="8" borderId="2" xfId="23" applyFont="1" applyFill="1" applyBorder="1" applyAlignment="1">
      <alignment horizontal="center"/>
    </xf>
    <xf numFmtId="2" fontId="19" fillId="8" borderId="0" xfId="23" applyNumberFormat="1" applyFont="1" applyFill="1" applyAlignment="1">
      <alignment horizontal="right"/>
    </xf>
    <xf numFmtId="0" fontId="19" fillId="4" borderId="0" xfId="23" applyFont="1" applyFill="1" applyAlignment="1">
      <alignment horizontal="left" indent="1"/>
    </xf>
    <xf numFmtId="0" fontId="19" fillId="4" borderId="0" xfId="23" applyFont="1" applyFill="1" applyAlignment="1">
      <alignment horizontal="left" indent="2"/>
    </xf>
    <xf numFmtId="171" fontId="3" fillId="4" borderId="0" xfId="23" applyNumberFormat="1" applyFont="1" applyFill="1" applyAlignment="1">
      <alignment horizontal="left" indent="3"/>
    </xf>
    <xf numFmtId="0" fontId="19" fillId="0" borderId="0" xfId="23" applyFont="1" applyAlignment="1">
      <alignment horizontal="left" indent="2"/>
    </xf>
    <xf numFmtId="171" fontId="3" fillId="4" borderId="0" xfId="23" applyNumberFormat="1" applyFont="1" applyFill="1" applyAlignment="1">
      <alignment horizontal="left" indent="1"/>
    </xf>
    <xf numFmtId="171" fontId="3" fillId="4" borderId="0" xfId="23" applyNumberFormat="1" applyFont="1" applyFill="1" applyAlignment="1">
      <alignment horizontal="left" indent="2"/>
    </xf>
    <xf numFmtId="171" fontId="16" fillId="4" borderId="0" xfId="23" applyNumberFormat="1" applyFont="1" applyFill="1" applyAlignment="1">
      <alignment horizontal="left" indent="1"/>
    </xf>
    <xf numFmtId="0" fontId="3" fillId="4" borderId="0" xfId="23" applyFont="1" applyFill="1" applyAlignment="1">
      <alignment horizontal="left" indent="1"/>
    </xf>
    <xf numFmtId="0" fontId="16" fillId="4" borderId="0" xfId="23" applyFont="1" applyFill="1" applyAlignment="1">
      <alignment horizontal="left" indent="1"/>
    </xf>
    <xf numFmtId="171" fontId="3" fillId="6" borderId="0" xfId="23" applyNumberFormat="1" applyFont="1" applyFill="1" applyAlignment="1">
      <alignment horizontal="left" indent="2"/>
    </xf>
    <xf numFmtId="171" fontId="16" fillId="6" borderId="0" xfId="23" applyNumberFormat="1" applyFont="1" applyFill="1" applyAlignment="1">
      <alignment horizontal="left" indent="1"/>
    </xf>
    <xf numFmtId="171" fontId="16" fillId="6" borderId="3" xfId="23" applyNumberFormat="1" applyFont="1" applyFill="1" applyBorder="1" applyAlignment="1">
      <alignment horizontal="left" indent="1"/>
    </xf>
    <xf numFmtId="0" fontId="16" fillId="6" borderId="0" xfId="28" applyFont="1" applyFill="1" applyAlignment="1">
      <alignment horizontal="left" vertical="top" wrapText="1"/>
    </xf>
    <xf numFmtId="0" fontId="0" fillId="6" borderId="0" xfId="0" applyFill="1"/>
    <xf numFmtId="164" fontId="3" fillId="4" borderId="0" xfId="23" applyNumberFormat="1" applyFont="1" applyFill="1"/>
    <xf numFmtId="165" fontId="20" fillId="4" borderId="0" xfId="23" applyNumberFormat="1" applyFont="1" applyFill="1" applyAlignment="1">
      <alignment horizontal="right"/>
    </xf>
    <xf numFmtId="164" fontId="16" fillId="8" borderId="0" xfId="23" applyNumberFormat="1" applyFont="1" applyFill="1"/>
    <xf numFmtId="164" fontId="3" fillId="8" borderId="0" xfId="23" applyNumberFormat="1" applyFont="1" applyFill="1"/>
    <xf numFmtId="2" fontId="16" fillId="4" borderId="0" xfId="23" applyNumberFormat="1" applyFont="1" applyFill="1"/>
    <xf numFmtId="2" fontId="19" fillId="8" borderId="3" xfId="23" applyNumberFormat="1" applyFont="1" applyFill="1" applyBorder="1" applyAlignment="1">
      <alignment horizontal="right"/>
    </xf>
    <xf numFmtId="171" fontId="3" fillId="3" borderId="0" xfId="13" applyNumberFormat="1" applyFont="1" applyFill="1" applyAlignment="1">
      <alignment horizontal="left" indent="1"/>
    </xf>
    <xf numFmtId="171" fontId="19" fillId="0" borderId="0" xfId="23" applyNumberFormat="1" applyFont="1" applyAlignment="1">
      <alignment horizontal="left"/>
    </xf>
    <xf numFmtId="0" fontId="16" fillId="2" borderId="0" xfId="11" applyFont="1" applyFill="1"/>
    <xf numFmtId="171" fontId="16" fillId="3" borderId="0" xfId="13" applyNumberFormat="1" applyFont="1" applyFill="1" applyAlignment="1">
      <alignment horizontal="left" indent="1"/>
    </xf>
    <xf numFmtId="0" fontId="19" fillId="0" borderId="0" xfId="23" applyFont="1" applyAlignment="1">
      <alignment horizontal="left" indent="1"/>
    </xf>
    <xf numFmtId="171" fontId="3" fillId="0" borderId="3" xfId="23" applyNumberFormat="1" applyFont="1" applyBorder="1" applyAlignment="1">
      <alignment horizontal="left" indent="2"/>
    </xf>
    <xf numFmtId="4" fontId="19" fillId="0" borderId="0" xfId="23" applyNumberFormat="1" applyFont="1" applyAlignment="1">
      <alignment horizontal="right"/>
    </xf>
    <xf numFmtId="4" fontId="20" fillId="0" borderId="0" xfId="23" applyNumberFormat="1" applyFont="1" applyAlignment="1">
      <alignment horizontal="right"/>
    </xf>
    <xf numFmtId="4" fontId="48" fillId="0" borderId="0" xfId="11" applyNumberFormat="1" applyFont="1" applyAlignment="1">
      <alignment horizontal="right"/>
    </xf>
    <xf numFmtId="165" fontId="48" fillId="0" borderId="0" xfId="11" applyNumberFormat="1" applyFont="1" applyAlignment="1">
      <alignment horizontal="right"/>
    </xf>
    <xf numFmtId="0" fontId="49" fillId="0" borderId="0" xfId="11" applyFont="1" applyAlignment="1">
      <alignment horizontal="right"/>
    </xf>
    <xf numFmtId="0" fontId="36" fillId="8" borderId="0" xfId="11" applyFont="1" applyFill="1" applyAlignment="1">
      <alignment horizontal="center"/>
    </xf>
    <xf numFmtId="0" fontId="7" fillId="8" borderId="0" xfId="11" applyFont="1" applyFill="1" applyAlignment="1">
      <alignment horizontal="center"/>
    </xf>
    <xf numFmtId="4" fontId="20" fillId="8" borderId="0" xfId="23" applyNumberFormat="1" applyFont="1" applyFill="1" applyAlignment="1">
      <alignment horizontal="right"/>
    </xf>
    <xf numFmtId="4" fontId="48" fillId="8" borderId="0" xfId="11" applyNumberFormat="1" applyFont="1" applyFill="1" applyAlignment="1">
      <alignment horizontal="right"/>
    </xf>
    <xf numFmtId="165" fontId="48" fillId="8" borderId="0" xfId="11" applyNumberFormat="1" applyFont="1" applyFill="1" applyAlignment="1">
      <alignment horizontal="right"/>
    </xf>
    <xf numFmtId="0" fontId="49" fillId="8" borderId="0" xfId="11" applyFont="1" applyFill="1" applyAlignment="1">
      <alignment horizontal="right"/>
    </xf>
    <xf numFmtId="4" fontId="19" fillId="8" borderId="0" xfId="23" applyNumberFormat="1" applyFont="1" applyFill="1" applyAlignment="1">
      <alignment horizontal="right"/>
    </xf>
    <xf numFmtId="0" fontId="16" fillId="2" borderId="0" xfId="21" applyFont="1" applyFill="1" applyAlignment="1">
      <alignment horizontal="left"/>
    </xf>
    <xf numFmtId="171" fontId="16" fillId="0" borderId="0" xfId="21" applyNumberFormat="1" applyFont="1" applyAlignment="1">
      <alignment horizontal="left" indent="1"/>
    </xf>
    <xf numFmtId="171" fontId="3" fillId="0" borderId="0" xfId="21" applyNumberFormat="1" applyFont="1" applyAlignment="1">
      <alignment horizontal="left" indent="2"/>
    </xf>
    <xf numFmtId="0" fontId="16" fillId="2" borderId="0" xfId="21" applyFont="1" applyFill="1"/>
    <xf numFmtId="171" fontId="16" fillId="0" borderId="0" xfId="21" applyNumberFormat="1" applyFont="1" applyAlignment="1">
      <alignment horizontal="left" indent="2"/>
    </xf>
    <xf numFmtId="171" fontId="3" fillId="0" borderId="0" xfId="21" applyNumberFormat="1" applyFont="1" applyAlignment="1">
      <alignment horizontal="left" indent="4"/>
    </xf>
    <xf numFmtId="171" fontId="3" fillId="0" borderId="0" xfId="21" applyNumberFormat="1" applyFont="1" applyAlignment="1">
      <alignment horizontal="left" indent="5"/>
    </xf>
    <xf numFmtId="0" fontId="3" fillId="2" borderId="0" xfId="21" applyFont="1" applyFill="1"/>
    <xf numFmtId="171" fontId="3" fillId="0" borderId="3" xfId="21" applyNumberFormat="1" applyFont="1" applyBorder="1" applyAlignment="1">
      <alignment horizontal="left" indent="2"/>
    </xf>
    <xf numFmtId="2" fontId="22" fillId="8" borderId="2" xfId="21" applyNumberFormat="1" applyFont="1" applyFill="1" applyBorder="1" applyAlignment="1">
      <alignment horizontal="right"/>
    </xf>
    <xf numFmtId="0" fontId="22" fillId="8" borderId="2" xfId="21" applyFont="1" applyFill="1" applyBorder="1" applyAlignment="1">
      <alignment horizontal="right"/>
    </xf>
    <xf numFmtId="0" fontId="18" fillId="8" borderId="2" xfId="21" applyFont="1" applyFill="1" applyBorder="1" applyAlignment="1">
      <alignment horizontal="right"/>
    </xf>
    <xf numFmtId="2" fontId="18" fillId="8" borderId="0" xfId="23" applyNumberFormat="1" applyFont="1" applyFill="1" applyAlignment="1">
      <alignment horizontal="right"/>
    </xf>
    <xf numFmtId="2" fontId="22" fillId="8" borderId="0" xfId="23" applyNumberFormat="1" applyFont="1" applyFill="1" applyAlignment="1">
      <alignment horizontal="right"/>
    </xf>
    <xf numFmtId="166" fontId="18" fillId="8" borderId="0" xfId="21" applyNumberFormat="1" applyFont="1" applyFill="1" applyAlignment="1">
      <alignment horizontal="right"/>
    </xf>
    <xf numFmtId="3" fontId="18" fillId="8" borderId="0" xfId="23" applyNumberFormat="1" applyFont="1" applyFill="1" applyAlignment="1">
      <alignment horizontal="right"/>
    </xf>
    <xf numFmtId="3" fontId="18" fillId="8" borderId="3" xfId="23" applyNumberFormat="1" applyFont="1" applyFill="1" applyBorder="1" applyAlignment="1">
      <alignment horizontal="right"/>
    </xf>
    <xf numFmtId="0" fontId="20" fillId="0" borderId="2" xfId="21" applyFont="1" applyBorder="1" applyAlignment="1">
      <alignment horizontal="right"/>
    </xf>
    <xf numFmtId="0" fontId="3" fillId="0" borderId="0" xfId="21" applyFont="1"/>
    <xf numFmtId="165" fontId="22" fillId="8" borderId="0" xfId="23" applyNumberFormat="1" applyFont="1" applyFill="1" applyAlignment="1">
      <alignment horizontal="right"/>
    </xf>
    <xf numFmtId="165" fontId="18" fillId="8" borderId="0" xfId="23" applyNumberFormat="1" applyFont="1" applyFill="1" applyAlignment="1">
      <alignment horizontal="right"/>
    </xf>
    <xf numFmtId="0" fontId="3" fillId="2" borderId="0" xfId="13" applyFont="1" applyFill="1"/>
    <xf numFmtId="171" fontId="3" fillId="3" borderId="0" xfId="13" applyNumberFormat="1" applyFont="1" applyFill="1"/>
    <xf numFmtId="171" fontId="3" fillId="3" borderId="0" xfId="13" applyNumberFormat="1" applyFont="1" applyFill="1" applyAlignment="1">
      <alignment horizontal="left" indent="2"/>
    </xf>
    <xf numFmtId="171" fontId="3" fillId="3" borderId="0" xfId="12" applyNumberFormat="1" applyFont="1" applyFill="1" applyAlignment="1">
      <alignment horizontal="left" indent="2"/>
    </xf>
    <xf numFmtId="0" fontId="3" fillId="0" borderId="0" xfId="13" applyFont="1"/>
    <xf numFmtId="171" fontId="3" fillId="3" borderId="3" xfId="13" applyNumberFormat="1" applyFont="1" applyFill="1" applyBorder="1" applyAlignment="1">
      <alignment horizontal="left" indent="2"/>
    </xf>
    <xf numFmtId="0" fontId="20" fillId="0" borderId="0" xfId="13" applyFont="1" applyAlignment="1">
      <alignment horizontal="center"/>
    </xf>
    <xf numFmtId="0" fontId="3" fillId="0" borderId="0" xfId="13" applyFont="1" applyAlignment="1">
      <alignment horizontal="right"/>
    </xf>
    <xf numFmtId="2" fontId="3" fillId="0" borderId="0" xfId="13" applyNumberFormat="1" applyFont="1" applyAlignment="1">
      <alignment horizontal="right"/>
    </xf>
    <xf numFmtId="0" fontId="19" fillId="8" borderId="0" xfId="13" applyFont="1" applyFill="1" applyAlignment="1">
      <alignment horizontal="center"/>
    </xf>
    <xf numFmtId="0" fontId="20" fillId="8" borderId="0" xfId="13" applyFont="1" applyFill="1" applyAlignment="1">
      <alignment horizontal="center"/>
    </xf>
    <xf numFmtId="0" fontId="3" fillId="8" borderId="0" xfId="13" applyFont="1" applyFill="1" applyAlignment="1">
      <alignment horizontal="right"/>
    </xf>
    <xf numFmtId="2" fontId="3" fillId="8" borderId="0" xfId="13" applyNumberFormat="1" applyFont="1" applyFill="1" applyAlignment="1">
      <alignment horizontal="right"/>
    </xf>
    <xf numFmtId="0" fontId="3" fillId="4" borderId="0" xfId="21" applyFont="1" applyFill="1" applyAlignment="1">
      <alignment vertical="top"/>
    </xf>
    <xf numFmtId="0" fontId="3" fillId="4" borderId="0" xfId="21" applyFont="1" applyFill="1"/>
    <xf numFmtId="171" fontId="16" fillId="0" borderId="0" xfId="23" applyNumberFormat="1" applyFont="1" applyAlignment="1">
      <alignment horizontal="left"/>
    </xf>
    <xf numFmtId="171" fontId="3" fillId="0" borderId="3" xfId="23" applyNumberFormat="1" applyFont="1" applyBorder="1" applyAlignment="1">
      <alignment horizontal="left" indent="1"/>
    </xf>
    <xf numFmtId="171" fontId="16" fillId="0" borderId="0" xfId="21" applyNumberFormat="1" applyFont="1" applyAlignment="1">
      <alignment horizontal="left"/>
    </xf>
    <xf numFmtId="0" fontId="3" fillId="8" borderId="0" xfId="21" applyFont="1" applyFill="1"/>
    <xf numFmtId="169" fontId="19" fillId="8" borderId="0" xfId="23" applyNumberFormat="1" applyFont="1" applyFill="1" applyAlignment="1">
      <alignment horizontal="right"/>
    </xf>
    <xf numFmtId="169" fontId="20" fillId="8" borderId="0" xfId="23" applyNumberFormat="1" applyFont="1" applyFill="1" applyAlignment="1">
      <alignment horizontal="right"/>
    </xf>
    <xf numFmtId="169" fontId="20" fillId="8" borderId="3" xfId="23" applyNumberFormat="1" applyFont="1" applyFill="1" applyBorder="1" applyAlignment="1">
      <alignment horizontal="right"/>
    </xf>
    <xf numFmtId="167" fontId="20" fillId="4" borderId="0" xfId="23" applyNumberFormat="1" applyFont="1" applyFill="1" applyAlignment="1">
      <alignment horizontal="right"/>
    </xf>
    <xf numFmtId="169" fontId="20" fillId="4" borderId="0" xfId="23" applyNumberFormat="1" applyFont="1" applyFill="1" applyAlignment="1">
      <alignment horizontal="right"/>
    </xf>
    <xf numFmtId="169" fontId="20" fillId="0" borderId="0" xfId="21" applyNumberFormat="1" applyFont="1" applyAlignment="1">
      <alignment horizontal="right"/>
    </xf>
    <xf numFmtId="3" fontId="3" fillId="4" borderId="0" xfId="21" applyNumberFormat="1" applyFont="1" applyFill="1" applyAlignment="1">
      <alignment vertical="top"/>
    </xf>
    <xf numFmtId="3" fontId="3" fillId="0" borderId="0" xfId="21" applyNumberFormat="1" applyFont="1"/>
    <xf numFmtId="172" fontId="3" fillId="0" borderId="0" xfId="21" applyNumberFormat="1" applyFont="1"/>
    <xf numFmtId="22" fontId="0" fillId="0" borderId="0" xfId="0" applyNumberFormat="1" applyAlignment="1">
      <alignment horizontal="left"/>
    </xf>
    <xf numFmtId="176" fontId="2" fillId="7" borderId="0" xfId="0" applyNumberFormat="1" applyFont="1" applyFill="1" applyAlignment="1">
      <alignment horizontal="left"/>
    </xf>
    <xf numFmtId="49" fontId="2" fillId="7" borderId="0" xfId="0" applyNumberFormat="1" applyFont="1" applyFill="1" applyAlignment="1">
      <alignment horizontal="left"/>
    </xf>
    <xf numFmtId="0" fontId="28" fillId="4" borderId="0" xfId="5" applyFont="1" applyFill="1" applyBorder="1" applyAlignment="1" applyProtection="1">
      <alignment horizontal="center" vertical="center" wrapText="1"/>
    </xf>
    <xf numFmtId="0" fontId="28" fillId="4" borderId="0" xfId="5" applyFont="1" applyFill="1" applyAlignment="1" applyProtection="1">
      <alignment horizontal="center" vertical="center" wrapText="1"/>
    </xf>
    <xf numFmtId="0" fontId="15" fillId="0" borderId="0" xfId="17" applyFont="1"/>
    <xf numFmtId="0" fontId="0" fillId="0" borderId="0" xfId="0"/>
    <xf numFmtId="0" fontId="19"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9" fillId="0" borderId="9" xfId="8" applyFont="1" applyBorder="1" applyAlignment="1">
      <alignment horizontal="center"/>
    </xf>
    <xf numFmtId="0" fontId="16" fillId="3" borderId="4" xfId="8" applyFont="1" applyFill="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3" fillId="0" borderId="0" xfId="17" quotePrefix="1" applyFont="1" applyAlignment="1">
      <alignment vertical="top"/>
    </xf>
    <xf numFmtId="0" fontId="0" fillId="0" borderId="0" xfId="0" applyAlignment="1">
      <alignment vertical="top"/>
    </xf>
    <xf numFmtId="0" fontId="16" fillId="4" borderId="0" xfId="17"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2"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49" fontId="3" fillId="4" borderId="0" xfId="0" quotePrefix="1" applyNumberFormat="1" applyFont="1" applyFill="1"/>
    <xf numFmtId="0" fontId="29"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16" fillId="0" borderId="0" xfId="17" applyFont="1" applyAlignment="1">
      <alignment vertical="top" wrapText="1"/>
    </xf>
    <xf numFmtId="0" fontId="3" fillId="4" borderId="0" xfId="17" applyFont="1" applyFill="1" applyAlignment="1">
      <alignment vertical="top"/>
    </xf>
    <xf numFmtId="49" fontId="3" fillId="4" borderId="0" xfId="0" applyNumberFormat="1" applyFont="1" applyFill="1"/>
    <xf numFmtId="0" fontId="15"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16" fillId="0" borderId="0" xfId="18" applyFont="1" applyAlignment="1">
      <alignment vertical="top" wrapText="1"/>
    </xf>
    <xf numFmtId="0" fontId="3" fillId="0" borderId="0" xfId="22" applyFont="1" applyAlignment="1">
      <alignment horizontal="left" vertical="top" wrapText="1"/>
    </xf>
    <xf numFmtId="0" fontId="29" fillId="0" borderId="0" xfId="22" applyFont="1" applyAlignment="1">
      <alignment vertical="top" wrapText="1"/>
    </xf>
    <xf numFmtId="0" fontId="16" fillId="4" borderId="0" xfId="0" applyFont="1" applyFill="1" applyAlignment="1">
      <alignment vertical="top" wrapText="1"/>
    </xf>
    <xf numFmtId="0" fontId="3" fillId="4" borderId="0" xfId="28" applyFont="1" applyFill="1" applyAlignment="1">
      <alignment horizontal="left" vertical="top" wrapText="1"/>
    </xf>
    <xf numFmtId="0" fontId="3" fillId="0" borderId="0" xfId="18" applyFont="1" applyAlignment="1">
      <alignment vertical="top" wrapText="1"/>
    </xf>
    <xf numFmtId="0" fontId="2" fillId="0" borderId="0" xfId="28" applyAlignment="1">
      <alignment vertical="top" wrapText="1"/>
    </xf>
    <xf numFmtId="0" fontId="3" fillId="4" borderId="0" xfId="28" applyFont="1" applyFill="1" applyAlignment="1">
      <alignment vertical="top" wrapText="1"/>
    </xf>
    <xf numFmtId="0" fontId="16" fillId="4" borderId="0" xfId="0" applyFont="1" applyFill="1" applyAlignment="1">
      <alignment horizontal="left" vertical="top" wrapText="1"/>
    </xf>
    <xf numFmtId="0" fontId="13" fillId="4" borderId="0" xfId="0" applyFont="1" applyFill="1"/>
    <xf numFmtId="0" fontId="19" fillId="0" borderId="19" xfId="8"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19" fillId="0" borderId="3" xfId="8" applyFont="1" applyBorder="1" applyAlignment="1">
      <alignment horizontal="center"/>
    </xf>
    <xf numFmtId="0" fontId="16" fillId="3" borderId="19" xfId="8" applyFont="1" applyFill="1" applyBorder="1" applyAlignment="1">
      <alignment horizontal="center"/>
    </xf>
    <xf numFmtId="49" fontId="3" fillId="4" borderId="0" xfId="28" quotePrefix="1" applyNumberFormat="1" applyFont="1" applyFill="1"/>
    <xf numFmtId="0" fontId="2" fillId="0" borderId="0" xfId="28"/>
    <xf numFmtId="0" fontId="2" fillId="4" borderId="0" xfId="28" applyFill="1" applyAlignment="1">
      <alignment vertical="top" wrapText="1"/>
    </xf>
    <xf numFmtId="0" fontId="3" fillId="4" borderId="0" xfId="28" quotePrefix="1" applyFont="1" applyFill="1" applyAlignment="1">
      <alignment vertical="top" wrapText="1"/>
    </xf>
    <xf numFmtId="0" fontId="3" fillId="4" borderId="0" xfId="0" applyFont="1" applyFill="1" applyAlignment="1">
      <alignment horizontal="left" vertical="top" wrapText="1"/>
    </xf>
    <xf numFmtId="0" fontId="2" fillId="0" borderId="0" xfId="28" applyAlignment="1">
      <alignment vertical="top"/>
    </xf>
    <xf numFmtId="0" fontId="3" fillId="4" borderId="0" xfId="29" quotePrefix="1" applyFont="1" applyFill="1" applyAlignment="1">
      <alignment vertical="top" wrapText="1"/>
    </xf>
    <xf numFmtId="0" fontId="2" fillId="0" borderId="0" xfId="29" applyAlignment="1">
      <alignment vertical="top" wrapText="1"/>
    </xf>
    <xf numFmtId="0" fontId="3" fillId="4" borderId="0" xfId="29" applyFont="1" applyFill="1" applyAlignment="1">
      <alignment horizontal="left" vertical="top" wrapText="1"/>
    </xf>
    <xf numFmtId="0" fontId="13" fillId="4" borderId="0" xfId="0" applyFont="1" applyFill="1" applyAlignment="1">
      <alignment horizontal="left"/>
    </xf>
    <xf numFmtId="0" fontId="13" fillId="4" borderId="0" xfId="29" applyFont="1" applyFill="1"/>
    <xf numFmtId="0" fontId="2" fillId="0" borderId="0" xfId="29"/>
    <xf numFmtId="0" fontId="2" fillId="0" borderId="3" xfId="22" applyFont="1" applyBorder="1"/>
    <xf numFmtId="0" fontId="2" fillId="0" borderId="3" xfId="28" applyBorder="1"/>
    <xf numFmtId="0" fontId="3" fillId="4" borderId="0" xfId="29" applyFont="1" applyFill="1" applyAlignment="1">
      <alignment vertical="top" wrapText="1"/>
    </xf>
    <xf numFmtId="0" fontId="3" fillId="4" borderId="2" xfId="29" applyFont="1" applyFill="1" applyBorder="1" applyAlignment="1">
      <alignment horizontal="left" vertical="top" wrapText="1"/>
    </xf>
    <xf numFmtId="0" fontId="3" fillId="4" borderId="0" xfId="17" applyFont="1" applyFill="1" applyAlignment="1">
      <alignment horizontal="left" vertical="top" wrapText="1"/>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5" fillId="0" borderId="0" xfId="23" applyFont="1"/>
    <xf numFmtId="0" fontId="8" fillId="0" borderId="0" xfId="23" applyFont="1"/>
    <xf numFmtId="0" fontId="3" fillId="6" borderId="0" xfId="23" quotePrefix="1" applyFont="1" applyFill="1" applyAlignment="1">
      <alignment horizontal="left" vertical="top" wrapText="1"/>
    </xf>
    <xf numFmtId="0" fontId="0" fillId="6" borderId="0" xfId="0" applyFill="1" applyAlignment="1">
      <alignment vertical="top" wrapText="1"/>
    </xf>
    <xf numFmtId="49" fontId="3" fillId="6" borderId="0" xfId="0" quotePrefix="1" applyNumberFormat="1" applyFont="1" applyFill="1"/>
    <xf numFmtId="0" fontId="0" fillId="6" borderId="0" xfId="0" applyFill="1"/>
    <xf numFmtId="0" fontId="15" fillId="4" borderId="0" xfId="23" applyFont="1" applyFill="1"/>
    <xf numFmtId="0" fontId="17" fillId="4" borderId="0" xfId="23" applyFont="1" applyFill="1"/>
    <xf numFmtId="0" fontId="3" fillId="0" borderId="0" xfId="0" applyFont="1" applyAlignment="1">
      <alignment vertical="top" wrapText="1"/>
    </xf>
    <xf numFmtId="0" fontId="14" fillId="0" borderId="0" xfId="11" applyFont="1"/>
    <xf numFmtId="0" fontId="3" fillId="4" borderId="0" xfId="21" quotePrefix="1" applyFont="1" applyFill="1" applyAlignment="1">
      <alignment vertical="top" wrapText="1"/>
    </xf>
    <xf numFmtId="0" fontId="15" fillId="0" borderId="0" xfId="21" applyFont="1"/>
    <xf numFmtId="0" fontId="8" fillId="0" borderId="0" xfId="21" applyFont="1"/>
    <xf numFmtId="0" fontId="3" fillId="0" borderId="0" xfId="0" quotePrefix="1" applyFont="1" applyAlignment="1">
      <alignment vertical="top" wrapText="1"/>
    </xf>
    <xf numFmtId="0" fontId="15" fillId="0" borderId="0" xfId="13" applyFont="1" applyAlignment="1">
      <alignment horizontal="left" readingOrder="1"/>
    </xf>
    <xf numFmtId="0" fontId="20" fillId="4" borderId="0" xfId="16" quotePrefix="1" applyFont="1" applyFill="1" applyAlignment="1">
      <alignment vertical="top" wrapText="1"/>
    </xf>
    <xf numFmtId="0" fontId="15" fillId="0" borderId="0" xfId="16" applyFont="1"/>
    <xf numFmtId="0" fontId="17" fillId="0" borderId="0" xfId="16" applyFont="1"/>
    <xf numFmtId="0" fontId="15" fillId="0" borderId="0" xfId="18" applyFont="1"/>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46" fillId="0" borderId="0" xfId="0" applyFont="1" applyAlignment="1">
      <alignment vertical="top"/>
    </xf>
    <xf numFmtId="0" fontId="46"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46" fillId="4" borderId="0" xfId="0" applyFont="1" applyFill="1" applyAlignment="1">
      <alignment vertical="top" wrapText="1"/>
    </xf>
    <xf numFmtId="0" fontId="15" fillId="0" borderId="0" xfId="7" applyFont="1" applyAlignment="1">
      <alignment horizontal="left"/>
    </xf>
    <xf numFmtId="0" fontId="0" fillId="0" borderId="0" xfId="0" applyAlignment="1">
      <alignment horizontal="left"/>
    </xf>
    <xf numFmtId="0" fontId="15" fillId="0" borderId="0" xfId="8" applyFont="1" applyAlignment="1">
      <alignment horizontal="left"/>
    </xf>
    <xf numFmtId="49" fontId="19" fillId="0" borderId="4" xfId="8" applyNumberFormat="1" applyFont="1" applyBorder="1" applyAlignment="1">
      <alignment horizontal="center"/>
    </xf>
    <xf numFmtId="0" fontId="19" fillId="0" borderId="10" xfId="8" applyFont="1" applyBorder="1" applyAlignment="1">
      <alignment horizontal="center"/>
    </xf>
    <xf numFmtId="0" fontId="3" fillId="0" borderId="13" xfId="18" quotePrefix="1"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3" fillId="0" borderId="13" xfId="14" quotePrefix="1" applyFont="1" applyBorder="1" applyAlignment="1">
      <alignment horizontal="left"/>
    </xf>
    <xf numFmtId="0" fontId="17" fillId="0" borderId="14" xfId="6" applyBorder="1" applyAlignment="1">
      <alignment horizontal="left"/>
    </xf>
    <xf numFmtId="0" fontId="17" fillId="0" borderId="15" xfId="6" applyBorder="1" applyAlignment="1">
      <alignment horizontal="left"/>
    </xf>
    <xf numFmtId="0" fontId="3" fillId="0" borderId="13" xfId="14" quotePrefix="1" applyFont="1" applyBorder="1" applyAlignment="1">
      <alignment horizontal="left" wrapText="1"/>
    </xf>
    <xf numFmtId="0" fontId="3" fillId="4" borderId="13" xfId="17" quotePrefix="1" applyFont="1" applyFill="1" applyBorder="1" applyAlignment="1">
      <alignment vertical="top"/>
    </xf>
    <xf numFmtId="0" fontId="0" fillId="0" borderId="14" xfId="0" applyBorder="1" applyAlignment="1">
      <alignment vertical="top"/>
    </xf>
    <xf numFmtId="0" fontId="0" fillId="0" borderId="15" xfId="0" applyBorder="1" applyAlignment="1">
      <alignment vertical="top"/>
    </xf>
    <xf numFmtId="0" fontId="20" fillId="0" borderId="13" xfId="14" quotePrefix="1" applyFont="1" applyBorder="1" applyAlignment="1">
      <alignment wrapText="1"/>
    </xf>
    <xf numFmtId="0" fontId="17" fillId="0" borderId="14" xfId="6" applyBorder="1"/>
    <xf numFmtId="0" fontId="17" fillId="0" borderId="15" xfId="6" applyBorder="1"/>
    <xf numFmtId="0" fontId="3" fillId="4" borderId="13" xfId="17" quotePrefix="1" applyFont="1" applyFill="1" applyBorder="1" applyAlignment="1">
      <alignment vertical="top" wrapText="1"/>
    </xf>
    <xf numFmtId="0" fontId="2" fillId="4" borderId="14" xfId="0" applyFont="1" applyFill="1" applyBorder="1" applyAlignment="1">
      <alignment vertical="top" wrapText="1"/>
    </xf>
    <xf numFmtId="0" fontId="2" fillId="0" borderId="15" xfId="0" applyFont="1" applyBorder="1" applyAlignment="1">
      <alignment vertical="top" wrapText="1"/>
    </xf>
    <xf numFmtId="0" fontId="3" fillId="4" borderId="13" xfId="17" applyFont="1" applyFill="1" applyBorder="1" applyAlignment="1">
      <alignment vertical="top" wrapText="1"/>
    </xf>
    <xf numFmtId="0" fontId="2" fillId="0" borderId="14" xfId="0" applyFont="1" applyBorder="1" applyAlignment="1">
      <alignment vertical="top" wrapText="1"/>
    </xf>
    <xf numFmtId="0" fontId="46" fillId="0" borderId="15" xfId="0" applyFont="1" applyBorder="1" applyAlignment="1">
      <alignment vertical="top" wrapText="1"/>
    </xf>
    <xf numFmtId="0" fontId="16" fillId="0" borderId="0" xfId="17" quotePrefix="1" applyFont="1" applyAlignment="1">
      <alignment vertical="top"/>
    </xf>
    <xf numFmtId="0" fontId="14" fillId="0" borderId="0" xfId="0" applyFont="1" applyAlignment="1">
      <alignment vertical="top"/>
    </xf>
    <xf numFmtId="0" fontId="40" fillId="0" borderId="16" xfId="26" quotePrefix="1" applyFont="1" applyBorder="1" applyAlignment="1">
      <alignment horizontal="left"/>
    </xf>
    <xf numFmtId="0" fontId="40" fillId="0" borderId="17" xfId="26" applyFont="1" applyBorder="1" applyAlignment="1">
      <alignment horizontal="left"/>
    </xf>
    <xf numFmtId="0" fontId="40" fillId="0" borderId="18" xfId="26" applyFont="1" applyBorder="1" applyAlignment="1">
      <alignment horizontal="left"/>
    </xf>
    <xf numFmtId="0" fontId="40" fillId="0" borderId="13" xfId="26" applyFont="1" applyBorder="1" applyAlignment="1">
      <alignment horizontal="left"/>
    </xf>
    <xf numFmtId="0" fontId="40" fillId="0" borderId="14" xfId="26" applyFont="1" applyBorder="1" applyAlignment="1">
      <alignment horizontal="left"/>
    </xf>
    <xf numFmtId="0" fontId="40" fillId="0" borderId="15" xfId="26" applyFont="1" applyBorder="1" applyAlignment="1">
      <alignment horizontal="left"/>
    </xf>
    <xf numFmtId="0" fontId="3" fillId="4" borderId="13" xfId="17" quotePrefix="1" applyFont="1" applyFill="1" applyBorder="1"/>
    <xf numFmtId="0" fontId="0" fillId="0" borderId="14" xfId="0" applyBorder="1"/>
    <xf numFmtId="0" fontId="0" fillId="0" borderId="15" xfId="0" applyBorder="1"/>
    <xf numFmtId="0" fontId="3" fillId="6" borderId="17" xfId="15" quotePrefix="1" applyFont="1" applyFill="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16" fillId="6" borderId="0" xfId="18" applyFont="1" applyFill="1" applyAlignment="1">
      <alignment vertical="top" wrapText="1"/>
    </xf>
    <xf numFmtId="0" fontId="0" fillId="6" borderId="0" xfId="0" applyFill="1" applyAlignment="1">
      <alignment horizontal="left" wrapText="1"/>
    </xf>
    <xf numFmtId="0" fontId="15"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5" fillId="0" borderId="0" xfId="9" applyFont="1" applyAlignment="1">
      <alignment horizontal="left" wrapText="1" readingOrder="1"/>
    </xf>
    <xf numFmtId="0" fontId="0" fillId="0" borderId="0" xfId="0" applyAlignment="1">
      <alignment wrapText="1" readingOrder="1"/>
    </xf>
    <xf numFmtId="0" fontId="11" fillId="6" borderId="0" xfId="9" applyFont="1" applyFill="1" applyAlignment="1">
      <alignment horizontal="left" wrapText="1" readingOrder="1"/>
    </xf>
    <xf numFmtId="0" fontId="0" fillId="6" borderId="0" xfId="0" applyFill="1" applyAlignment="1">
      <alignment wrapText="1"/>
    </xf>
  </cellXfs>
  <cellStyles count="30">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2 2" xfId="29" xr:uid="{5BD4F399-EF99-433F-B333-BB26056A4B85}"/>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1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3" sqref="D3"/>
    </sheetView>
  </sheetViews>
  <sheetFormatPr defaultRowHeight="12.75" x14ac:dyDescent="0.2"/>
  <cols>
    <col min="1" max="1" width="6.42578125" customWidth="1"/>
    <col min="2" max="2" width="14" customWidth="1"/>
    <col min="3" max="3" width="10.5703125" customWidth="1"/>
    <col min="4" max="4" width="8.85546875" customWidth="1"/>
  </cols>
  <sheetData>
    <row r="1" spans="1:74" x14ac:dyDescent="0.2">
      <c r="A1" s="116" t="s">
        <v>150</v>
      </c>
      <c r="D1" s="776" t="s">
        <v>1037</v>
      </c>
      <c r="E1" s="776"/>
      <c r="F1" s="776"/>
    </row>
    <row r="2" spans="1:74" x14ac:dyDescent="0.2">
      <c r="A2" s="379" t="s">
        <v>825</v>
      </c>
      <c r="D2" s="775">
        <v>45449</v>
      </c>
      <c r="E2" s="775"/>
      <c r="F2" s="775"/>
      <c r="G2" s="381" t="str">
        <f>"EIA completed modeling and analysis for this report on "&amp;TEXT(Dates!$D$2,"dddd, mmmm d, yyyy")&amp;"."</f>
        <v>EIA completed modeling and analysis for this report on Thursday, June 6, 2024.</v>
      </c>
      <c r="H2" s="381"/>
      <c r="I2" s="381"/>
      <c r="J2" s="381"/>
      <c r="K2" s="381"/>
      <c r="L2" s="381"/>
      <c r="M2" s="381"/>
    </row>
    <row r="3" spans="1:74" x14ac:dyDescent="0.2">
      <c r="A3" t="s">
        <v>69</v>
      </c>
      <c r="D3" s="356">
        <f>YEAR(D1)-4</f>
        <v>2020</v>
      </c>
      <c r="G3" s="380"/>
      <c r="H3" s="7"/>
      <c r="I3" s="7"/>
      <c r="J3" s="7"/>
      <c r="K3" s="7"/>
      <c r="L3" s="7"/>
      <c r="M3" s="7"/>
    </row>
    <row r="4" spans="1:74" x14ac:dyDescent="0.2">
      <c r="D4" s="115"/>
    </row>
    <row r="5" spans="1:74" x14ac:dyDescent="0.2">
      <c r="A5" t="s">
        <v>619</v>
      </c>
      <c r="D5" s="115">
        <f>+D3*100+1</f>
        <v>202001</v>
      </c>
    </row>
    <row r="7" spans="1:74" x14ac:dyDescent="0.2">
      <c r="A7" t="s">
        <v>621</v>
      </c>
      <c r="D7" s="115">
        <f>IF(MONTH(D1)&gt;1,100*YEAR(D1)+MONTH(D1)-1,100*(YEAR(D1)-1)+12)</f>
        <v>202405</v>
      </c>
    </row>
    <row r="9" spans="1:74" x14ac:dyDescent="0.2">
      <c r="A9" t="s">
        <v>928</v>
      </c>
      <c r="D9" s="774">
        <v>45449.649652777778</v>
      </c>
      <c r="E9" s="774"/>
    </row>
    <row r="10" spans="1:74" s="124" customFormat="1" x14ac:dyDescent="0.2">
      <c r="A10" s="124" t="s">
        <v>151</v>
      </c>
    </row>
    <row r="11" spans="1:74" s="7" customFormat="1" ht="11.25" x14ac:dyDescent="0.2">
      <c r="A11" s="20"/>
      <c r="B11" s="21" t="s">
        <v>475</v>
      </c>
      <c r="C11" s="18">
        <f>+D5</f>
        <v>202001</v>
      </c>
      <c r="D11" s="22">
        <f>C11+1</f>
        <v>202002</v>
      </c>
      <c r="E11" s="22">
        <f>D11+1</f>
        <v>202003</v>
      </c>
      <c r="F11" s="23">
        <f>E11+1</f>
        <v>202004</v>
      </c>
      <c r="G11" s="23">
        <f t="shared" ref="G11:BR11" si="0">F11+1</f>
        <v>202005</v>
      </c>
      <c r="H11" s="23">
        <f t="shared" si="0"/>
        <v>202006</v>
      </c>
      <c r="I11" s="23">
        <f t="shared" si="0"/>
        <v>202007</v>
      </c>
      <c r="J11" s="23">
        <f t="shared" si="0"/>
        <v>202008</v>
      </c>
      <c r="K11" s="23">
        <f t="shared" si="0"/>
        <v>202009</v>
      </c>
      <c r="L11" s="23">
        <f t="shared" si="0"/>
        <v>202010</v>
      </c>
      <c r="M11" s="23">
        <f t="shared" si="0"/>
        <v>202011</v>
      </c>
      <c r="N11" s="23">
        <f t="shared" si="0"/>
        <v>202012</v>
      </c>
      <c r="O11" s="23">
        <f>+C11+100</f>
        <v>202101</v>
      </c>
      <c r="P11" s="23">
        <f t="shared" si="0"/>
        <v>202102</v>
      </c>
      <c r="Q11" s="23">
        <f t="shared" si="0"/>
        <v>202103</v>
      </c>
      <c r="R11" s="23">
        <f t="shared" si="0"/>
        <v>202104</v>
      </c>
      <c r="S11" s="23">
        <f t="shared" si="0"/>
        <v>202105</v>
      </c>
      <c r="T11" s="23">
        <f t="shared" si="0"/>
        <v>202106</v>
      </c>
      <c r="U11" s="23">
        <f t="shared" si="0"/>
        <v>202107</v>
      </c>
      <c r="V11" s="23">
        <f t="shared" si="0"/>
        <v>202108</v>
      </c>
      <c r="W11" s="23">
        <f t="shared" si="0"/>
        <v>202109</v>
      </c>
      <c r="X11" s="23">
        <f t="shared" si="0"/>
        <v>202110</v>
      </c>
      <c r="Y11" s="23">
        <f t="shared" si="0"/>
        <v>202111</v>
      </c>
      <c r="Z11" s="23">
        <f t="shared" si="0"/>
        <v>202112</v>
      </c>
      <c r="AA11" s="23">
        <f>+O11+100</f>
        <v>202201</v>
      </c>
      <c r="AB11" s="23">
        <f t="shared" si="0"/>
        <v>202202</v>
      </c>
      <c r="AC11" s="23">
        <f t="shared" si="0"/>
        <v>202203</v>
      </c>
      <c r="AD11" s="23">
        <f t="shared" si="0"/>
        <v>202204</v>
      </c>
      <c r="AE11" s="23">
        <f t="shared" si="0"/>
        <v>202205</v>
      </c>
      <c r="AF11" s="23">
        <f t="shared" si="0"/>
        <v>202206</v>
      </c>
      <c r="AG11" s="23">
        <f t="shared" si="0"/>
        <v>202207</v>
      </c>
      <c r="AH11" s="23">
        <f t="shared" si="0"/>
        <v>202208</v>
      </c>
      <c r="AI11" s="23">
        <f t="shared" si="0"/>
        <v>202209</v>
      </c>
      <c r="AJ11" s="23">
        <f t="shared" si="0"/>
        <v>202210</v>
      </c>
      <c r="AK11" s="23">
        <f t="shared" si="0"/>
        <v>202211</v>
      </c>
      <c r="AL11" s="23">
        <f t="shared" si="0"/>
        <v>202212</v>
      </c>
      <c r="AM11" s="23">
        <f>+AA11+100</f>
        <v>202301</v>
      </c>
      <c r="AN11" s="23">
        <f t="shared" si="0"/>
        <v>202302</v>
      </c>
      <c r="AO11" s="23">
        <f t="shared" si="0"/>
        <v>202303</v>
      </c>
      <c r="AP11" s="23">
        <f t="shared" si="0"/>
        <v>202304</v>
      </c>
      <c r="AQ11" s="23">
        <f t="shared" si="0"/>
        <v>202305</v>
      </c>
      <c r="AR11" s="23">
        <f t="shared" si="0"/>
        <v>202306</v>
      </c>
      <c r="AS11" s="23">
        <f t="shared" si="0"/>
        <v>202307</v>
      </c>
      <c r="AT11" s="23">
        <f t="shared" si="0"/>
        <v>202308</v>
      </c>
      <c r="AU11" s="23">
        <f t="shared" si="0"/>
        <v>202309</v>
      </c>
      <c r="AV11" s="23">
        <f t="shared" si="0"/>
        <v>202310</v>
      </c>
      <c r="AW11" s="23">
        <f t="shared" si="0"/>
        <v>202311</v>
      </c>
      <c r="AX11" s="23">
        <f t="shared" si="0"/>
        <v>202312</v>
      </c>
      <c r="AY11" s="23">
        <f>+AM11+100</f>
        <v>202401</v>
      </c>
      <c r="AZ11" s="23">
        <f t="shared" si="0"/>
        <v>202402</v>
      </c>
      <c r="BA11" s="23">
        <f t="shared" si="0"/>
        <v>202403</v>
      </c>
      <c r="BB11" s="23">
        <f t="shared" si="0"/>
        <v>202404</v>
      </c>
      <c r="BC11" s="23">
        <f t="shared" si="0"/>
        <v>202405</v>
      </c>
      <c r="BD11" s="23">
        <f t="shared" si="0"/>
        <v>202406</v>
      </c>
      <c r="BE11" s="23">
        <f t="shared" si="0"/>
        <v>202407</v>
      </c>
      <c r="BF11" s="23">
        <f t="shared" si="0"/>
        <v>202408</v>
      </c>
      <c r="BG11" s="23">
        <f t="shared" si="0"/>
        <v>202409</v>
      </c>
      <c r="BH11" s="23">
        <f t="shared" si="0"/>
        <v>202410</v>
      </c>
      <c r="BI11" s="23">
        <f t="shared" si="0"/>
        <v>202411</v>
      </c>
      <c r="BJ11" s="23">
        <f t="shared" si="0"/>
        <v>202412</v>
      </c>
      <c r="BK11" s="23">
        <f>+AY11+100</f>
        <v>202501</v>
      </c>
      <c r="BL11" s="23">
        <f t="shared" si="0"/>
        <v>202502</v>
      </c>
      <c r="BM11" s="23">
        <f t="shared" si="0"/>
        <v>202503</v>
      </c>
      <c r="BN11" s="23">
        <f t="shared" si="0"/>
        <v>202504</v>
      </c>
      <c r="BO11" s="23">
        <f t="shared" si="0"/>
        <v>202505</v>
      </c>
      <c r="BP11" s="23">
        <f t="shared" si="0"/>
        <v>202506</v>
      </c>
      <c r="BQ11" s="23">
        <f t="shared" si="0"/>
        <v>202507</v>
      </c>
      <c r="BR11" s="23">
        <f t="shared" si="0"/>
        <v>202508</v>
      </c>
      <c r="BS11" s="23">
        <f>BR11+1</f>
        <v>202509</v>
      </c>
      <c r="BT11" s="23">
        <f>BS11+1</f>
        <v>202510</v>
      </c>
      <c r="BU11" s="23">
        <f>BT11+1</f>
        <v>202511</v>
      </c>
      <c r="BV11" s="23">
        <f>BU11+1</f>
        <v>202512</v>
      </c>
    </row>
    <row r="12" spans="1:74" s="7" customFormat="1" ht="11.25" x14ac:dyDescent="0.2">
      <c r="A12" s="20"/>
      <c r="B12" s="24" t="s">
        <v>154</v>
      </c>
      <c r="C12" s="25">
        <v>313</v>
      </c>
      <c r="D12" s="25">
        <v>314</v>
      </c>
      <c r="E12" s="25">
        <v>315</v>
      </c>
      <c r="F12" s="25">
        <v>316</v>
      </c>
      <c r="G12" s="25">
        <v>317</v>
      </c>
      <c r="H12" s="25">
        <v>318</v>
      </c>
      <c r="I12" s="25">
        <v>319</v>
      </c>
      <c r="J12" s="25">
        <v>320</v>
      </c>
      <c r="K12" s="25">
        <v>321</v>
      </c>
      <c r="L12" s="25">
        <v>322</v>
      </c>
      <c r="M12" s="25">
        <v>323</v>
      </c>
      <c r="N12" s="25">
        <v>324</v>
      </c>
      <c r="O12" s="25">
        <v>325</v>
      </c>
      <c r="P12" s="25">
        <v>326</v>
      </c>
      <c r="Q12" s="25">
        <v>327</v>
      </c>
      <c r="R12" s="25">
        <v>328</v>
      </c>
      <c r="S12" s="25">
        <v>329</v>
      </c>
      <c r="T12" s="25">
        <v>330</v>
      </c>
      <c r="U12" s="25">
        <v>331</v>
      </c>
      <c r="V12" s="25">
        <v>332</v>
      </c>
      <c r="W12" s="25">
        <v>333</v>
      </c>
      <c r="X12" s="25">
        <v>334</v>
      </c>
      <c r="Y12" s="25">
        <v>335</v>
      </c>
      <c r="Z12" s="25">
        <v>336</v>
      </c>
      <c r="AA12" s="25">
        <v>337</v>
      </c>
      <c r="AB12" s="25">
        <v>338</v>
      </c>
      <c r="AC12" s="25">
        <v>339</v>
      </c>
      <c r="AD12" s="25">
        <v>340</v>
      </c>
      <c r="AE12" s="25">
        <v>341</v>
      </c>
      <c r="AF12" s="25">
        <v>342</v>
      </c>
      <c r="AG12" s="25">
        <v>343</v>
      </c>
      <c r="AH12" s="25">
        <v>344</v>
      </c>
      <c r="AI12" s="25">
        <v>345</v>
      </c>
      <c r="AJ12" s="25">
        <v>346</v>
      </c>
      <c r="AK12" s="25">
        <v>347</v>
      </c>
      <c r="AL12" s="25">
        <v>348</v>
      </c>
      <c r="AM12" s="25">
        <v>349</v>
      </c>
      <c r="AN12" s="25">
        <v>350</v>
      </c>
      <c r="AO12" s="25">
        <v>351</v>
      </c>
      <c r="AP12" s="25">
        <v>352</v>
      </c>
      <c r="AQ12" s="25">
        <v>353</v>
      </c>
      <c r="AR12" s="25">
        <v>354</v>
      </c>
      <c r="AS12" s="25">
        <v>355</v>
      </c>
      <c r="AT12" s="25">
        <v>356</v>
      </c>
      <c r="AU12" s="25">
        <v>357</v>
      </c>
      <c r="AV12" s="25">
        <v>358</v>
      </c>
      <c r="AW12" s="25">
        <v>359</v>
      </c>
      <c r="AX12" s="25">
        <v>360</v>
      </c>
      <c r="AY12" s="25">
        <v>361</v>
      </c>
      <c r="AZ12" s="25">
        <v>362</v>
      </c>
      <c r="BA12" s="25">
        <v>363</v>
      </c>
      <c r="BB12" s="25">
        <v>364</v>
      </c>
      <c r="BC12" s="25">
        <v>365</v>
      </c>
      <c r="BD12" s="25">
        <v>366</v>
      </c>
      <c r="BE12" s="25">
        <v>367</v>
      </c>
      <c r="BF12" s="25">
        <v>368</v>
      </c>
      <c r="BG12" s="25">
        <v>369</v>
      </c>
      <c r="BH12" s="25">
        <v>370</v>
      </c>
      <c r="BI12" s="25">
        <v>371</v>
      </c>
      <c r="BJ12" s="25">
        <v>372</v>
      </c>
      <c r="BK12" s="25">
        <v>373</v>
      </c>
      <c r="BL12" s="25">
        <v>374</v>
      </c>
      <c r="BM12" s="25">
        <v>375</v>
      </c>
      <c r="BN12" s="25">
        <v>376</v>
      </c>
      <c r="BO12" s="25">
        <v>377</v>
      </c>
      <c r="BP12" s="25">
        <v>378</v>
      </c>
      <c r="BQ12" s="25">
        <v>379</v>
      </c>
      <c r="BR12" s="25">
        <v>380</v>
      </c>
      <c r="BS12" s="25">
        <v>381</v>
      </c>
      <c r="BT12" s="25">
        <v>382</v>
      </c>
      <c r="BU12" s="25">
        <v>383</v>
      </c>
      <c r="BV12" s="25">
        <v>384</v>
      </c>
    </row>
    <row r="13" spans="1:74" s="124" customFormat="1" x14ac:dyDescent="0.2">
      <c r="B13" s="24" t="s">
        <v>620</v>
      </c>
      <c r="C13" s="25">
        <f>IF(C11&lt;=$D$7,1,0)</f>
        <v>1</v>
      </c>
      <c r="D13" s="25">
        <f t="shared" ref="D13:BO13" si="1">IF(D11&lt;=$D$7,1,0)</f>
        <v>1</v>
      </c>
      <c r="E13" s="25">
        <f t="shared" si="1"/>
        <v>1</v>
      </c>
      <c r="F13" s="25">
        <f t="shared" si="1"/>
        <v>1</v>
      </c>
      <c r="G13" s="25">
        <f t="shared" si="1"/>
        <v>1</v>
      </c>
      <c r="H13" s="25">
        <f t="shared" si="1"/>
        <v>1</v>
      </c>
      <c r="I13" s="25">
        <f t="shared" si="1"/>
        <v>1</v>
      </c>
      <c r="J13" s="25">
        <f t="shared" si="1"/>
        <v>1</v>
      </c>
      <c r="K13" s="25">
        <f t="shared" si="1"/>
        <v>1</v>
      </c>
      <c r="L13" s="25">
        <f t="shared" si="1"/>
        <v>1</v>
      </c>
      <c r="M13" s="25">
        <f t="shared" si="1"/>
        <v>1</v>
      </c>
      <c r="N13" s="25">
        <f t="shared" si="1"/>
        <v>1</v>
      </c>
      <c r="O13" s="25">
        <f t="shared" si="1"/>
        <v>1</v>
      </c>
      <c r="P13" s="25">
        <f t="shared" si="1"/>
        <v>1</v>
      </c>
      <c r="Q13" s="25">
        <f t="shared" si="1"/>
        <v>1</v>
      </c>
      <c r="R13" s="25">
        <f t="shared" si="1"/>
        <v>1</v>
      </c>
      <c r="S13" s="25">
        <f t="shared" si="1"/>
        <v>1</v>
      </c>
      <c r="T13" s="25">
        <f t="shared" si="1"/>
        <v>1</v>
      </c>
      <c r="U13" s="25">
        <f t="shared" si="1"/>
        <v>1</v>
      </c>
      <c r="V13" s="25">
        <f t="shared" si="1"/>
        <v>1</v>
      </c>
      <c r="W13" s="25">
        <f t="shared" si="1"/>
        <v>1</v>
      </c>
      <c r="X13" s="25">
        <f t="shared" si="1"/>
        <v>1</v>
      </c>
      <c r="Y13" s="25">
        <f t="shared" si="1"/>
        <v>1</v>
      </c>
      <c r="Z13" s="25">
        <f t="shared" si="1"/>
        <v>1</v>
      </c>
      <c r="AA13" s="25">
        <f t="shared" si="1"/>
        <v>1</v>
      </c>
      <c r="AB13" s="25">
        <f t="shared" si="1"/>
        <v>1</v>
      </c>
      <c r="AC13" s="25">
        <f t="shared" si="1"/>
        <v>1</v>
      </c>
      <c r="AD13" s="25">
        <f t="shared" si="1"/>
        <v>1</v>
      </c>
      <c r="AE13" s="25">
        <f t="shared" si="1"/>
        <v>1</v>
      </c>
      <c r="AF13" s="25">
        <f t="shared" si="1"/>
        <v>1</v>
      </c>
      <c r="AG13" s="25">
        <f t="shared" si="1"/>
        <v>1</v>
      </c>
      <c r="AH13" s="25">
        <f t="shared" si="1"/>
        <v>1</v>
      </c>
      <c r="AI13" s="25">
        <f t="shared" si="1"/>
        <v>1</v>
      </c>
      <c r="AJ13" s="25">
        <f t="shared" si="1"/>
        <v>1</v>
      </c>
      <c r="AK13" s="25">
        <f t="shared" si="1"/>
        <v>1</v>
      </c>
      <c r="AL13" s="25">
        <f t="shared" si="1"/>
        <v>1</v>
      </c>
      <c r="AM13" s="25">
        <f t="shared" si="1"/>
        <v>1</v>
      </c>
      <c r="AN13" s="25">
        <f t="shared" si="1"/>
        <v>1</v>
      </c>
      <c r="AO13" s="25">
        <f t="shared" si="1"/>
        <v>1</v>
      </c>
      <c r="AP13" s="25">
        <f t="shared" si="1"/>
        <v>1</v>
      </c>
      <c r="AQ13" s="25">
        <f t="shared" si="1"/>
        <v>1</v>
      </c>
      <c r="AR13" s="25">
        <f t="shared" si="1"/>
        <v>1</v>
      </c>
      <c r="AS13" s="25">
        <f t="shared" si="1"/>
        <v>1</v>
      </c>
      <c r="AT13" s="25">
        <f t="shared" si="1"/>
        <v>1</v>
      </c>
      <c r="AU13" s="25">
        <f t="shared" si="1"/>
        <v>1</v>
      </c>
      <c r="AV13" s="25">
        <f t="shared" si="1"/>
        <v>1</v>
      </c>
      <c r="AW13" s="25">
        <f t="shared" si="1"/>
        <v>1</v>
      </c>
      <c r="AX13" s="25">
        <f t="shared" si="1"/>
        <v>1</v>
      </c>
      <c r="AY13" s="25">
        <f t="shared" si="1"/>
        <v>1</v>
      </c>
      <c r="AZ13" s="25">
        <f t="shared" si="1"/>
        <v>1</v>
      </c>
      <c r="BA13" s="25">
        <f t="shared" si="1"/>
        <v>1</v>
      </c>
      <c r="BB13" s="25">
        <f t="shared" si="1"/>
        <v>1</v>
      </c>
      <c r="BC13" s="25">
        <f t="shared" si="1"/>
        <v>1</v>
      </c>
      <c r="BD13" s="25">
        <f t="shared" si="1"/>
        <v>0</v>
      </c>
      <c r="BE13" s="25">
        <f t="shared" si="1"/>
        <v>0</v>
      </c>
      <c r="BF13" s="25">
        <f t="shared" si="1"/>
        <v>0</v>
      </c>
      <c r="BG13" s="25">
        <f t="shared" si="1"/>
        <v>0</v>
      </c>
      <c r="BH13" s="25">
        <f t="shared" si="1"/>
        <v>0</v>
      </c>
      <c r="BI13" s="25">
        <f t="shared" si="1"/>
        <v>0</v>
      </c>
      <c r="BJ13" s="25">
        <f t="shared" si="1"/>
        <v>0</v>
      </c>
      <c r="BK13" s="25">
        <f t="shared" si="1"/>
        <v>0</v>
      </c>
      <c r="BL13" s="25">
        <f t="shared" si="1"/>
        <v>0</v>
      </c>
      <c r="BM13" s="25">
        <f t="shared" si="1"/>
        <v>0</v>
      </c>
      <c r="BN13" s="25">
        <f t="shared" si="1"/>
        <v>0</v>
      </c>
      <c r="BO13" s="25">
        <f t="shared" si="1"/>
        <v>0</v>
      </c>
      <c r="BP13" s="25">
        <f t="shared" ref="BP13:BV13" si="2">IF(BP11&lt;=$D$7,1,0)</f>
        <v>0</v>
      </c>
      <c r="BQ13" s="25">
        <f t="shared" si="2"/>
        <v>0</v>
      </c>
      <c r="BR13" s="25">
        <f t="shared" si="2"/>
        <v>0</v>
      </c>
      <c r="BS13" s="25">
        <f t="shared" si="2"/>
        <v>0</v>
      </c>
      <c r="BT13" s="25">
        <f t="shared" si="2"/>
        <v>0</v>
      </c>
      <c r="BU13" s="25">
        <f t="shared" si="2"/>
        <v>0</v>
      </c>
      <c r="BV13" s="25">
        <f t="shared" si="2"/>
        <v>0</v>
      </c>
    </row>
  </sheetData>
  <mergeCells count="3">
    <mergeCell ref="D9:E9"/>
    <mergeCell ref="D2:F2"/>
    <mergeCell ref="D1:F1"/>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9"/>
  <sheetViews>
    <sheetView showGridLines="0" zoomScaleNormal="100" workbookViewId="0">
      <pane xSplit="2" ySplit="4" topLeftCell="AQ14" activePane="bottomRight" state="frozen"/>
      <selection activeCell="BF63" sqref="BF63"/>
      <selection pane="topRight" activeCell="BF63" sqref="BF63"/>
      <selection pane="bottomLeft" activeCell="BF63" sqref="BF63"/>
      <selection pane="bottomRight" activeCell="AY33" sqref="AY33"/>
    </sheetView>
  </sheetViews>
  <sheetFormatPr defaultColWidth="9.5703125" defaultRowHeight="11.25" x14ac:dyDescent="0.2"/>
  <cols>
    <col min="1" max="1" width="14.5703125" style="24" customWidth="1"/>
    <col min="2" max="2" width="44.85546875" style="24" customWidth="1"/>
    <col min="3" max="50" width="6.5703125" style="24" customWidth="1"/>
    <col min="51" max="55" width="6.5703125" style="159" customWidth="1"/>
    <col min="56" max="58" width="6.5703125" style="313" customWidth="1"/>
    <col min="59" max="62" width="6.5703125" style="159" customWidth="1"/>
    <col min="63" max="74" width="6.5703125" style="24" customWidth="1"/>
    <col min="75" max="16384" width="9.5703125" style="24"/>
  </cols>
  <sheetData>
    <row r="1" spans="1:74" ht="13.35" customHeight="1" x14ac:dyDescent="0.2">
      <c r="A1" s="777" t="s">
        <v>516</v>
      </c>
      <c r="B1" s="842" t="s">
        <v>1017</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row>
    <row r="2" spans="1:74"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302"/>
      <c r="B5" s="32" t="s">
        <v>491</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173"/>
      <c r="AZ5" s="173"/>
      <c r="BA5" s="173"/>
      <c r="BB5" s="173"/>
      <c r="BC5" s="173"/>
      <c r="BD5" s="684"/>
      <c r="BE5" s="684"/>
      <c r="BF5" s="684"/>
      <c r="BG5" s="684"/>
      <c r="BH5" s="685"/>
      <c r="BI5" s="685"/>
      <c r="BJ5" s="685"/>
      <c r="BK5" s="685"/>
      <c r="BL5" s="685"/>
      <c r="BM5" s="685"/>
      <c r="BN5" s="685"/>
      <c r="BO5" s="685"/>
      <c r="BP5" s="685"/>
      <c r="BQ5" s="685"/>
      <c r="BR5" s="685"/>
      <c r="BS5" s="685"/>
      <c r="BT5" s="685"/>
      <c r="BU5" s="685"/>
      <c r="BV5" s="685"/>
    </row>
    <row r="6" spans="1:74" s="313" customFormat="1" ht="11.1" customHeight="1" x14ac:dyDescent="0.2">
      <c r="A6" s="669" t="s">
        <v>260</v>
      </c>
      <c r="B6" s="670" t="s">
        <v>1267</v>
      </c>
      <c r="C6" s="107">
        <v>12.850118999999999</v>
      </c>
      <c r="D6" s="107">
        <v>12.844479</v>
      </c>
      <c r="E6" s="107">
        <v>12.795216999999999</v>
      </c>
      <c r="F6" s="107">
        <v>11.910579</v>
      </c>
      <c r="G6" s="107">
        <v>9.7139690000000005</v>
      </c>
      <c r="H6" s="107">
        <v>10.446463</v>
      </c>
      <c r="I6" s="107">
        <v>11.003636</v>
      </c>
      <c r="J6" s="107">
        <v>10.578666</v>
      </c>
      <c r="K6" s="107">
        <v>10.926155</v>
      </c>
      <c r="L6" s="107">
        <v>10.455707</v>
      </c>
      <c r="M6" s="107">
        <v>11.196146000000001</v>
      </c>
      <c r="N6" s="107">
        <v>11.171507</v>
      </c>
      <c r="O6" s="107">
        <v>11.137354</v>
      </c>
      <c r="P6" s="107">
        <v>9.9159360000000003</v>
      </c>
      <c r="Q6" s="107">
        <v>11.351134999999999</v>
      </c>
      <c r="R6" s="107">
        <v>11.317989000000001</v>
      </c>
      <c r="S6" s="107">
        <v>11.389749</v>
      </c>
      <c r="T6" s="107">
        <v>11.365923</v>
      </c>
      <c r="U6" s="107">
        <v>11.392429</v>
      </c>
      <c r="V6" s="107">
        <v>11.276332</v>
      </c>
      <c r="W6" s="107">
        <v>10.921417</v>
      </c>
      <c r="X6" s="107">
        <v>11.563782</v>
      </c>
      <c r="Y6" s="107">
        <v>11.781943999999999</v>
      </c>
      <c r="Z6" s="107">
        <v>11.678139</v>
      </c>
      <c r="AA6" s="107">
        <v>11.479767000000001</v>
      </c>
      <c r="AB6" s="107">
        <v>11.257889</v>
      </c>
      <c r="AC6" s="107">
        <v>11.806029000000001</v>
      </c>
      <c r="AD6" s="107">
        <v>11.769842000000001</v>
      </c>
      <c r="AE6" s="107">
        <v>11.734401999999999</v>
      </c>
      <c r="AF6" s="107">
        <v>11.800309</v>
      </c>
      <c r="AG6" s="107">
        <v>11.834305000000001</v>
      </c>
      <c r="AH6" s="107">
        <v>11.985232</v>
      </c>
      <c r="AI6" s="107">
        <v>12.325189999999999</v>
      </c>
      <c r="AJ6" s="107">
        <v>12.377552</v>
      </c>
      <c r="AK6" s="107">
        <v>12.376018</v>
      </c>
      <c r="AL6" s="107">
        <v>12.138051000000001</v>
      </c>
      <c r="AM6" s="107">
        <v>12.568448</v>
      </c>
      <c r="AN6" s="107">
        <v>12.532403</v>
      </c>
      <c r="AO6" s="107">
        <v>12.770144</v>
      </c>
      <c r="AP6" s="107">
        <v>12.649998</v>
      </c>
      <c r="AQ6" s="107">
        <v>12.693955000000001</v>
      </c>
      <c r="AR6" s="107">
        <v>12.894467000000001</v>
      </c>
      <c r="AS6" s="107">
        <v>12.925407999999999</v>
      </c>
      <c r="AT6" s="107">
        <v>13.041109000000001</v>
      </c>
      <c r="AU6" s="107">
        <v>13.246560000000001</v>
      </c>
      <c r="AV6" s="107">
        <v>13.218734</v>
      </c>
      <c r="AW6" s="107">
        <v>13.295252</v>
      </c>
      <c r="AX6" s="107">
        <v>13.264092</v>
      </c>
      <c r="AY6" s="107">
        <v>12.553175</v>
      </c>
      <c r="AZ6" s="107">
        <v>13.105371</v>
      </c>
      <c r="BA6" s="107">
        <v>13.182041</v>
      </c>
      <c r="BB6" s="107">
        <v>13.150111524</v>
      </c>
      <c r="BC6" s="107">
        <v>13.200367525000001</v>
      </c>
      <c r="BD6" s="686">
        <v>13.166729999999999</v>
      </c>
      <c r="BE6" s="686">
        <v>13.266209999999999</v>
      </c>
      <c r="BF6" s="686">
        <v>13.34985</v>
      </c>
      <c r="BG6" s="686">
        <v>13.361140000000001</v>
      </c>
      <c r="BH6" s="686">
        <v>13.42911</v>
      </c>
      <c r="BI6" s="686">
        <v>13.514419999999999</v>
      </c>
      <c r="BJ6" s="686">
        <v>13.54983</v>
      </c>
      <c r="BK6" s="686">
        <v>13.5693</v>
      </c>
      <c r="BL6" s="686">
        <v>13.329470000000001</v>
      </c>
      <c r="BM6" s="686">
        <v>13.600009999999999</v>
      </c>
      <c r="BN6" s="686">
        <v>13.632009999999999</v>
      </c>
      <c r="BO6" s="686">
        <v>13.6934</v>
      </c>
      <c r="BP6" s="686">
        <v>13.71163</v>
      </c>
      <c r="BQ6" s="686">
        <v>13.73976</v>
      </c>
      <c r="BR6" s="686">
        <v>13.781219999999999</v>
      </c>
      <c r="BS6" s="686">
        <v>13.75295</v>
      </c>
      <c r="BT6" s="686">
        <v>13.824909999999999</v>
      </c>
      <c r="BU6" s="686">
        <v>13.892580000000001</v>
      </c>
      <c r="BV6" s="686">
        <v>13.917009999999999</v>
      </c>
    </row>
    <row r="7" spans="1:74" ht="11.1" customHeight="1" x14ac:dyDescent="0.2">
      <c r="A7" s="302" t="s">
        <v>261</v>
      </c>
      <c r="B7" s="671" t="s">
        <v>1268</v>
      </c>
      <c r="C7" s="419">
        <v>0.48244900000000002</v>
      </c>
      <c r="D7" s="419">
        <v>0.47666599999999998</v>
      </c>
      <c r="E7" s="419">
        <v>0.469553</v>
      </c>
      <c r="F7" s="419">
        <v>0.46270299999999998</v>
      </c>
      <c r="G7" s="419">
        <v>0.40412100000000001</v>
      </c>
      <c r="H7" s="419">
        <v>0.36097499999999999</v>
      </c>
      <c r="I7" s="419">
        <v>0.44400499999999998</v>
      </c>
      <c r="J7" s="419">
        <v>0.44358199999999998</v>
      </c>
      <c r="K7" s="419">
        <v>0.44173499999999999</v>
      </c>
      <c r="L7" s="419">
        <v>0.45936100000000002</v>
      </c>
      <c r="M7" s="419">
        <v>0.463976</v>
      </c>
      <c r="N7" s="419">
        <v>0.46295999999999998</v>
      </c>
      <c r="O7" s="419">
        <v>0.45829399999999998</v>
      </c>
      <c r="P7" s="419">
        <v>0.45663999999999999</v>
      </c>
      <c r="Q7" s="419">
        <v>0.45331399999999999</v>
      </c>
      <c r="R7" s="419">
        <v>0.44631700000000002</v>
      </c>
      <c r="S7" s="419">
        <v>0.443326</v>
      </c>
      <c r="T7" s="419">
        <v>0.43998199999999998</v>
      </c>
      <c r="U7" s="419">
        <v>0.37997999999999998</v>
      </c>
      <c r="V7" s="419">
        <v>0.40851500000000002</v>
      </c>
      <c r="W7" s="419">
        <v>0.42968299999999998</v>
      </c>
      <c r="X7" s="419">
        <v>0.43696299999999999</v>
      </c>
      <c r="Y7" s="419">
        <v>0.44602399999999998</v>
      </c>
      <c r="Z7" s="419">
        <v>0.45112400000000002</v>
      </c>
      <c r="AA7" s="419">
        <v>0.44961600000000002</v>
      </c>
      <c r="AB7" s="419">
        <v>0.450264</v>
      </c>
      <c r="AC7" s="419">
        <v>0.43985299999999999</v>
      </c>
      <c r="AD7" s="419">
        <v>0.441523</v>
      </c>
      <c r="AE7" s="419">
        <v>0.44727099999999997</v>
      </c>
      <c r="AF7" s="419">
        <v>0.41863099999999998</v>
      </c>
      <c r="AG7" s="419">
        <v>0.43156800000000001</v>
      </c>
      <c r="AH7" s="419">
        <v>0.41315099999999999</v>
      </c>
      <c r="AI7" s="419">
        <v>0.43018099999999998</v>
      </c>
      <c r="AJ7" s="419">
        <v>0.43493100000000001</v>
      </c>
      <c r="AK7" s="419">
        <v>0.44467699999999999</v>
      </c>
      <c r="AL7" s="419">
        <v>0.44663199999999997</v>
      </c>
      <c r="AM7" s="419">
        <v>0.44840600000000003</v>
      </c>
      <c r="AN7" s="419">
        <v>0.44623099999999999</v>
      </c>
      <c r="AO7" s="419">
        <v>0.43522100000000002</v>
      </c>
      <c r="AP7" s="419">
        <v>0.43446699999999999</v>
      </c>
      <c r="AQ7" s="419">
        <v>0.43016599999999999</v>
      </c>
      <c r="AR7" s="419">
        <v>0.42319000000000001</v>
      </c>
      <c r="AS7" s="419">
        <v>0.39722099999999999</v>
      </c>
      <c r="AT7" s="419">
        <v>0.39592500000000003</v>
      </c>
      <c r="AU7" s="419">
        <v>0.41540100000000002</v>
      </c>
      <c r="AV7" s="419">
        <v>0.42596800000000001</v>
      </c>
      <c r="AW7" s="419">
        <v>0.42787500000000001</v>
      </c>
      <c r="AX7" s="419">
        <v>0.43298599999999998</v>
      </c>
      <c r="AY7" s="419">
        <v>0.42653099999999999</v>
      </c>
      <c r="AZ7" s="419">
        <v>0.43226100000000001</v>
      </c>
      <c r="BA7" s="419">
        <v>0.43286200000000002</v>
      </c>
      <c r="BB7" s="419">
        <v>0.42925644046</v>
      </c>
      <c r="BC7" s="419">
        <v>0.39957643128999998</v>
      </c>
      <c r="BD7" s="431">
        <v>0.39798010148000001</v>
      </c>
      <c r="BE7" s="431">
        <v>0.37842817405000001</v>
      </c>
      <c r="BF7" s="431">
        <v>0.38298407758000003</v>
      </c>
      <c r="BG7" s="431">
        <v>0.40450745725999998</v>
      </c>
      <c r="BH7" s="431">
        <v>0.41271219771000001</v>
      </c>
      <c r="BI7" s="431">
        <v>0.41406856104</v>
      </c>
      <c r="BJ7" s="431">
        <v>0.41821853059000003</v>
      </c>
      <c r="BK7" s="431">
        <v>0.41640607350999997</v>
      </c>
      <c r="BL7" s="431">
        <v>0.42044913925999999</v>
      </c>
      <c r="BM7" s="431">
        <v>0.41882271396999998</v>
      </c>
      <c r="BN7" s="431">
        <v>0.41561018845999997</v>
      </c>
      <c r="BO7" s="431">
        <v>0.38931173098999999</v>
      </c>
      <c r="BP7" s="431">
        <v>0.38826138263999999</v>
      </c>
      <c r="BQ7" s="431">
        <v>0.36690537205000001</v>
      </c>
      <c r="BR7" s="431">
        <v>0.37201318809</v>
      </c>
      <c r="BS7" s="431">
        <v>0.39416199524000001</v>
      </c>
      <c r="BT7" s="431">
        <v>0.40590078233999999</v>
      </c>
      <c r="BU7" s="431">
        <v>0.40201153005000001</v>
      </c>
      <c r="BV7" s="431">
        <v>0.40762170790000002</v>
      </c>
    </row>
    <row r="8" spans="1:74" ht="11.1" customHeight="1" x14ac:dyDescent="0.2">
      <c r="A8" s="302" t="s">
        <v>262</v>
      </c>
      <c r="B8" s="671" t="s">
        <v>1269</v>
      </c>
      <c r="C8" s="419">
        <v>1.9881120000000001</v>
      </c>
      <c r="D8" s="419">
        <v>1.9947250000000001</v>
      </c>
      <c r="E8" s="419">
        <v>1.976386</v>
      </c>
      <c r="F8" s="419">
        <v>1.910512</v>
      </c>
      <c r="G8" s="419">
        <v>1.60453</v>
      </c>
      <c r="H8" s="419">
        <v>1.5585690000000001</v>
      </c>
      <c r="I8" s="419">
        <v>1.6566289999999999</v>
      </c>
      <c r="J8" s="419">
        <v>1.18964</v>
      </c>
      <c r="K8" s="419">
        <v>1.538791</v>
      </c>
      <c r="L8" s="419">
        <v>1.0722430000000001</v>
      </c>
      <c r="M8" s="419">
        <v>1.7219949999999999</v>
      </c>
      <c r="N8" s="419">
        <v>1.8169</v>
      </c>
      <c r="O8" s="419">
        <v>1.810101</v>
      </c>
      <c r="P8" s="419">
        <v>1.7949660000000001</v>
      </c>
      <c r="Q8" s="419">
        <v>1.8788450000000001</v>
      </c>
      <c r="R8" s="419">
        <v>1.7946409999999999</v>
      </c>
      <c r="S8" s="419">
        <v>1.816324</v>
      </c>
      <c r="T8" s="419">
        <v>1.783469</v>
      </c>
      <c r="U8" s="419">
        <v>1.8482510000000001</v>
      </c>
      <c r="V8" s="419">
        <v>1.5522609999999999</v>
      </c>
      <c r="W8" s="419">
        <v>1.060325</v>
      </c>
      <c r="X8" s="419">
        <v>1.6777280000000001</v>
      </c>
      <c r="Y8" s="419">
        <v>1.7719290000000001</v>
      </c>
      <c r="Z8" s="419">
        <v>1.6925319999999999</v>
      </c>
      <c r="AA8" s="419">
        <v>1.679878</v>
      </c>
      <c r="AB8" s="419">
        <v>1.6128199999999999</v>
      </c>
      <c r="AC8" s="419">
        <v>1.6848989999999999</v>
      </c>
      <c r="AD8" s="419">
        <v>1.7542679999999999</v>
      </c>
      <c r="AE8" s="419">
        <v>1.6072139999999999</v>
      </c>
      <c r="AF8" s="419">
        <v>1.7351300000000001</v>
      </c>
      <c r="AG8" s="419">
        <v>1.7270859999999999</v>
      </c>
      <c r="AH8" s="419">
        <v>1.7610600000000001</v>
      </c>
      <c r="AI8" s="419">
        <v>1.824484</v>
      </c>
      <c r="AJ8" s="419">
        <v>1.7890740000000001</v>
      </c>
      <c r="AK8" s="419">
        <v>1.7971779999999999</v>
      </c>
      <c r="AL8" s="419">
        <v>1.7882929999999999</v>
      </c>
      <c r="AM8" s="419">
        <v>1.9026890000000001</v>
      </c>
      <c r="AN8" s="419">
        <v>1.8278719999999999</v>
      </c>
      <c r="AO8" s="419">
        <v>1.87361</v>
      </c>
      <c r="AP8" s="419">
        <v>1.7360040000000001</v>
      </c>
      <c r="AQ8" s="419">
        <v>1.707643</v>
      </c>
      <c r="AR8" s="419">
        <v>1.8594900000000001</v>
      </c>
      <c r="AS8" s="419">
        <v>1.9345760000000001</v>
      </c>
      <c r="AT8" s="419">
        <v>1.890423</v>
      </c>
      <c r="AU8" s="419">
        <v>1.9968649999999999</v>
      </c>
      <c r="AV8" s="419">
        <v>1.949786</v>
      </c>
      <c r="AW8" s="419">
        <v>1.8454759999999999</v>
      </c>
      <c r="AX8" s="419">
        <v>1.824306</v>
      </c>
      <c r="AY8" s="419">
        <v>1.743107</v>
      </c>
      <c r="AZ8" s="419">
        <v>1.7930410000000001</v>
      </c>
      <c r="BA8" s="419">
        <v>1.823256</v>
      </c>
      <c r="BB8" s="419">
        <v>1.8252059472</v>
      </c>
      <c r="BC8" s="419">
        <v>1.8177823825999999</v>
      </c>
      <c r="BD8" s="431">
        <v>1.8031797228999999</v>
      </c>
      <c r="BE8" s="431">
        <v>1.8344332715</v>
      </c>
      <c r="BF8" s="431">
        <v>1.8350685889</v>
      </c>
      <c r="BG8" s="431">
        <v>1.7624457325</v>
      </c>
      <c r="BH8" s="431">
        <v>1.7887666912</v>
      </c>
      <c r="BI8" s="431">
        <v>1.8344028926</v>
      </c>
      <c r="BJ8" s="431">
        <v>1.8414940583999999</v>
      </c>
      <c r="BK8" s="431">
        <v>1.8637507604000001</v>
      </c>
      <c r="BL8" s="431">
        <v>1.8921733929</v>
      </c>
      <c r="BM8" s="431">
        <v>1.8789108094</v>
      </c>
      <c r="BN8" s="431">
        <v>1.8748928887</v>
      </c>
      <c r="BO8" s="431">
        <v>1.9134169220999999</v>
      </c>
      <c r="BP8" s="431">
        <v>1.8860850992</v>
      </c>
      <c r="BQ8" s="431">
        <v>1.8931280295999999</v>
      </c>
      <c r="BR8" s="431">
        <v>1.8903471124</v>
      </c>
      <c r="BS8" s="431">
        <v>1.8071075422</v>
      </c>
      <c r="BT8" s="431">
        <v>1.8422635154</v>
      </c>
      <c r="BU8" s="431">
        <v>1.8975592697999999</v>
      </c>
      <c r="BV8" s="431">
        <v>1.9129902902</v>
      </c>
    </row>
    <row r="9" spans="1:74" ht="11.1" customHeight="1" x14ac:dyDescent="0.2">
      <c r="A9" s="302" t="s">
        <v>263</v>
      </c>
      <c r="B9" s="671" t="s">
        <v>1270</v>
      </c>
      <c r="C9" s="419">
        <v>10.379557999999999</v>
      </c>
      <c r="D9" s="419">
        <v>10.373087999999999</v>
      </c>
      <c r="E9" s="419">
        <v>10.349278</v>
      </c>
      <c r="F9" s="419">
        <v>9.5373640000000002</v>
      </c>
      <c r="G9" s="419">
        <v>7.7053180000000001</v>
      </c>
      <c r="H9" s="419">
        <v>8.5269189999999995</v>
      </c>
      <c r="I9" s="419">
        <v>8.9030020000000007</v>
      </c>
      <c r="J9" s="419">
        <v>8.9454440000000002</v>
      </c>
      <c r="K9" s="419">
        <v>8.9456290000000003</v>
      </c>
      <c r="L9" s="419">
        <v>8.9241030000000006</v>
      </c>
      <c r="M9" s="419">
        <v>9.0101750000000003</v>
      </c>
      <c r="N9" s="419">
        <v>8.8916470000000007</v>
      </c>
      <c r="O9" s="419">
        <v>8.8689590000000003</v>
      </c>
      <c r="P9" s="419">
        <v>7.6643299999999996</v>
      </c>
      <c r="Q9" s="419">
        <v>9.0189760000000003</v>
      </c>
      <c r="R9" s="419">
        <v>9.0770309999999998</v>
      </c>
      <c r="S9" s="419">
        <v>9.1300989999999995</v>
      </c>
      <c r="T9" s="419">
        <v>9.1424719999999997</v>
      </c>
      <c r="U9" s="419">
        <v>9.1641980000000007</v>
      </c>
      <c r="V9" s="419">
        <v>9.3155560000000008</v>
      </c>
      <c r="W9" s="419">
        <v>9.4314090000000004</v>
      </c>
      <c r="X9" s="419">
        <v>9.4490909999999992</v>
      </c>
      <c r="Y9" s="419">
        <v>9.5639909999999997</v>
      </c>
      <c r="Z9" s="419">
        <v>9.5344829999999998</v>
      </c>
      <c r="AA9" s="419">
        <v>9.3502729999999996</v>
      </c>
      <c r="AB9" s="419">
        <v>9.1948050000000006</v>
      </c>
      <c r="AC9" s="419">
        <v>9.6812769999999997</v>
      </c>
      <c r="AD9" s="419">
        <v>9.5740510000000008</v>
      </c>
      <c r="AE9" s="419">
        <v>9.6799169999999997</v>
      </c>
      <c r="AF9" s="419">
        <v>9.6465479999999992</v>
      </c>
      <c r="AG9" s="419">
        <v>9.6756510000000002</v>
      </c>
      <c r="AH9" s="419">
        <v>9.8110210000000002</v>
      </c>
      <c r="AI9" s="419">
        <v>10.070525</v>
      </c>
      <c r="AJ9" s="419">
        <v>10.153547</v>
      </c>
      <c r="AK9" s="419">
        <v>10.134162999999999</v>
      </c>
      <c r="AL9" s="419">
        <v>9.9031260000000003</v>
      </c>
      <c r="AM9" s="419">
        <v>10.217352999999999</v>
      </c>
      <c r="AN9" s="419">
        <v>10.2583</v>
      </c>
      <c r="AO9" s="419">
        <v>10.461313000000001</v>
      </c>
      <c r="AP9" s="419">
        <v>10.479526999999999</v>
      </c>
      <c r="AQ9" s="419">
        <v>10.556146</v>
      </c>
      <c r="AR9" s="419">
        <v>10.611787</v>
      </c>
      <c r="AS9" s="419">
        <v>10.593610999999999</v>
      </c>
      <c r="AT9" s="419">
        <v>10.754761</v>
      </c>
      <c r="AU9" s="419">
        <v>10.834294</v>
      </c>
      <c r="AV9" s="419">
        <v>10.842980000000001</v>
      </c>
      <c r="AW9" s="419">
        <v>11.021901</v>
      </c>
      <c r="AX9" s="419">
        <v>11.0068</v>
      </c>
      <c r="AY9" s="419">
        <v>10.383537</v>
      </c>
      <c r="AZ9" s="419">
        <v>10.880069000000001</v>
      </c>
      <c r="BA9" s="419">
        <v>10.925922999999999</v>
      </c>
      <c r="BB9" s="419">
        <v>10.895649136999999</v>
      </c>
      <c r="BC9" s="419">
        <v>10.983008711</v>
      </c>
      <c r="BD9" s="431">
        <v>10.96557</v>
      </c>
      <c r="BE9" s="431">
        <v>11.05335</v>
      </c>
      <c r="BF9" s="431">
        <v>11.1318</v>
      </c>
      <c r="BG9" s="431">
        <v>11.194179999999999</v>
      </c>
      <c r="BH9" s="431">
        <v>11.22763</v>
      </c>
      <c r="BI9" s="431">
        <v>11.265940000000001</v>
      </c>
      <c r="BJ9" s="431">
        <v>11.29012</v>
      </c>
      <c r="BK9" s="431">
        <v>11.28914</v>
      </c>
      <c r="BL9" s="431">
        <v>11.01685</v>
      </c>
      <c r="BM9" s="431">
        <v>11.30228</v>
      </c>
      <c r="BN9" s="431">
        <v>11.34151</v>
      </c>
      <c r="BO9" s="431">
        <v>11.39067</v>
      </c>
      <c r="BP9" s="431">
        <v>11.437279999999999</v>
      </c>
      <c r="BQ9" s="431">
        <v>11.47973</v>
      </c>
      <c r="BR9" s="431">
        <v>11.51886</v>
      </c>
      <c r="BS9" s="431">
        <v>11.551679999999999</v>
      </c>
      <c r="BT9" s="431">
        <v>11.576750000000001</v>
      </c>
      <c r="BU9" s="431">
        <v>11.59301</v>
      </c>
      <c r="BV9" s="431">
        <v>11.59639</v>
      </c>
    </row>
    <row r="10" spans="1:74" ht="11.1" customHeight="1" x14ac:dyDescent="0.2">
      <c r="A10" s="302" t="s">
        <v>1271</v>
      </c>
      <c r="B10" s="672" t="s">
        <v>1272</v>
      </c>
      <c r="C10" s="419">
        <v>0.15680725355</v>
      </c>
      <c r="D10" s="419">
        <v>0.15630693240999999</v>
      </c>
      <c r="E10" s="419">
        <v>0.14721070160999999</v>
      </c>
      <c r="F10" s="419">
        <v>0.134191014</v>
      </c>
      <c r="G10" s="419">
        <v>0.13054034806000001</v>
      </c>
      <c r="H10" s="419">
        <v>0.13605364733</v>
      </c>
      <c r="I10" s="419">
        <v>0.13882074484000001</v>
      </c>
      <c r="J10" s="419">
        <v>0.14800510968</v>
      </c>
      <c r="K10" s="419">
        <v>0.15442219967000001</v>
      </c>
      <c r="L10" s="419">
        <v>0.14058964226000001</v>
      </c>
      <c r="M10" s="419">
        <v>0.13783123367</v>
      </c>
      <c r="N10" s="419">
        <v>0.13869852290000001</v>
      </c>
      <c r="O10" s="419">
        <v>0.13813877999999999</v>
      </c>
      <c r="P10" s="419">
        <v>0.13293953856999999</v>
      </c>
      <c r="Q10" s="419">
        <v>0.13875658128999999</v>
      </c>
      <c r="R10" s="419">
        <v>0.13772917367000001</v>
      </c>
      <c r="S10" s="419">
        <v>0.13536506065000001</v>
      </c>
      <c r="T10" s="419">
        <v>0.13156630167</v>
      </c>
      <c r="U10" s="419">
        <v>0.12037990323</v>
      </c>
      <c r="V10" s="419">
        <v>0.12544953032</v>
      </c>
      <c r="W10" s="419">
        <v>0.12726398667</v>
      </c>
      <c r="X10" s="419">
        <v>0.11798606806</v>
      </c>
      <c r="Y10" s="419">
        <v>0.11686207699999999</v>
      </c>
      <c r="Z10" s="419">
        <v>0.11501936935</v>
      </c>
      <c r="AA10" s="419">
        <v>0.1142731171</v>
      </c>
      <c r="AB10" s="419">
        <v>0.11561753714</v>
      </c>
      <c r="AC10" s="419">
        <v>0.11905592323</v>
      </c>
      <c r="AD10" s="419">
        <v>0.12607893333</v>
      </c>
      <c r="AE10" s="419">
        <v>0.12429228613</v>
      </c>
      <c r="AF10" s="419">
        <v>0.12143416133</v>
      </c>
      <c r="AG10" s="419">
        <v>0.12502344323</v>
      </c>
      <c r="AH10" s="419">
        <v>0.12292314968</v>
      </c>
      <c r="AI10" s="419">
        <v>0.122675431</v>
      </c>
      <c r="AJ10" s="419">
        <v>0.13103132774000001</v>
      </c>
      <c r="AK10" s="419">
        <v>0.13607851900000001</v>
      </c>
      <c r="AL10" s="419">
        <v>0.13067427065000001</v>
      </c>
      <c r="AM10" s="419">
        <v>0.15404123194</v>
      </c>
      <c r="AN10" s="419">
        <v>0.16053841679</v>
      </c>
      <c r="AO10" s="419">
        <v>0.16034277323000001</v>
      </c>
      <c r="AP10" s="419">
        <v>0.16085192267000001</v>
      </c>
      <c r="AQ10" s="419">
        <v>0.16223631677</v>
      </c>
      <c r="AR10" s="419">
        <v>0.15543678033</v>
      </c>
      <c r="AS10" s="419">
        <v>0.14491643935000001</v>
      </c>
      <c r="AT10" s="419">
        <v>0.14786405128999999</v>
      </c>
      <c r="AU10" s="419">
        <v>0.15045392699999999</v>
      </c>
      <c r="AV10" s="419">
        <v>0.16359328194</v>
      </c>
      <c r="AW10" s="419">
        <v>0.16745072432999999</v>
      </c>
      <c r="AX10" s="419">
        <v>0.15934164871000001</v>
      </c>
      <c r="AY10" s="419">
        <v>0.15540454065000001</v>
      </c>
      <c r="AZ10" s="419">
        <v>0.14260075827999999</v>
      </c>
      <c r="BA10" s="419">
        <v>0.13961521709999999</v>
      </c>
      <c r="BB10" s="419">
        <v>0.14747355756</v>
      </c>
      <c r="BC10" s="419">
        <v>0.15092558812000001</v>
      </c>
      <c r="BD10" s="431">
        <v>0.15328756431000001</v>
      </c>
      <c r="BE10" s="431">
        <v>0.15535977341000001</v>
      </c>
      <c r="BF10" s="431">
        <v>0.15736492086000001</v>
      </c>
      <c r="BG10" s="431">
        <v>0.15954828455</v>
      </c>
      <c r="BH10" s="431">
        <v>0.16232415393999999</v>
      </c>
      <c r="BI10" s="431">
        <v>0.16581636327999999</v>
      </c>
      <c r="BJ10" s="431">
        <v>0.16991598967999999</v>
      </c>
      <c r="BK10" s="431">
        <v>0.17434288032</v>
      </c>
      <c r="BL10" s="431">
        <v>0.17839010911</v>
      </c>
      <c r="BM10" s="431">
        <v>0.18176057348999999</v>
      </c>
      <c r="BN10" s="431">
        <v>0.18444864641</v>
      </c>
      <c r="BO10" s="431">
        <v>0.18611869003000001</v>
      </c>
      <c r="BP10" s="431">
        <v>0.18710796447</v>
      </c>
      <c r="BQ10" s="431">
        <v>0.18778437004000001</v>
      </c>
      <c r="BR10" s="431">
        <v>0.18842686351999999</v>
      </c>
      <c r="BS10" s="431">
        <v>0.1891838371</v>
      </c>
      <c r="BT10" s="431">
        <v>0.19046217439999999</v>
      </c>
      <c r="BU10" s="431">
        <v>0.19248238373000001</v>
      </c>
      <c r="BV10" s="431">
        <v>0.19524779835</v>
      </c>
    </row>
    <row r="11" spans="1:74" ht="11.1" customHeight="1" x14ac:dyDescent="0.2">
      <c r="A11" s="302" t="s">
        <v>1273</v>
      </c>
      <c r="B11" s="672" t="s">
        <v>1274</v>
      </c>
      <c r="C11" s="419">
        <v>1.4292307715999999</v>
      </c>
      <c r="D11" s="419">
        <v>1.4522032034000001</v>
      </c>
      <c r="E11" s="419">
        <v>1.4368287084</v>
      </c>
      <c r="F11" s="419">
        <v>1.2174918266999999</v>
      </c>
      <c r="G11" s="419">
        <v>0.84818241355000001</v>
      </c>
      <c r="H11" s="419">
        <v>0.88796679300000003</v>
      </c>
      <c r="I11" s="419">
        <v>1.0432175699999999</v>
      </c>
      <c r="J11" s="419">
        <v>1.1649933728999999</v>
      </c>
      <c r="K11" s="419">
        <v>1.2191296202999999</v>
      </c>
      <c r="L11" s="419">
        <v>1.2263418129000001</v>
      </c>
      <c r="M11" s="419">
        <v>1.2212234473000001</v>
      </c>
      <c r="N11" s="419">
        <v>1.1859962416000001</v>
      </c>
      <c r="O11" s="419">
        <v>1.1491284984000001</v>
      </c>
      <c r="P11" s="419">
        <v>1.086032085</v>
      </c>
      <c r="Q11" s="419">
        <v>1.1122130210000001</v>
      </c>
      <c r="R11" s="419">
        <v>1.1245648927</v>
      </c>
      <c r="S11" s="419">
        <v>1.1311597361000001</v>
      </c>
      <c r="T11" s="419">
        <v>1.1336802992999999</v>
      </c>
      <c r="U11" s="419">
        <v>1.0792100294</v>
      </c>
      <c r="V11" s="419">
        <v>1.1208245661</v>
      </c>
      <c r="W11" s="419">
        <v>1.1280204407000001</v>
      </c>
      <c r="X11" s="419">
        <v>1.1239829571</v>
      </c>
      <c r="Y11" s="419">
        <v>1.1752194797</v>
      </c>
      <c r="Z11" s="419">
        <v>1.1583343058</v>
      </c>
      <c r="AA11" s="419">
        <v>1.1030294951999999</v>
      </c>
      <c r="AB11" s="419">
        <v>1.1075090854</v>
      </c>
      <c r="AC11" s="419">
        <v>1.1424472052000001</v>
      </c>
      <c r="AD11" s="419">
        <v>0.92678259467000002</v>
      </c>
      <c r="AE11" s="419">
        <v>1.0742624181</v>
      </c>
      <c r="AF11" s="419">
        <v>1.1222158923000001</v>
      </c>
      <c r="AG11" s="419">
        <v>1.0935076945</v>
      </c>
      <c r="AH11" s="419">
        <v>1.0952161487000001</v>
      </c>
      <c r="AI11" s="419">
        <v>1.1431435687</v>
      </c>
      <c r="AJ11" s="419">
        <v>1.1359984097</v>
      </c>
      <c r="AK11" s="419">
        <v>1.1207715552999999</v>
      </c>
      <c r="AL11" s="419">
        <v>0.98399739613000003</v>
      </c>
      <c r="AM11" s="419">
        <v>1.0822181406</v>
      </c>
      <c r="AN11" s="419">
        <v>1.1622635400000001</v>
      </c>
      <c r="AO11" s="419">
        <v>1.1306080861000001</v>
      </c>
      <c r="AP11" s="419">
        <v>1.1411222077000001</v>
      </c>
      <c r="AQ11" s="419">
        <v>1.1541435847999999</v>
      </c>
      <c r="AR11" s="419">
        <v>1.2015536667</v>
      </c>
      <c r="AS11" s="419">
        <v>1.2191246845000001</v>
      </c>
      <c r="AT11" s="419">
        <v>1.265856149</v>
      </c>
      <c r="AU11" s="419">
        <v>1.345647493</v>
      </c>
      <c r="AV11" s="419">
        <v>1.3110065616</v>
      </c>
      <c r="AW11" s="419">
        <v>1.3268727306999999</v>
      </c>
      <c r="AX11" s="419">
        <v>1.3117117403</v>
      </c>
      <c r="AY11" s="419">
        <v>1.1396557064999999</v>
      </c>
      <c r="AZ11" s="419">
        <v>1.2894863241000001</v>
      </c>
      <c r="BA11" s="419">
        <v>1.2580722068000001</v>
      </c>
      <c r="BB11" s="419">
        <v>1.3244656742000001</v>
      </c>
      <c r="BC11" s="419">
        <v>1.3134635825000001</v>
      </c>
      <c r="BD11" s="431">
        <v>1.3043808285</v>
      </c>
      <c r="BE11" s="431">
        <v>1.3150594776</v>
      </c>
      <c r="BF11" s="431">
        <v>1.3240712644999999</v>
      </c>
      <c r="BG11" s="431">
        <v>1.3304456921000001</v>
      </c>
      <c r="BH11" s="431">
        <v>1.3323247011999999</v>
      </c>
      <c r="BI11" s="431">
        <v>1.3268388551999999</v>
      </c>
      <c r="BJ11" s="431">
        <v>1.3138549553000001</v>
      </c>
      <c r="BK11" s="431">
        <v>1.2977306772999999</v>
      </c>
      <c r="BL11" s="431">
        <v>1.2542178469</v>
      </c>
      <c r="BM11" s="431">
        <v>1.2787866724000001</v>
      </c>
      <c r="BN11" s="431">
        <v>1.2809343485</v>
      </c>
      <c r="BO11" s="431">
        <v>1.2878800045000001</v>
      </c>
      <c r="BP11" s="431">
        <v>1.2973833223</v>
      </c>
      <c r="BQ11" s="431">
        <v>1.3073421267000001</v>
      </c>
      <c r="BR11" s="431">
        <v>1.3163201777</v>
      </c>
      <c r="BS11" s="431">
        <v>1.3232693280000001</v>
      </c>
      <c r="BT11" s="431">
        <v>1.3258326269</v>
      </c>
      <c r="BU11" s="431">
        <v>1.3220390541</v>
      </c>
      <c r="BV11" s="431">
        <v>1.3116509644000001</v>
      </c>
    </row>
    <row r="12" spans="1:74" ht="11.1" customHeight="1" x14ac:dyDescent="0.2">
      <c r="A12" s="302" t="s">
        <v>1275</v>
      </c>
      <c r="B12" s="672" t="s">
        <v>1276</v>
      </c>
      <c r="C12" s="419">
        <v>1.4120997773999999</v>
      </c>
      <c r="D12" s="419">
        <v>1.4084946241</v>
      </c>
      <c r="E12" s="419">
        <v>1.3994541806</v>
      </c>
      <c r="F12" s="419">
        <v>1.3037634632999999</v>
      </c>
      <c r="G12" s="419">
        <v>0.95047573871000002</v>
      </c>
      <c r="H12" s="419">
        <v>1.0341913667</v>
      </c>
      <c r="I12" s="419">
        <v>1.1241050322999999</v>
      </c>
      <c r="J12" s="419">
        <v>1.1441127902999999</v>
      </c>
      <c r="K12" s="419">
        <v>1.1284998033</v>
      </c>
      <c r="L12" s="419">
        <v>1.1321745000000001</v>
      </c>
      <c r="M12" s="419">
        <v>1.12323536</v>
      </c>
      <c r="N12" s="419">
        <v>1.0909744419</v>
      </c>
      <c r="O12" s="419">
        <v>1.0687723</v>
      </c>
      <c r="P12" s="419">
        <v>0.89724801785999997</v>
      </c>
      <c r="Q12" s="419">
        <v>1.1191009452</v>
      </c>
      <c r="R12" s="419">
        <v>1.11847476</v>
      </c>
      <c r="S12" s="419">
        <v>1.1003351613000001</v>
      </c>
      <c r="T12" s="419">
        <v>1.09717687</v>
      </c>
      <c r="U12" s="419">
        <v>1.1156537484</v>
      </c>
      <c r="V12" s="419">
        <v>1.127202729</v>
      </c>
      <c r="W12" s="419">
        <v>1.13171522</v>
      </c>
      <c r="X12" s="419">
        <v>1.0940644644999999</v>
      </c>
      <c r="Y12" s="419">
        <v>1.0960382133</v>
      </c>
      <c r="Z12" s="419">
        <v>1.0941757031999999</v>
      </c>
      <c r="AA12" s="419">
        <v>1.0739379935</v>
      </c>
      <c r="AB12" s="419">
        <v>1.0189118893</v>
      </c>
      <c r="AC12" s="419">
        <v>1.0679844097</v>
      </c>
      <c r="AD12" s="419">
        <v>1.09229464</v>
      </c>
      <c r="AE12" s="419">
        <v>1.0888200742</v>
      </c>
      <c r="AF12" s="419">
        <v>1.1063192767000001</v>
      </c>
      <c r="AG12" s="419">
        <v>1.0855035451999999</v>
      </c>
      <c r="AH12" s="419">
        <v>1.1033815418999999</v>
      </c>
      <c r="AI12" s="419">
        <v>1.1230021133000001</v>
      </c>
      <c r="AJ12" s="419">
        <v>1.1286288289999999</v>
      </c>
      <c r="AK12" s="419">
        <v>1.0909819599999999</v>
      </c>
      <c r="AL12" s="419">
        <v>1.0828268354999999</v>
      </c>
      <c r="AM12" s="419">
        <v>1.1217158645</v>
      </c>
      <c r="AN12" s="419">
        <v>1.1324998642999999</v>
      </c>
      <c r="AO12" s="419">
        <v>1.180746871</v>
      </c>
      <c r="AP12" s="419">
        <v>1.1545511767000001</v>
      </c>
      <c r="AQ12" s="419">
        <v>1.1929685193999999</v>
      </c>
      <c r="AR12" s="419">
        <v>1.2108991033000001</v>
      </c>
      <c r="AS12" s="419">
        <v>1.2064619226</v>
      </c>
      <c r="AT12" s="419">
        <v>1.1962623999999999</v>
      </c>
      <c r="AU12" s="419">
        <v>1.1998749</v>
      </c>
      <c r="AV12" s="419">
        <v>1.1671717805999999</v>
      </c>
      <c r="AW12" s="419">
        <v>1.16495784</v>
      </c>
      <c r="AX12" s="419">
        <v>1.1386041871000001</v>
      </c>
      <c r="AY12" s="419">
        <v>1.1004930128999999</v>
      </c>
      <c r="AZ12" s="419">
        <v>1.1166739655</v>
      </c>
      <c r="BA12" s="419">
        <v>1.0416095838999999</v>
      </c>
      <c r="BB12" s="419">
        <v>1.0169915329999999</v>
      </c>
      <c r="BC12" s="419">
        <v>1.0317505444999999</v>
      </c>
      <c r="BD12" s="431">
        <v>1.0471022419</v>
      </c>
      <c r="BE12" s="431">
        <v>1.0682555519000001</v>
      </c>
      <c r="BF12" s="431">
        <v>1.0933936336000001</v>
      </c>
      <c r="BG12" s="431">
        <v>1.1152270465</v>
      </c>
      <c r="BH12" s="431">
        <v>1.1157550018</v>
      </c>
      <c r="BI12" s="431">
        <v>1.1304116105999999</v>
      </c>
      <c r="BJ12" s="431">
        <v>1.1432435487999999</v>
      </c>
      <c r="BK12" s="431">
        <v>1.1385253067000001</v>
      </c>
      <c r="BL12" s="431">
        <v>1.0811329589000001</v>
      </c>
      <c r="BM12" s="431">
        <v>1.130622531</v>
      </c>
      <c r="BN12" s="431">
        <v>1.1379231738</v>
      </c>
      <c r="BO12" s="431">
        <v>1.1451199337</v>
      </c>
      <c r="BP12" s="431">
        <v>1.1513294651999999</v>
      </c>
      <c r="BQ12" s="431">
        <v>1.156176401</v>
      </c>
      <c r="BR12" s="431">
        <v>1.1593764728</v>
      </c>
      <c r="BS12" s="431">
        <v>1.1608143968</v>
      </c>
      <c r="BT12" s="431">
        <v>1.1612846456000001</v>
      </c>
      <c r="BU12" s="431">
        <v>1.1611339632</v>
      </c>
      <c r="BV12" s="431">
        <v>1.1597967056</v>
      </c>
    </row>
    <row r="13" spans="1:74" ht="11.1" customHeight="1" x14ac:dyDescent="0.2">
      <c r="A13" s="302" t="s">
        <v>1277</v>
      </c>
      <c r="B13" s="672" t="s">
        <v>1278</v>
      </c>
      <c r="C13" s="419">
        <v>3.7780039676999999E-2</v>
      </c>
      <c r="D13" s="419">
        <v>3.6569999654999998E-2</v>
      </c>
      <c r="E13" s="419">
        <v>3.6619842580999998E-2</v>
      </c>
      <c r="F13" s="419">
        <v>3.2601529333E-2</v>
      </c>
      <c r="G13" s="419">
        <v>2.7073443871E-2</v>
      </c>
      <c r="H13" s="419">
        <v>3.0511222667000001E-2</v>
      </c>
      <c r="I13" s="419">
        <v>3.0347492903000001E-2</v>
      </c>
      <c r="J13" s="419">
        <v>2.9927513547999999E-2</v>
      </c>
      <c r="K13" s="419">
        <v>3.0161077666999998E-2</v>
      </c>
      <c r="L13" s="419">
        <v>3.0354516452000001E-2</v>
      </c>
      <c r="M13" s="419">
        <v>3.0524388667E-2</v>
      </c>
      <c r="N13" s="419">
        <v>3.1808030644999999E-2</v>
      </c>
      <c r="O13" s="419">
        <v>3.1012079032000001E-2</v>
      </c>
      <c r="P13" s="419">
        <v>2.5453418929E-2</v>
      </c>
      <c r="Q13" s="419">
        <v>3.1071723547999999E-2</v>
      </c>
      <c r="R13" s="419">
        <v>3.0416442333000001E-2</v>
      </c>
      <c r="S13" s="419">
        <v>2.9375767742E-2</v>
      </c>
      <c r="T13" s="419">
        <v>2.9170791000000001E-2</v>
      </c>
      <c r="U13" s="419">
        <v>2.9344215484E-2</v>
      </c>
      <c r="V13" s="419">
        <v>2.9039112257999999E-2</v>
      </c>
      <c r="W13" s="419">
        <v>3.0334779667E-2</v>
      </c>
      <c r="X13" s="419">
        <v>3.1978036773999997E-2</v>
      </c>
      <c r="Y13" s="419">
        <v>3.2961368667000002E-2</v>
      </c>
      <c r="Z13" s="419">
        <v>3.3488799355000001E-2</v>
      </c>
      <c r="AA13" s="419">
        <v>3.2886295805999999E-2</v>
      </c>
      <c r="AB13" s="419">
        <v>3.1803731428999997E-2</v>
      </c>
      <c r="AC13" s="419">
        <v>3.4596218387E-2</v>
      </c>
      <c r="AD13" s="419">
        <v>3.3903178999999999E-2</v>
      </c>
      <c r="AE13" s="419">
        <v>3.2677682258000003E-2</v>
      </c>
      <c r="AF13" s="419">
        <v>3.1455776667000002E-2</v>
      </c>
      <c r="AG13" s="419">
        <v>3.1057269677E-2</v>
      </c>
      <c r="AH13" s="419">
        <v>3.2316542258E-2</v>
      </c>
      <c r="AI13" s="419">
        <v>3.3194225666999998E-2</v>
      </c>
      <c r="AJ13" s="419">
        <v>3.2552761935000001E-2</v>
      </c>
      <c r="AK13" s="419">
        <v>3.1487183000000002E-2</v>
      </c>
      <c r="AL13" s="419">
        <v>3.0519590323000001E-2</v>
      </c>
      <c r="AM13" s="419">
        <v>3.2427163548000001E-2</v>
      </c>
      <c r="AN13" s="419">
        <v>3.1807777857000001E-2</v>
      </c>
      <c r="AO13" s="419">
        <v>3.2298893225999999E-2</v>
      </c>
      <c r="AP13" s="419">
        <v>3.1181485333000001E-2</v>
      </c>
      <c r="AQ13" s="419">
        <v>3.1518039031999998E-2</v>
      </c>
      <c r="AR13" s="419">
        <v>2.8534181666999999E-2</v>
      </c>
      <c r="AS13" s="419">
        <v>2.9652954193999999E-2</v>
      </c>
      <c r="AT13" s="419">
        <v>2.9957066452000001E-2</v>
      </c>
      <c r="AU13" s="419">
        <v>2.9076422667000001E-2</v>
      </c>
      <c r="AV13" s="419">
        <v>3.0799054839000001E-2</v>
      </c>
      <c r="AW13" s="419">
        <v>3.0399197999999999E-2</v>
      </c>
      <c r="AX13" s="419">
        <v>3.2542889677000003E-2</v>
      </c>
      <c r="AY13" s="419">
        <v>2.9937245484000001E-2</v>
      </c>
      <c r="AZ13" s="419">
        <v>3.0211220689999999E-2</v>
      </c>
      <c r="BA13" s="419">
        <v>3.0527338386999999E-2</v>
      </c>
      <c r="BB13" s="419">
        <v>3.1085952298E-2</v>
      </c>
      <c r="BC13" s="419">
        <v>3.0981649236999999E-2</v>
      </c>
      <c r="BD13" s="431">
        <v>3.0868681852999999E-2</v>
      </c>
      <c r="BE13" s="431">
        <v>3.0760946894999999E-2</v>
      </c>
      <c r="BF13" s="431">
        <v>3.0660188155E-2</v>
      </c>
      <c r="BG13" s="431">
        <v>3.0568010249999999E-2</v>
      </c>
      <c r="BH13" s="431">
        <v>3.0486411519999999E-2</v>
      </c>
      <c r="BI13" s="431">
        <v>3.0416082462000001E-2</v>
      </c>
      <c r="BJ13" s="431">
        <v>3.0356860845E-2</v>
      </c>
      <c r="BK13" s="431">
        <v>3.0310160355000001E-2</v>
      </c>
      <c r="BL13" s="431">
        <v>3.0276991368000002E-2</v>
      </c>
      <c r="BM13" s="431">
        <v>3.0253548556000001E-2</v>
      </c>
      <c r="BN13" s="431">
        <v>3.0239216199E-2</v>
      </c>
      <c r="BO13" s="431">
        <v>3.0226075333999999E-2</v>
      </c>
      <c r="BP13" s="431">
        <v>3.0219511439999999E-2</v>
      </c>
      <c r="BQ13" s="431">
        <v>3.0216019348999999E-2</v>
      </c>
      <c r="BR13" s="431">
        <v>3.021339068E-2</v>
      </c>
      <c r="BS13" s="431">
        <v>3.0211474799E-2</v>
      </c>
      <c r="BT13" s="431">
        <v>3.0211599313E-2</v>
      </c>
      <c r="BU13" s="431">
        <v>3.0214869352999999E-2</v>
      </c>
      <c r="BV13" s="431">
        <v>3.0221289224000001E-2</v>
      </c>
    </row>
    <row r="14" spans="1:74" ht="11.1" customHeight="1" x14ac:dyDescent="0.2">
      <c r="A14" s="302" t="s">
        <v>1279</v>
      </c>
      <c r="B14" s="672" t="s">
        <v>1280</v>
      </c>
      <c r="C14" s="419">
        <v>4.7960304226000003</v>
      </c>
      <c r="D14" s="419">
        <v>4.7849491585999999</v>
      </c>
      <c r="E14" s="419">
        <v>4.8743340612999999</v>
      </c>
      <c r="F14" s="419">
        <v>4.5702422233000002</v>
      </c>
      <c r="G14" s="419">
        <v>3.9050232096999999</v>
      </c>
      <c r="H14" s="419">
        <v>4.2602903999999997</v>
      </c>
      <c r="I14" s="419">
        <v>4.3243694902999996</v>
      </c>
      <c r="J14" s="419">
        <v>4.2742281968000002</v>
      </c>
      <c r="K14" s="419">
        <v>4.2638313099999996</v>
      </c>
      <c r="L14" s="419">
        <v>4.3121350258</v>
      </c>
      <c r="M14" s="419">
        <v>4.3539874366999998</v>
      </c>
      <c r="N14" s="419">
        <v>4.3255220387</v>
      </c>
      <c r="O14" s="419">
        <v>4.3787039839000004</v>
      </c>
      <c r="P14" s="419">
        <v>3.6396905071000001</v>
      </c>
      <c r="Q14" s="419">
        <v>4.5412179935000001</v>
      </c>
      <c r="R14" s="419">
        <v>4.5607715866999996</v>
      </c>
      <c r="S14" s="419">
        <v>4.6229452031999996</v>
      </c>
      <c r="T14" s="419">
        <v>4.6567914733000002</v>
      </c>
      <c r="U14" s="419">
        <v>4.7257125194</v>
      </c>
      <c r="V14" s="419">
        <v>4.8352845323000002</v>
      </c>
      <c r="W14" s="419">
        <v>4.9146841666999999</v>
      </c>
      <c r="X14" s="419">
        <v>4.9525727934999999</v>
      </c>
      <c r="Y14" s="419">
        <v>5.00599566</v>
      </c>
      <c r="Z14" s="419">
        <v>4.9853934257999999</v>
      </c>
      <c r="AA14" s="419">
        <v>4.9624495032000002</v>
      </c>
      <c r="AB14" s="419">
        <v>4.8440379036000003</v>
      </c>
      <c r="AC14" s="419">
        <v>5.1673147419000003</v>
      </c>
      <c r="AD14" s="419">
        <v>5.2350914767000001</v>
      </c>
      <c r="AE14" s="419">
        <v>5.2035758580999998</v>
      </c>
      <c r="AF14" s="419">
        <v>5.1340674932999999</v>
      </c>
      <c r="AG14" s="419">
        <v>5.1941517677000002</v>
      </c>
      <c r="AH14" s="419">
        <v>5.3056904516000003</v>
      </c>
      <c r="AI14" s="419">
        <v>5.4762526067000001</v>
      </c>
      <c r="AJ14" s="419">
        <v>5.5327657031999999</v>
      </c>
      <c r="AK14" s="419">
        <v>5.5544003466999996</v>
      </c>
      <c r="AL14" s="419">
        <v>5.5866570935000004</v>
      </c>
      <c r="AM14" s="419">
        <v>5.6967523032000003</v>
      </c>
      <c r="AN14" s="419">
        <v>5.6728481750000004</v>
      </c>
      <c r="AO14" s="419">
        <v>5.8016050257999998</v>
      </c>
      <c r="AP14" s="419">
        <v>5.8126592566999999</v>
      </c>
      <c r="AQ14" s="419">
        <v>5.8083391323000004</v>
      </c>
      <c r="AR14" s="419">
        <v>5.8010141700000002</v>
      </c>
      <c r="AS14" s="419">
        <v>5.8160129999999999</v>
      </c>
      <c r="AT14" s="419">
        <v>5.9075911226000004</v>
      </c>
      <c r="AU14" s="419">
        <v>5.9038170166999997</v>
      </c>
      <c r="AV14" s="419">
        <v>5.9507651258000003</v>
      </c>
      <c r="AW14" s="419">
        <v>6.0931454133000003</v>
      </c>
      <c r="AX14" s="419">
        <v>6.1086143355000004</v>
      </c>
      <c r="AY14" s="419">
        <v>5.8507690451999999</v>
      </c>
      <c r="AZ14" s="419">
        <v>6.1209075103000004</v>
      </c>
      <c r="BA14" s="419">
        <v>6.2633965903000002</v>
      </c>
      <c r="BB14" s="419">
        <v>6.3019987926000001</v>
      </c>
      <c r="BC14" s="419">
        <v>6.3174203244999996</v>
      </c>
      <c r="BD14" s="431">
        <v>6.2932289268000003</v>
      </c>
      <c r="BE14" s="431">
        <v>6.3491147811999999</v>
      </c>
      <c r="BF14" s="431">
        <v>6.3858240385</v>
      </c>
      <c r="BG14" s="431">
        <v>6.4136642852000003</v>
      </c>
      <c r="BH14" s="431">
        <v>6.4389262213</v>
      </c>
      <c r="BI14" s="431">
        <v>6.4637519832999999</v>
      </c>
      <c r="BJ14" s="431">
        <v>6.4865578449000001</v>
      </c>
      <c r="BK14" s="431">
        <v>6.5067034067999998</v>
      </c>
      <c r="BL14" s="431">
        <v>6.3848168856000003</v>
      </c>
      <c r="BM14" s="431">
        <v>6.5454592472000002</v>
      </c>
      <c r="BN14" s="431">
        <v>6.5737872726999997</v>
      </c>
      <c r="BO14" s="431">
        <v>6.6057001599999996</v>
      </c>
      <c r="BP14" s="431">
        <v>6.6335099232000001</v>
      </c>
      <c r="BQ14" s="431">
        <v>6.6584516941</v>
      </c>
      <c r="BR14" s="431">
        <v>6.6829551448000002</v>
      </c>
      <c r="BS14" s="431">
        <v>6.7059664048999998</v>
      </c>
      <c r="BT14" s="431">
        <v>6.7280018904999999</v>
      </c>
      <c r="BU14" s="431">
        <v>6.7501743744000002</v>
      </c>
      <c r="BV14" s="431">
        <v>6.7698698076000001</v>
      </c>
    </row>
    <row r="15" spans="1:74" ht="11.1" customHeight="1" x14ac:dyDescent="0.2">
      <c r="A15" s="302" t="s">
        <v>1281</v>
      </c>
      <c r="B15" s="672" t="s">
        <v>1282</v>
      </c>
      <c r="C15" s="419">
        <v>2.5340801133999999</v>
      </c>
      <c r="D15" s="419">
        <v>2.5212060120999999</v>
      </c>
      <c r="E15" s="419">
        <v>2.4416790863000002</v>
      </c>
      <c r="F15" s="419">
        <v>2.2661290948000001</v>
      </c>
      <c r="G15" s="419">
        <v>1.830980858</v>
      </c>
      <c r="H15" s="419">
        <v>2.1655537860999998</v>
      </c>
      <c r="I15" s="419">
        <v>2.2303713069</v>
      </c>
      <c r="J15" s="419">
        <v>2.1724992375999999</v>
      </c>
      <c r="K15" s="419">
        <v>2.1379219579000002</v>
      </c>
      <c r="L15" s="419">
        <v>2.0710225379999998</v>
      </c>
      <c r="M15" s="419">
        <v>2.1309728488999999</v>
      </c>
      <c r="N15" s="419">
        <v>2.1061964451000001</v>
      </c>
      <c r="O15" s="419">
        <v>2.0910433670000002</v>
      </c>
      <c r="P15" s="419">
        <v>1.8706609110000001</v>
      </c>
      <c r="Q15" s="419">
        <v>2.0642206537000001</v>
      </c>
      <c r="R15" s="419">
        <v>2.0927252218999999</v>
      </c>
      <c r="S15" s="419">
        <v>2.0987233714000002</v>
      </c>
      <c r="T15" s="419">
        <v>2.0820259875999998</v>
      </c>
      <c r="U15" s="419">
        <v>2.0816306657000001</v>
      </c>
      <c r="V15" s="419">
        <v>2.0663785488999999</v>
      </c>
      <c r="W15" s="419">
        <v>2.0874574150999998</v>
      </c>
      <c r="X15" s="419">
        <v>2.1210377298999998</v>
      </c>
      <c r="Y15" s="419">
        <v>2.1293364972000002</v>
      </c>
      <c r="Z15" s="419">
        <v>2.1407881406999998</v>
      </c>
      <c r="AA15" s="419">
        <v>2.0566653312000001</v>
      </c>
      <c r="AB15" s="419">
        <v>2.0686936551000001</v>
      </c>
      <c r="AC15" s="419">
        <v>2.1423323335000002</v>
      </c>
      <c r="AD15" s="419">
        <v>2.152739709</v>
      </c>
      <c r="AE15" s="419">
        <v>2.1489337685000001</v>
      </c>
      <c r="AF15" s="419">
        <v>2.1236218127000002</v>
      </c>
      <c r="AG15" s="419">
        <v>2.1388053606000001</v>
      </c>
      <c r="AH15" s="419">
        <v>2.1444885838999999</v>
      </c>
      <c r="AI15" s="419">
        <v>2.1650342004000001</v>
      </c>
      <c r="AJ15" s="419">
        <v>2.1859131340000002</v>
      </c>
      <c r="AK15" s="419">
        <v>2.1929219568999998</v>
      </c>
      <c r="AL15" s="419">
        <v>2.0809574518999998</v>
      </c>
      <c r="AM15" s="419">
        <v>2.1246935495999999</v>
      </c>
      <c r="AN15" s="419">
        <v>2.0929441875000001</v>
      </c>
      <c r="AO15" s="419">
        <v>2.1504988387999999</v>
      </c>
      <c r="AP15" s="419">
        <v>2.1728468595999999</v>
      </c>
      <c r="AQ15" s="419">
        <v>2.1981169395000002</v>
      </c>
      <c r="AR15" s="419">
        <v>2.2053901174999999</v>
      </c>
      <c r="AS15" s="419">
        <v>2.1680554808000001</v>
      </c>
      <c r="AT15" s="419">
        <v>2.1977294795</v>
      </c>
      <c r="AU15" s="419">
        <v>2.1957872369000002</v>
      </c>
      <c r="AV15" s="419">
        <v>2.2100800177000002</v>
      </c>
      <c r="AW15" s="419">
        <v>2.2287355757</v>
      </c>
      <c r="AX15" s="419">
        <v>2.2455693033999999</v>
      </c>
      <c r="AY15" s="419">
        <v>2.0969826539</v>
      </c>
      <c r="AZ15" s="419">
        <v>2.1696151896</v>
      </c>
      <c r="BA15" s="419">
        <v>2.1820714371999999</v>
      </c>
      <c r="BB15" s="419">
        <v>2.0736336272</v>
      </c>
      <c r="BC15" s="419">
        <v>2.1384670224</v>
      </c>
      <c r="BD15" s="431">
        <v>2.1367067455000002</v>
      </c>
      <c r="BE15" s="431">
        <v>2.1348025877999999</v>
      </c>
      <c r="BF15" s="431">
        <v>2.1404842905999999</v>
      </c>
      <c r="BG15" s="431">
        <v>2.1447290095999998</v>
      </c>
      <c r="BH15" s="431">
        <v>2.1478134187000002</v>
      </c>
      <c r="BI15" s="431">
        <v>2.1487097316999999</v>
      </c>
      <c r="BJ15" s="431">
        <v>2.1461927958999998</v>
      </c>
      <c r="BK15" s="431">
        <v>2.1415315852000001</v>
      </c>
      <c r="BL15" s="431">
        <v>2.0880130835999999</v>
      </c>
      <c r="BM15" s="431">
        <v>2.1353965992999999</v>
      </c>
      <c r="BN15" s="431">
        <v>2.1341732044000001</v>
      </c>
      <c r="BO15" s="431">
        <v>2.1356234701000001</v>
      </c>
      <c r="BP15" s="431">
        <v>2.1377304863000002</v>
      </c>
      <c r="BQ15" s="431">
        <v>2.1397575993000002</v>
      </c>
      <c r="BR15" s="431">
        <v>2.1415639519999998</v>
      </c>
      <c r="BS15" s="431">
        <v>2.1422345289</v>
      </c>
      <c r="BT15" s="431">
        <v>2.1409557228999998</v>
      </c>
      <c r="BU15" s="431">
        <v>2.1369639238999998</v>
      </c>
      <c r="BV15" s="431">
        <v>2.1296084183000001</v>
      </c>
    </row>
    <row r="16" spans="1:74" ht="11.1" customHeight="1" x14ac:dyDescent="0.2">
      <c r="A16" s="302"/>
      <c r="B16" s="673"/>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31"/>
      <c r="BE16" s="431"/>
      <c r="BF16" s="431"/>
      <c r="BG16" s="431"/>
      <c r="BH16" s="431"/>
      <c r="BI16" s="431"/>
      <c r="BJ16" s="431"/>
      <c r="BK16" s="431"/>
      <c r="BL16" s="431"/>
      <c r="BM16" s="431"/>
      <c r="BN16" s="431"/>
      <c r="BO16" s="431"/>
      <c r="BP16" s="431"/>
      <c r="BQ16" s="431"/>
      <c r="BR16" s="431"/>
      <c r="BS16" s="431"/>
      <c r="BT16" s="431"/>
      <c r="BU16" s="431"/>
      <c r="BV16" s="431"/>
    </row>
    <row r="17" spans="1:74" s="313" customFormat="1" ht="11.1" customHeight="1" x14ac:dyDescent="0.2">
      <c r="A17" s="669" t="s">
        <v>470</v>
      </c>
      <c r="B17" s="670" t="s">
        <v>235</v>
      </c>
      <c r="C17" s="107">
        <v>19.93354429</v>
      </c>
      <c r="D17" s="107">
        <v>20.132419896999998</v>
      </c>
      <c r="E17" s="107">
        <v>18.463001161000001</v>
      </c>
      <c r="F17" s="107">
        <v>14.548502933</v>
      </c>
      <c r="G17" s="107">
        <v>16.078216129000001</v>
      </c>
      <c r="H17" s="107">
        <v>17.578089432999999</v>
      </c>
      <c r="I17" s="107">
        <v>18.381100903</v>
      </c>
      <c r="J17" s="107">
        <v>18.557907418999999</v>
      </c>
      <c r="K17" s="107">
        <v>18.414890967000002</v>
      </c>
      <c r="L17" s="107">
        <v>18.613669968</v>
      </c>
      <c r="M17" s="107">
        <v>18.742549767</v>
      </c>
      <c r="N17" s="107">
        <v>18.801704709999999</v>
      </c>
      <c r="O17" s="107">
        <v>18.715430516000001</v>
      </c>
      <c r="P17" s="107">
        <v>17.699020570999998</v>
      </c>
      <c r="Q17" s="107">
        <v>19.131856290000002</v>
      </c>
      <c r="R17" s="107">
        <v>19.743370533</v>
      </c>
      <c r="S17" s="107">
        <v>20.049364838999999</v>
      </c>
      <c r="T17" s="107">
        <v>20.585420233000001</v>
      </c>
      <c r="U17" s="107">
        <v>20.171343871000001</v>
      </c>
      <c r="V17" s="107">
        <v>20.572289161</v>
      </c>
      <c r="W17" s="107">
        <v>20.137974400000001</v>
      </c>
      <c r="X17" s="107">
        <v>20.376654354999999</v>
      </c>
      <c r="Y17" s="107">
        <v>20.572407800000001</v>
      </c>
      <c r="Z17" s="107">
        <v>20.656523258</v>
      </c>
      <c r="AA17" s="107">
        <v>19.612842355000002</v>
      </c>
      <c r="AB17" s="107">
        <v>20.190111464000001</v>
      </c>
      <c r="AC17" s="107">
        <v>20.483176676999999</v>
      </c>
      <c r="AD17" s="107">
        <v>19.726980099999999</v>
      </c>
      <c r="AE17" s="107">
        <v>19.839299709999999</v>
      </c>
      <c r="AF17" s="107">
        <v>20.432958267</v>
      </c>
      <c r="AG17" s="107">
        <v>19.925094612999999</v>
      </c>
      <c r="AH17" s="107">
        <v>20.264698257999999</v>
      </c>
      <c r="AI17" s="107">
        <v>20.1285375</v>
      </c>
      <c r="AJ17" s="107">
        <v>20.006323225999999</v>
      </c>
      <c r="AK17" s="107">
        <v>20.214266833</v>
      </c>
      <c r="AL17" s="107">
        <v>19.327256548000001</v>
      </c>
      <c r="AM17" s="107">
        <v>19.168298097000001</v>
      </c>
      <c r="AN17" s="107">
        <v>19.758816750000001</v>
      </c>
      <c r="AO17" s="107">
        <v>20.082731097</v>
      </c>
      <c r="AP17" s="107">
        <v>20.036671667</v>
      </c>
      <c r="AQ17" s="107">
        <v>20.395372773999998</v>
      </c>
      <c r="AR17" s="107">
        <v>20.715700767000001</v>
      </c>
      <c r="AS17" s="107">
        <v>20.123741515999999</v>
      </c>
      <c r="AT17" s="107">
        <v>20.880517193999999</v>
      </c>
      <c r="AU17" s="107">
        <v>20.091686367000001</v>
      </c>
      <c r="AV17" s="107">
        <v>20.680034902999999</v>
      </c>
      <c r="AW17" s="107">
        <v>20.710114567000002</v>
      </c>
      <c r="AX17" s="107">
        <v>20.293155290000001</v>
      </c>
      <c r="AY17" s="107">
        <v>19.587100323000001</v>
      </c>
      <c r="AZ17" s="107">
        <v>19.948251241000001</v>
      </c>
      <c r="BA17" s="107">
        <v>19.876613161000002</v>
      </c>
      <c r="BB17" s="107">
        <v>19.572382829999999</v>
      </c>
      <c r="BC17" s="107">
        <v>20.018034341</v>
      </c>
      <c r="BD17" s="686">
        <v>20.743200000000002</v>
      </c>
      <c r="BE17" s="686">
        <v>20.492979999999999</v>
      </c>
      <c r="BF17" s="686">
        <v>21.139019999999999</v>
      </c>
      <c r="BG17" s="686">
        <v>20.565750000000001</v>
      </c>
      <c r="BH17" s="686">
        <v>20.771429999999999</v>
      </c>
      <c r="BI17" s="686">
        <v>20.741779999999999</v>
      </c>
      <c r="BJ17" s="686">
        <v>20.584990000000001</v>
      </c>
      <c r="BK17" s="686">
        <v>20.12725</v>
      </c>
      <c r="BL17" s="686">
        <v>20.268350000000002</v>
      </c>
      <c r="BM17" s="686">
        <v>20.591850000000001</v>
      </c>
      <c r="BN17" s="686">
        <v>20.212900000000001</v>
      </c>
      <c r="BO17" s="686">
        <v>20.54814</v>
      </c>
      <c r="BP17" s="686">
        <v>20.960799999999999</v>
      </c>
      <c r="BQ17" s="686">
        <v>20.733789999999999</v>
      </c>
      <c r="BR17" s="686">
        <v>21.086279999999999</v>
      </c>
      <c r="BS17" s="686">
        <v>20.58708</v>
      </c>
      <c r="BT17" s="686">
        <v>20.880659999999999</v>
      </c>
      <c r="BU17" s="686">
        <v>20.744150000000001</v>
      </c>
      <c r="BV17" s="686">
        <v>20.659690000000001</v>
      </c>
    </row>
    <row r="18" spans="1:74" s="313" customFormat="1" ht="11.1" customHeight="1" x14ac:dyDescent="0.2">
      <c r="A18" s="674" t="s">
        <v>266</v>
      </c>
      <c r="B18" s="675" t="s">
        <v>1283</v>
      </c>
      <c r="C18" s="107">
        <v>16.228515999999999</v>
      </c>
      <c r="D18" s="107">
        <v>15.865413</v>
      </c>
      <c r="E18" s="107">
        <v>15.230451</v>
      </c>
      <c r="F18" s="107">
        <v>12.772333</v>
      </c>
      <c r="G18" s="107">
        <v>12.968031999999999</v>
      </c>
      <c r="H18" s="107">
        <v>13.734366</v>
      </c>
      <c r="I18" s="107">
        <v>14.33358</v>
      </c>
      <c r="J18" s="107">
        <v>14.151709</v>
      </c>
      <c r="K18" s="107">
        <v>13.572832999999999</v>
      </c>
      <c r="L18" s="107">
        <v>13.444741</v>
      </c>
      <c r="M18" s="107">
        <v>14.123699999999999</v>
      </c>
      <c r="N18" s="107">
        <v>14.139806</v>
      </c>
      <c r="O18" s="107">
        <v>14.541839</v>
      </c>
      <c r="P18" s="107">
        <v>12.370929</v>
      </c>
      <c r="Q18" s="107">
        <v>14.387129</v>
      </c>
      <c r="R18" s="107">
        <v>15.162167</v>
      </c>
      <c r="S18" s="107">
        <v>15.595677</v>
      </c>
      <c r="T18" s="107">
        <v>16.190232999999999</v>
      </c>
      <c r="U18" s="107">
        <v>15.851839</v>
      </c>
      <c r="V18" s="107">
        <v>15.726000000000001</v>
      </c>
      <c r="W18" s="107">
        <v>15.231667</v>
      </c>
      <c r="X18" s="107">
        <v>15.045355000000001</v>
      </c>
      <c r="Y18" s="107">
        <v>15.683967000000001</v>
      </c>
      <c r="Z18" s="107">
        <v>15.756902999999999</v>
      </c>
      <c r="AA18" s="107">
        <v>15.467677</v>
      </c>
      <c r="AB18" s="107">
        <v>15.397285999999999</v>
      </c>
      <c r="AC18" s="107">
        <v>15.846807</v>
      </c>
      <c r="AD18" s="107">
        <v>15.648300000000001</v>
      </c>
      <c r="AE18" s="107">
        <v>16.238773999999999</v>
      </c>
      <c r="AF18" s="107">
        <v>16.571000000000002</v>
      </c>
      <c r="AG18" s="107">
        <v>16.358000000000001</v>
      </c>
      <c r="AH18" s="107">
        <v>16.427676999999999</v>
      </c>
      <c r="AI18" s="107">
        <v>16.141200000000001</v>
      </c>
      <c r="AJ18" s="107">
        <v>15.775807</v>
      </c>
      <c r="AK18" s="107">
        <v>16.450467</v>
      </c>
      <c r="AL18" s="107">
        <v>15.376936000000001</v>
      </c>
      <c r="AM18" s="107">
        <v>15.086387</v>
      </c>
      <c r="AN18" s="107">
        <v>15.128429000000001</v>
      </c>
      <c r="AO18" s="107">
        <v>15.512839</v>
      </c>
      <c r="AP18" s="107">
        <v>15.839833</v>
      </c>
      <c r="AQ18" s="107">
        <v>16.206968</v>
      </c>
      <c r="AR18" s="107">
        <v>16.394532999999999</v>
      </c>
      <c r="AS18" s="107">
        <v>16.598096999999999</v>
      </c>
      <c r="AT18" s="107">
        <v>16.689160999999999</v>
      </c>
      <c r="AU18" s="107">
        <v>16.239267000000002</v>
      </c>
      <c r="AV18" s="107">
        <v>15.356871</v>
      </c>
      <c r="AW18" s="107">
        <v>15.937167000000001</v>
      </c>
      <c r="AX18" s="107">
        <v>16.501839</v>
      </c>
      <c r="AY18" s="107">
        <v>15.399387000000001</v>
      </c>
      <c r="AZ18" s="107">
        <v>14.881862</v>
      </c>
      <c r="BA18" s="107">
        <v>15.864613</v>
      </c>
      <c r="BB18" s="107">
        <v>15.828099999999999</v>
      </c>
      <c r="BC18" s="107">
        <v>16.671085483999999</v>
      </c>
      <c r="BD18" s="686">
        <v>16.585190000000001</v>
      </c>
      <c r="BE18" s="686">
        <v>16.625160000000001</v>
      </c>
      <c r="BF18" s="686">
        <v>16.400590000000001</v>
      </c>
      <c r="BG18" s="686">
        <v>15.959540000000001</v>
      </c>
      <c r="BH18" s="686">
        <v>15.257989999999999</v>
      </c>
      <c r="BI18" s="686">
        <v>15.850910000000001</v>
      </c>
      <c r="BJ18" s="686">
        <v>15.929180000000001</v>
      </c>
      <c r="BK18" s="686">
        <v>15.21022</v>
      </c>
      <c r="BL18" s="686">
        <v>14.705220000000001</v>
      </c>
      <c r="BM18" s="686">
        <v>15.27247</v>
      </c>
      <c r="BN18" s="686">
        <v>15.495419999999999</v>
      </c>
      <c r="BO18" s="686">
        <v>15.93609</v>
      </c>
      <c r="BP18" s="686">
        <v>16.22137</v>
      </c>
      <c r="BQ18" s="686">
        <v>16.120039999999999</v>
      </c>
      <c r="BR18" s="686">
        <v>16.075040000000001</v>
      </c>
      <c r="BS18" s="686">
        <v>15.711169999999999</v>
      </c>
      <c r="BT18" s="686">
        <v>15.052060000000001</v>
      </c>
      <c r="BU18" s="686">
        <v>15.723739999999999</v>
      </c>
      <c r="BV18" s="686">
        <v>15.91869</v>
      </c>
    </row>
    <row r="19" spans="1:74" ht="11.1" customHeight="1" x14ac:dyDescent="0.2">
      <c r="A19" s="302" t="s">
        <v>260</v>
      </c>
      <c r="B19" s="676" t="s">
        <v>1267</v>
      </c>
      <c r="C19" s="419">
        <v>12.850118999999999</v>
      </c>
      <c r="D19" s="419">
        <v>12.844479</v>
      </c>
      <c r="E19" s="419">
        <v>12.795216999999999</v>
      </c>
      <c r="F19" s="419">
        <v>11.910579</v>
      </c>
      <c r="G19" s="419">
        <v>9.7139690000000005</v>
      </c>
      <c r="H19" s="419">
        <v>10.446463</v>
      </c>
      <c r="I19" s="419">
        <v>11.003636</v>
      </c>
      <c r="J19" s="419">
        <v>10.578666</v>
      </c>
      <c r="K19" s="419">
        <v>10.926155</v>
      </c>
      <c r="L19" s="419">
        <v>10.455707</v>
      </c>
      <c r="M19" s="419">
        <v>11.196146000000001</v>
      </c>
      <c r="N19" s="419">
        <v>11.171507</v>
      </c>
      <c r="O19" s="419">
        <v>11.137354</v>
      </c>
      <c r="P19" s="419">
        <v>9.9159360000000003</v>
      </c>
      <c r="Q19" s="419">
        <v>11.351134999999999</v>
      </c>
      <c r="R19" s="419">
        <v>11.317989000000001</v>
      </c>
      <c r="S19" s="419">
        <v>11.389749</v>
      </c>
      <c r="T19" s="419">
        <v>11.365923</v>
      </c>
      <c r="U19" s="419">
        <v>11.392429</v>
      </c>
      <c r="V19" s="419">
        <v>11.276332</v>
      </c>
      <c r="W19" s="419">
        <v>10.921417</v>
      </c>
      <c r="X19" s="419">
        <v>11.563782</v>
      </c>
      <c r="Y19" s="419">
        <v>11.781943999999999</v>
      </c>
      <c r="Z19" s="419">
        <v>11.678139</v>
      </c>
      <c r="AA19" s="419">
        <v>11.479767000000001</v>
      </c>
      <c r="AB19" s="419">
        <v>11.257889</v>
      </c>
      <c r="AC19" s="419">
        <v>11.806029000000001</v>
      </c>
      <c r="AD19" s="419">
        <v>11.769842000000001</v>
      </c>
      <c r="AE19" s="419">
        <v>11.734401999999999</v>
      </c>
      <c r="AF19" s="419">
        <v>11.800309</v>
      </c>
      <c r="AG19" s="419">
        <v>11.834305000000001</v>
      </c>
      <c r="AH19" s="419">
        <v>11.985232</v>
      </c>
      <c r="AI19" s="419">
        <v>12.325189999999999</v>
      </c>
      <c r="AJ19" s="419">
        <v>12.377552</v>
      </c>
      <c r="AK19" s="419">
        <v>12.376018</v>
      </c>
      <c r="AL19" s="419">
        <v>12.138051000000001</v>
      </c>
      <c r="AM19" s="419">
        <v>12.568448</v>
      </c>
      <c r="AN19" s="419">
        <v>12.532403</v>
      </c>
      <c r="AO19" s="419">
        <v>12.770144</v>
      </c>
      <c r="AP19" s="419">
        <v>12.649998</v>
      </c>
      <c r="AQ19" s="419">
        <v>12.693955000000001</v>
      </c>
      <c r="AR19" s="419">
        <v>12.894467000000001</v>
      </c>
      <c r="AS19" s="419">
        <v>12.925407999999999</v>
      </c>
      <c r="AT19" s="419">
        <v>13.041109000000001</v>
      </c>
      <c r="AU19" s="419">
        <v>13.246560000000001</v>
      </c>
      <c r="AV19" s="419">
        <v>13.218734</v>
      </c>
      <c r="AW19" s="419">
        <v>13.295252</v>
      </c>
      <c r="AX19" s="419">
        <v>13.264092</v>
      </c>
      <c r="AY19" s="419">
        <v>12.553175</v>
      </c>
      <c r="AZ19" s="419">
        <v>13.105371</v>
      </c>
      <c r="BA19" s="419">
        <v>13.182041</v>
      </c>
      <c r="BB19" s="419">
        <v>13.150111524</v>
      </c>
      <c r="BC19" s="419">
        <v>13.200367525000001</v>
      </c>
      <c r="BD19" s="431">
        <v>13.166729999999999</v>
      </c>
      <c r="BE19" s="431">
        <v>13.266209999999999</v>
      </c>
      <c r="BF19" s="431">
        <v>13.34985</v>
      </c>
      <c r="BG19" s="431">
        <v>13.361140000000001</v>
      </c>
      <c r="BH19" s="431">
        <v>13.42911</v>
      </c>
      <c r="BI19" s="431">
        <v>13.514419999999999</v>
      </c>
      <c r="BJ19" s="431">
        <v>13.54983</v>
      </c>
      <c r="BK19" s="431">
        <v>13.5693</v>
      </c>
      <c r="BL19" s="431">
        <v>13.329470000000001</v>
      </c>
      <c r="BM19" s="431">
        <v>13.600009999999999</v>
      </c>
      <c r="BN19" s="431">
        <v>13.632009999999999</v>
      </c>
      <c r="BO19" s="431">
        <v>13.6934</v>
      </c>
      <c r="BP19" s="431">
        <v>13.71163</v>
      </c>
      <c r="BQ19" s="431">
        <v>13.73976</v>
      </c>
      <c r="BR19" s="431">
        <v>13.781219999999999</v>
      </c>
      <c r="BS19" s="431">
        <v>13.75295</v>
      </c>
      <c r="BT19" s="431">
        <v>13.824909999999999</v>
      </c>
      <c r="BU19" s="431">
        <v>13.892580000000001</v>
      </c>
      <c r="BV19" s="431">
        <v>13.917009999999999</v>
      </c>
    </row>
    <row r="20" spans="1:74" ht="11.1" customHeight="1" x14ac:dyDescent="0.2">
      <c r="A20" s="303" t="s">
        <v>919</v>
      </c>
      <c r="B20" s="676" t="s">
        <v>1284</v>
      </c>
      <c r="C20" s="419">
        <v>0</v>
      </c>
      <c r="D20" s="419">
        <v>0</v>
      </c>
      <c r="E20" s="419">
        <v>0</v>
      </c>
      <c r="F20" s="419">
        <v>0</v>
      </c>
      <c r="G20" s="419">
        <v>0</v>
      </c>
      <c r="H20" s="419">
        <v>0</v>
      </c>
      <c r="I20" s="419">
        <v>0</v>
      </c>
      <c r="J20" s="419">
        <v>0</v>
      </c>
      <c r="K20" s="419">
        <v>0</v>
      </c>
      <c r="L20" s="419">
        <v>0</v>
      </c>
      <c r="M20" s="419">
        <v>0</v>
      </c>
      <c r="N20" s="419">
        <v>0</v>
      </c>
      <c r="O20" s="419">
        <v>0</v>
      </c>
      <c r="P20" s="419">
        <v>0</v>
      </c>
      <c r="Q20" s="419">
        <v>0</v>
      </c>
      <c r="R20" s="419">
        <v>0</v>
      </c>
      <c r="S20" s="419">
        <v>0</v>
      </c>
      <c r="T20" s="419">
        <v>0</v>
      </c>
      <c r="U20" s="419">
        <v>0</v>
      </c>
      <c r="V20" s="419">
        <v>0</v>
      </c>
      <c r="W20" s="419">
        <v>0</v>
      </c>
      <c r="X20" s="419">
        <v>0</v>
      </c>
      <c r="Y20" s="419">
        <v>0</v>
      </c>
      <c r="Z20" s="419">
        <v>0</v>
      </c>
      <c r="AA20" s="419">
        <v>0.25954199999999999</v>
      </c>
      <c r="AB20" s="419">
        <v>0.53358000000000005</v>
      </c>
      <c r="AC20" s="419">
        <v>0.43973400000000001</v>
      </c>
      <c r="AD20" s="419">
        <v>0.41915799999999998</v>
      </c>
      <c r="AE20" s="419">
        <v>0.32280300000000001</v>
      </c>
      <c r="AF20" s="419">
        <v>0.36192999999999997</v>
      </c>
      <c r="AG20" s="419">
        <v>0.40188299999999999</v>
      </c>
      <c r="AH20" s="419">
        <v>0.44310500000000003</v>
      </c>
      <c r="AI20" s="419">
        <v>0.42931200000000003</v>
      </c>
      <c r="AJ20" s="419">
        <v>0.58893399999999996</v>
      </c>
      <c r="AK20" s="419">
        <v>0.478047</v>
      </c>
      <c r="AL20" s="419">
        <v>0.373726</v>
      </c>
      <c r="AM20" s="419">
        <v>0.44757799999999998</v>
      </c>
      <c r="AN20" s="419">
        <v>0.29474099999999998</v>
      </c>
      <c r="AO20" s="419">
        <v>0.42174200000000001</v>
      </c>
      <c r="AP20" s="419">
        <v>0.46244499999999999</v>
      </c>
      <c r="AQ20" s="419">
        <v>0.43149900000000002</v>
      </c>
      <c r="AR20" s="419">
        <v>0.63425200000000004</v>
      </c>
      <c r="AS20" s="419">
        <v>0.61671900000000002</v>
      </c>
      <c r="AT20" s="419">
        <v>0.75777899999999998</v>
      </c>
      <c r="AU20" s="419">
        <v>0.72493600000000002</v>
      </c>
      <c r="AV20" s="419">
        <v>0.73525099999999999</v>
      </c>
      <c r="AW20" s="419">
        <v>0.53418399999999999</v>
      </c>
      <c r="AX20" s="419">
        <v>0.47445500000000002</v>
      </c>
      <c r="AY20" s="419">
        <v>0.48558000000000001</v>
      </c>
      <c r="AZ20" s="419">
        <v>0.55778000000000005</v>
      </c>
      <c r="BA20" s="419">
        <v>0.468862</v>
      </c>
      <c r="BB20" s="419">
        <v>0.435</v>
      </c>
      <c r="BC20" s="419">
        <v>0.435</v>
      </c>
      <c r="BD20" s="431">
        <v>0.48888110000000001</v>
      </c>
      <c r="BE20" s="431">
        <v>0.50012109999999999</v>
      </c>
      <c r="BF20" s="431">
        <v>0.50479569999999996</v>
      </c>
      <c r="BG20" s="431">
        <v>0.49732310000000002</v>
      </c>
      <c r="BH20" s="431">
        <v>0.48055599999999998</v>
      </c>
      <c r="BI20" s="431">
        <v>0.46394259999999998</v>
      </c>
      <c r="BJ20" s="431">
        <v>0.44225730000000002</v>
      </c>
      <c r="BK20" s="431">
        <v>0.43651489999999998</v>
      </c>
      <c r="BL20" s="431">
        <v>0.42996869999999998</v>
      </c>
      <c r="BM20" s="431">
        <v>0.4510381</v>
      </c>
      <c r="BN20" s="431">
        <v>0.46959580000000001</v>
      </c>
      <c r="BO20" s="431">
        <v>0.48871910000000002</v>
      </c>
      <c r="BP20" s="431">
        <v>0.50684839999999998</v>
      </c>
      <c r="BQ20" s="431">
        <v>0.51946530000000002</v>
      </c>
      <c r="BR20" s="431">
        <v>0.52501640000000005</v>
      </c>
      <c r="BS20" s="431">
        <v>0.52187459999999997</v>
      </c>
      <c r="BT20" s="431">
        <v>0.51019530000000002</v>
      </c>
      <c r="BU20" s="431">
        <v>0.49470409999999998</v>
      </c>
      <c r="BV20" s="431">
        <v>0.4773174</v>
      </c>
    </row>
    <row r="21" spans="1:74" ht="11.1" customHeight="1" x14ac:dyDescent="0.2">
      <c r="A21" s="303" t="s">
        <v>464</v>
      </c>
      <c r="B21" s="676" t="s">
        <v>1285</v>
      </c>
      <c r="C21" s="419">
        <v>3.0230760000000001</v>
      </c>
      <c r="D21" s="419">
        <v>2.982148</v>
      </c>
      <c r="E21" s="419">
        <v>2.6708349999999998</v>
      </c>
      <c r="F21" s="419">
        <v>2.6369150000000001</v>
      </c>
      <c r="G21" s="419">
        <v>2.909678</v>
      </c>
      <c r="H21" s="419">
        <v>3.6455860000000002</v>
      </c>
      <c r="I21" s="419">
        <v>2.563088</v>
      </c>
      <c r="J21" s="419">
        <v>2.0084689999999998</v>
      </c>
      <c r="K21" s="419">
        <v>2.1329419999999999</v>
      </c>
      <c r="L21" s="419">
        <v>2.354301</v>
      </c>
      <c r="M21" s="419">
        <v>2.7840889999999998</v>
      </c>
      <c r="N21" s="419">
        <v>2.356258</v>
      </c>
      <c r="O21" s="419">
        <v>2.61416</v>
      </c>
      <c r="P21" s="419">
        <v>3.023647</v>
      </c>
      <c r="Q21" s="419">
        <v>3.0111910000000002</v>
      </c>
      <c r="R21" s="419">
        <v>2.6442649999999999</v>
      </c>
      <c r="S21" s="419">
        <v>2.9932609999999999</v>
      </c>
      <c r="T21" s="419">
        <v>3.1933950000000002</v>
      </c>
      <c r="U21" s="419">
        <v>3.6939479999999998</v>
      </c>
      <c r="V21" s="419">
        <v>3.2441450000000001</v>
      </c>
      <c r="W21" s="419">
        <v>3.991622</v>
      </c>
      <c r="X21" s="419">
        <v>3.1922000000000001</v>
      </c>
      <c r="Y21" s="419">
        <v>3.19713</v>
      </c>
      <c r="Z21" s="419">
        <v>3.015787</v>
      </c>
      <c r="AA21" s="419">
        <v>3.0434760000000001</v>
      </c>
      <c r="AB21" s="419">
        <v>2.9154740000000001</v>
      </c>
      <c r="AC21" s="419">
        <v>3.2209500000000002</v>
      </c>
      <c r="AD21" s="419">
        <v>2.5548730000000002</v>
      </c>
      <c r="AE21" s="419">
        <v>2.8580450000000002</v>
      </c>
      <c r="AF21" s="419">
        <v>3.0194960000000002</v>
      </c>
      <c r="AG21" s="419">
        <v>2.9168850000000002</v>
      </c>
      <c r="AH21" s="419">
        <v>2.768659</v>
      </c>
      <c r="AI21" s="419">
        <v>2.553353</v>
      </c>
      <c r="AJ21" s="419">
        <v>2.2373470000000002</v>
      </c>
      <c r="AK21" s="419">
        <v>2.1472720000000001</v>
      </c>
      <c r="AL21" s="419">
        <v>2.2279429999999998</v>
      </c>
      <c r="AM21" s="419">
        <v>2.7634940000000001</v>
      </c>
      <c r="AN21" s="419">
        <v>2.598357</v>
      </c>
      <c r="AO21" s="419">
        <v>1.4879910000000001</v>
      </c>
      <c r="AP21" s="419">
        <v>2.185184</v>
      </c>
      <c r="AQ21" s="419">
        <v>2.6802800000000002</v>
      </c>
      <c r="AR21" s="419">
        <v>2.6731959999999999</v>
      </c>
      <c r="AS21" s="419">
        <v>2.45241</v>
      </c>
      <c r="AT21" s="419">
        <v>2.877669</v>
      </c>
      <c r="AU21" s="419">
        <v>2.4829509999999999</v>
      </c>
      <c r="AV21" s="419">
        <v>2.0233180000000002</v>
      </c>
      <c r="AW21" s="419">
        <v>2.9672040000000002</v>
      </c>
      <c r="AX21" s="419">
        <v>1.890164</v>
      </c>
      <c r="AY21" s="419">
        <v>2.57823</v>
      </c>
      <c r="AZ21" s="419">
        <v>1.8767100000000001</v>
      </c>
      <c r="BA21" s="419">
        <v>1.8846540000000001</v>
      </c>
      <c r="BB21" s="419">
        <v>2.2919333332999998</v>
      </c>
      <c r="BC21" s="419">
        <v>2.4156215160999999</v>
      </c>
      <c r="BD21" s="431">
        <v>2.3814790000000001</v>
      </c>
      <c r="BE21" s="431">
        <v>2.3718509999999999</v>
      </c>
      <c r="BF21" s="431">
        <v>2.175001</v>
      </c>
      <c r="BG21" s="431">
        <v>1.909896</v>
      </c>
      <c r="BH21" s="431">
        <v>1.61982</v>
      </c>
      <c r="BI21" s="431">
        <v>1.7647040000000001</v>
      </c>
      <c r="BJ21" s="431">
        <v>1.334427</v>
      </c>
      <c r="BK21" s="431">
        <v>1.1997949999999999</v>
      </c>
      <c r="BL21" s="431">
        <v>0.92457639999999996</v>
      </c>
      <c r="BM21" s="431">
        <v>1.2653369999999999</v>
      </c>
      <c r="BN21" s="431">
        <v>1.3107059999999999</v>
      </c>
      <c r="BO21" s="431">
        <v>1.4674430000000001</v>
      </c>
      <c r="BP21" s="431">
        <v>1.3565780000000001</v>
      </c>
      <c r="BQ21" s="431">
        <v>1.361858</v>
      </c>
      <c r="BR21" s="431">
        <v>1.331529</v>
      </c>
      <c r="BS21" s="431">
        <v>1.228027</v>
      </c>
      <c r="BT21" s="431">
        <v>0.97571940000000001</v>
      </c>
      <c r="BU21" s="431">
        <v>1.1922189999999999</v>
      </c>
      <c r="BV21" s="431">
        <v>0.97485120000000003</v>
      </c>
    </row>
    <row r="22" spans="1:74" ht="11.1" customHeight="1" x14ac:dyDescent="0.2">
      <c r="A22" s="303" t="s">
        <v>466</v>
      </c>
      <c r="B22" s="676" t="s">
        <v>1286</v>
      </c>
      <c r="C22" s="419">
        <v>0</v>
      </c>
      <c r="D22" s="419">
        <v>0</v>
      </c>
      <c r="E22" s="419">
        <v>0</v>
      </c>
      <c r="F22" s="419">
        <v>-9.5299999999999996E-2</v>
      </c>
      <c r="G22" s="419">
        <v>-0.33870967742000002</v>
      </c>
      <c r="H22" s="419">
        <v>-0.25656666667</v>
      </c>
      <c r="I22" s="419">
        <v>-3.7741935483999998E-3</v>
      </c>
      <c r="J22" s="419">
        <v>0.27774193547999998</v>
      </c>
      <c r="K22" s="419">
        <v>0.17813333333</v>
      </c>
      <c r="L22" s="419">
        <v>0.11709677419</v>
      </c>
      <c r="M22" s="419">
        <v>1.5699999999999999E-2</v>
      </c>
      <c r="N22" s="419">
        <v>-3.2258064515E-5</v>
      </c>
      <c r="O22" s="419">
        <v>3.2258064515E-5</v>
      </c>
      <c r="P22" s="419">
        <v>1.1142857143E-2</v>
      </c>
      <c r="Q22" s="419">
        <v>-3.2258064515E-5</v>
      </c>
      <c r="R22" s="419">
        <v>0.14486666667</v>
      </c>
      <c r="S22" s="419">
        <v>0.18848387096999999</v>
      </c>
      <c r="T22" s="419">
        <v>0.20936666667000001</v>
      </c>
      <c r="U22" s="419">
        <v>6.4516129031E-5</v>
      </c>
      <c r="V22" s="419">
        <v>0</v>
      </c>
      <c r="W22" s="419">
        <v>0.1178</v>
      </c>
      <c r="X22" s="419">
        <v>0.22974193547999999</v>
      </c>
      <c r="Y22" s="419">
        <v>0.30596666667</v>
      </c>
      <c r="Z22" s="419">
        <v>0.25112903226</v>
      </c>
      <c r="AA22" s="419">
        <v>0.17306451613000001</v>
      </c>
      <c r="AB22" s="419">
        <v>0.33732142857000003</v>
      </c>
      <c r="AC22" s="419">
        <v>0.41325806452000002</v>
      </c>
      <c r="AD22" s="419">
        <v>0.60650000000000004</v>
      </c>
      <c r="AE22" s="419">
        <v>0.79861290323</v>
      </c>
      <c r="AF22" s="419">
        <v>0.99283333333000001</v>
      </c>
      <c r="AG22" s="419">
        <v>0.81670967742</v>
      </c>
      <c r="AH22" s="419">
        <v>0.74029032258000005</v>
      </c>
      <c r="AI22" s="419">
        <v>0.95546666667000002</v>
      </c>
      <c r="AJ22" s="419">
        <v>0.57496774194</v>
      </c>
      <c r="AK22" s="419">
        <v>0.33833333332999999</v>
      </c>
      <c r="AL22" s="419">
        <v>0.52867741935000001</v>
      </c>
      <c r="AM22" s="419">
        <v>1.4548387096999999E-2</v>
      </c>
      <c r="AN22" s="419">
        <v>0</v>
      </c>
      <c r="AO22" s="419">
        <v>1.3032258065E-2</v>
      </c>
      <c r="AP22" s="419">
        <v>0.24840000000000001</v>
      </c>
      <c r="AQ22" s="419">
        <v>0.30183870967999998</v>
      </c>
      <c r="AR22" s="419">
        <v>0.24026666666999999</v>
      </c>
      <c r="AS22" s="419">
        <v>-9.5483870968000005E-3</v>
      </c>
      <c r="AT22" s="419">
        <v>-9.2774193547999997E-2</v>
      </c>
      <c r="AU22" s="419">
        <v>-3.1466666667000001E-2</v>
      </c>
      <c r="AV22" s="419">
        <v>0</v>
      </c>
      <c r="AW22" s="419">
        <v>-2.1233333332999999E-2</v>
      </c>
      <c r="AX22" s="419">
        <v>-8.9451612902999994E-2</v>
      </c>
      <c r="AY22" s="419">
        <v>-0.10738709677</v>
      </c>
      <c r="AZ22" s="419">
        <v>-0.10155172413999999</v>
      </c>
      <c r="BA22" s="419">
        <v>-9.6000000000000002E-2</v>
      </c>
      <c r="BB22" s="419">
        <v>-0.10946666667</v>
      </c>
      <c r="BC22" s="419">
        <v>-9.9000037814999997E-2</v>
      </c>
      <c r="BD22" s="431">
        <v>-9.8333299999999998E-2</v>
      </c>
      <c r="BE22" s="431">
        <v>-0.10322580000000001</v>
      </c>
      <c r="BF22" s="431">
        <v>-0.10483870000000001</v>
      </c>
      <c r="BG22" s="431">
        <v>-9.3333299999999994E-2</v>
      </c>
      <c r="BH22" s="431">
        <v>-0.10645159999999999</v>
      </c>
      <c r="BI22" s="431">
        <v>-0.1</v>
      </c>
      <c r="BJ22" s="431">
        <v>0</v>
      </c>
      <c r="BK22" s="431">
        <v>0</v>
      </c>
      <c r="BL22" s="431">
        <v>0</v>
      </c>
      <c r="BM22" s="431">
        <v>0</v>
      </c>
      <c r="BN22" s="431">
        <v>0</v>
      </c>
      <c r="BO22" s="431">
        <v>0</v>
      </c>
      <c r="BP22" s="431">
        <v>0</v>
      </c>
      <c r="BQ22" s="431">
        <v>0</v>
      </c>
      <c r="BR22" s="431">
        <v>0</v>
      </c>
      <c r="BS22" s="431">
        <v>0</v>
      </c>
      <c r="BT22" s="431">
        <v>0</v>
      </c>
      <c r="BU22" s="431">
        <v>0</v>
      </c>
      <c r="BV22" s="431">
        <v>0</v>
      </c>
    </row>
    <row r="23" spans="1:74" ht="11.1" customHeight="1" x14ac:dyDescent="0.2">
      <c r="A23" s="303" t="s">
        <v>465</v>
      </c>
      <c r="B23" s="676" t="s">
        <v>1287</v>
      </c>
      <c r="C23" s="419">
        <v>-0.24132258065000001</v>
      </c>
      <c r="D23" s="419">
        <v>-0.42448275862000001</v>
      </c>
      <c r="E23" s="419">
        <v>-0.99283870967999999</v>
      </c>
      <c r="F23" s="419">
        <v>-1.5231333332999999</v>
      </c>
      <c r="G23" s="419">
        <v>0.24006451612999999</v>
      </c>
      <c r="H23" s="419">
        <v>-0.36880000000000002</v>
      </c>
      <c r="I23" s="419">
        <v>0.40429032257999997</v>
      </c>
      <c r="J23" s="419">
        <v>0.50725806452</v>
      </c>
      <c r="K23" s="419">
        <v>0.2225</v>
      </c>
      <c r="L23" s="419">
        <v>0.12264516129</v>
      </c>
      <c r="M23" s="419">
        <v>-0.22766666666999999</v>
      </c>
      <c r="N23" s="419">
        <v>0.49293548387000002</v>
      </c>
      <c r="O23" s="419">
        <v>0.29683870967999998</v>
      </c>
      <c r="P23" s="419">
        <v>-0.62882142857000001</v>
      </c>
      <c r="Q23" s="419">
        <v>-0.27703225805999998</v>
      </c>
      <c r="R23" s="419">
        <v>0.44353333333</v>
      </c>
      <c r="S23" s="419">
        <v>0.39283870968000001</v>
      </c>
      <c r="T23" s="419">
        <v>0.96240000000000003</v>
      </c>
      <c r="U23" s="419">
        <v>0.30203225806</v>
      </c>
      <c r="V23" s="419">
        <v>0.55548387096999996</v>
      </c>
      <c r="W23" s="419">
        <v>3.9399999999999998E-2</v>
      </c>
      <c r="X23" s="419">
        <v>-0.52377419354999999</v>
      </c>
      <c r="Y23" s="419">
        <v>0.10643333333</v>
      </c>
      <c r="Z23" s="419">
        <v>0.39364516128999999</v>
      </c>
      <c r="AA23" s="419">
        <v>0.24096774194000001</v>
      </c>
      <c r="AB23" s="419">
        <v>0.18528571428999999</v>
      </c>
      <c r="AC23" s="419">
        <v>-0.18325806452000001</v>
      </c>
      <c r="AD23" s="419">
        <v>-0.10583333333</v>
      </c>
      <c r="AE23" s="419">
        <v>7.4741935484000002E-2</v>
      </c>
      <c r="AF23" s="419">
        <v>-9.1133333332999999E-2</v>
      </c>
      <c r="AG23" s="419">
        <v>-0.20245161289999999</v>
      </c>
      <c r="AH23" s="419">
        <v>0.13838709677</v>
      </c>
      <c r="AI23" s="419">
        <v>-0.30716666666999998</v>
      </c>
      <c r="AJ23" s="419">
        <v>-0.34445161289999998</v>
      </c>
      <c r="AK23" s="419">
        <v>0.76856666666999995</v>
      </c>
      <c r="AL23" s="419">
        <v>-0.43487096774</v>
      </c>
      <c r="AM23" s="419">
        <v>-0.95822580644999999</v>
      </c>
      <c r="AN23" s="419">
        <v>-0.44821428570999999</v>
      </c>
      <c r="AO23" s="419">
        <v>0.22322580645000001</v>
      </c>
      <c r="AP23" s="419">
        <v>0.18516666667000001</v>
      </c>
      <c r="AQ23" s="419">
        <v>-3.0258064516000001E-2</v>
      </c>
      <c r="AR23" s="419">
        <v>0.20286666667</v>
      </c>
      <c r="AS23" s="419">
        <v>0.48219354839</v>
      </c>
      <c r="AT23" s="419">
        <v>0.72538709677000002</v>
      </c>
      <c r="AU23" s="419">
        <v>-5.5333333333000001E-3</v>
      </c>
      <c r="AV23" s="419">
        <v>-0.27748387096999999</v>
      </c>
      <c r="AW23" s="419">
        <v>-0.53563333332999996</v>
      </c>
      <c r="AX23" s="419">
        <v>0.50800000000000001</v>
      </c>
      <c r="AY23" s="419">
        <v>-4.7387096774E-2</v>
      </c>
      <c r="AZ23" s="419">
        <v>-0.69213793102999999</v>
      </c>
      <c r="BA23" s="419">
        <v>2.3322580645E-2</v>
      </c>
      <c r="BB23" s="419">
        <v>-0.41073333333000001</v>
      </c>
      <c r="BC23" s="419">
        <v>0.11813690578</v>
      </c>
      <c r="BD23" s="431">
        <v>0.40422920000000001</v>
      </c>
      <c r="BE23" s="431">
        <v>0.35886040000000002</v>
      </c>
      <c r="BF23" s="431">
        <v>0.24895059999999999</v>
      </c>
      <c r="BG23" s="431">
        <v>5.04755E-2</v>
      </c>
      <c r="BH23" s="431">
        <v>-0.41528189999999998</v>
      </c>
      <c r="BI23" s="431">
        <v>-5.8428500000000001E-2</v>
      </c>
      <c r="BJ23" s="431">
        <v>0.31543589999999999</v>
      </c>
      <c r="BK23" s="431">
        <v>-0.28815459999999998</v>
      </c>
      <c r="BL23" s="431">
        <v>-0.27788010000000002</v>
      </c>
      <c r="BM23" s="431">
        <v>-0.32265830000000001</v>
      </c>
      <c r="BN23" s="431">
        <v>-0.17771310000000001</v>
      </c>
      <c r="BO23" s="431">
        <v>4.4172599999999999E-2</v>
      </c>
      <c r="BP23" s="431">
        <v>0.4214656</v>
      </c>
      <c r="BQ23" s="431">
        <v>0.28629080000000001</v>
      </c>
      <c r="BR23" s="431">
        <v>0.22998089999999999</v>
      </c>
      <c r="BS23" s="431">
        <v>-2.01775E-3</v>
      </c>
      <c r="BT23" s="431">
        <v>-0.48038619999999999</v>
      </c>
      <c r="BU23" s="431">
        <v>-9.2339299999999999E-2</v>
      </c>
      <c r="BV23" s="431">
        <v>0.29615320000000001</v>
      </c>
    </row>
    <row r="24" spans="1:74" ht="11.1" customHeight="1" x14ac:dyDescent="0.2">
      <c r="A24" s="303" t="s">
        <v>265</v>
      </c>
      <c r="B24" s="676" t="s">
        <v>1288</v>
      </c>
      <c r="C24" s="419">
        <v>0.59664358065</v>
      </c>
      <c r="D24" s="419">
        <v>0.46326875862</v>
      </c>
      <c r="E24" s="419">
        <v>0.75723770968000004</v>
      </c>
      <c r="F24" s="419">
        <v>-0.15672766666999999</v>
      </c>
      <c r="G24" s="419">
        <v>0.44303016129</v>
      </c>
      <c r="H24" s="419">
        <v>0.26768366666999999</v>
      </c>
      <c r="I24" s="419">
        <v>0.36633987096999998</v>
      </c>
      <c r="J24" s="419">
        <v>0.77957399999999999</v>
      </c>
      <c r="K24" s="419">
        <v>0.11310266667</v>
      </c>
      <c r="L24" s="419">
        <v>0.39499106451999999</v>
      </c>
      <c r="M24" s="419">
        <v>0.35543166666999998</v>
      </c>
      <c r="N24" s="419">
        <v>0.11913777419</v>
      </c>
      <c r="O24" s="419">
        <v>0.49345403226000001</v>
      </c>
      <c r="P24" s="419">
        <v>4.9024571428999998E-2</v>
      </c>
      <c r="Q24" s="419">
        <v>0.30186751613000001</v>
      </c>
      <c r="R24" s="419">
        <v>0.61151299999999997</v>
      </c>
      <c r="S24" s="419">
        <v>0.63134441934999996</v>
      </c>
      <c r="T24" s="419">
        <v>0.45914833332999999</v>
      </c>
      <c r="U24" s="419">
        <v>0.46336522581</v>
      </c>
      <c r="V24" s="419">
        <v>0.65003912903000005</v>
      </c>
      <c r="W24" s="419">
        <v>0.16142799999999999</v>
      </c>
      <c r="X24" s="419">
        <v>0.58340525805999999</v>
      </c>
      <c r="Y24" s="419">
        <v>0.292493</v>
      </c>
      <c r="Z24" s="419">
        <v>0.41820280645000002</v>
      </c>
      <c r="AA24" s="419">
        <v>0.27085974194000001</v>
      </c>
      <c r="AB24" s="419">
        <v>0.16773585714</v>
      </c>
      <c r="AC24" s="419">
        <v>0.15009400000000001</v>
      </c>
      <c r="AD24" s="419">
        <v>0.40376033333</v>
      </c>
      <c r="AE24" s="419">
        <v>0.45016916129000001</v>
      </c>
      <c r="AF24" s="419">
        <v>0.48756500000000003</v>
      </c>
      <c r="AG24" s="419">
        <v>0.59066893547999999</v>
      </c>
      <c r="AH24" s="419">
        <v>0.35200358064999998</v>
      </c>
      <c r="AI24" s="419">
        <v>0.18504499999999999</v>
      </c>
      <c r="AJ24" s="419">
        <v>0.34145787097000002</v>
      </c>
      <c r="AK24" s="419">
        <v>0.34222999999999998</v>
      </c>
      <c r="AL24" s="419">
        <v>0.54340954839</v>
      </c>
      <c r="AM24" s="419">
        <v>0.25054441934999999</v>
      </c>
      <c r="AN24" s="419">
        <v>0.15114228570999999</v>
      </c>
      <c r="AO24" s="419">
        <v>0.59670393548</v>
      </c>
      <c r="AP24" s="419">
        <v>0.10863933333</v>
      </c>
      <c r="AQ24" s="419">
        <v>0.12965335484000001</v>
      </c>
      <c r="AR24" s="419">
        <v>-0.25051533332999998</v>
      </c>
      <c r="AS24" s="419">
        <v>0.13091483871000001</v>
      </c>
      <c r="AT24" s="419">
        <v>-0.62000890323000002</v>
      </c>
      <c r="AU24" s="419">
        <v>-0.17818000000000001</v>
      </c>
      <c r="AV24" s="419">
        <v>-0.34294812902999999</v>
      </c>
      <c r="AW24" s="419">
        <v>-0.30260633332999998</v>
      </c>
      <c r="AX24" s="419">
        <v>0.45457961289999999</v>
      </c>
      <c r="AY24" s="419">
        <v>-6.2823806452000003E-2</v>
      </c>
      <c r="AZ24" s="419">
        <v>0.13569065517000001</v>
      </c>
      <c r="BA24" s="419">
        <v>0.40173341935000001</v>
      </c>
      <c r="BB24" s="419">
        <v>0.47125514219999998</v>
      </c>
      <c r="BC24" s="419">
        <v>0.60095957462000005</v>
      </c>
      <c r="BD24" s="431">
        <v>0.24219740000000001</v>
      </c>
      <c r="BE24" s="431">
        <v>0.2313431</v>
      </c>
      <c r="BF24" s="431">
        <v>0.2268289</v>
      </c>
      <c r="BG24" s="431">
        <v>0.234045</v>
      </c>
      <c r="BH24" s="431">
        <v>0.25023679999999998</v>
      </c>
      <c r="BI24" s="431">
        <v>0.26628010000000002</v>
      </c>
      <c r="BJ24" s="431">
        <v>0.28722120000000001</v>
      </c>
      <c r="BK24" s="431">
        <v>0.29276659999999999</v>
      </c>
      <c r="BL24" s="431">
        <v>0.29908820000000003</v>
      </c>
      <c r="BM24" s="431">
        <v>0.27874179999999998</v>
      </c>
      <c r="BN24" s="431">
        <v>0.26082090000000002</v>
      </c>
      <c r="BO24" s="431">
        <v>0.24235380000000001</v>
      </c>
      <c r="BP24" s="431">
        <v>0.22484660000000001</v>
      </c>
      <c r="BQ24" s="431">
        <v>0.21266270000000001</v>
      </c>
      <c r="BR24" s="431">
        <v>0.20730209999999999</v>
      </c>
      <c r="BS24" s="431">
        <v>0.2103361</v>
      </c>
      <c r="BT24" s="431">
        <v>0.22161459999999999</v>
      </c>
      <c r="BU24" s="431">
        <v>0.23657420000000001</v>
      </c>
      <c r="BV24" s="431">
        <v>0.25336419999999998</v>
      </c>
    </row>
    <row r="25" spans="1:74" s="313" customFormat="1" ht="11.1" customHeight="1" x14ac:dyDescent="0.2">
      <c r="A25" s="674" t="s">
        <v>268</v>
      </c>
      <c r="B25" s="675" t="s">
        <v>1289</v>
      </c>
      <c r="C25" s="107">
        <v>1.128091</v>
      </c>
      <c r="D25" s="107">
        <v>0.94133999999999995</v>
      </c>
      <c r="E25" s="107">
        <v>0.97412600000000005</v>
      </c>
      <c r="F25" s="107">
        <v>0.77373199999999998</v>
      </c>
      <c r="G25" s="107">
        <v>0.80803000000000003</v>
      </c>
      <c r="H25" s="107">
        <v>0.87066299999999996</v>
      </c>
      <c r="I25" s="107">
        <v>0.92867299999999997</v>
      </c>
      <c r="J25" s="107">
        <v>0.923902</v>
      </c>
      <c r="K25" s="107">
        <v>0.94806299999999999</v>
      </c>
      <c r="L25" s="107">
        <v>0.92428699999999997</v>
      </c>
      <c r="M25" s="107">
        <v>0.93443200000000004</v>
      </c>
      <c r="N25" s="107">
        <v>0.91493100000000005</v>
      </c>
      <c r="O25" s="107">
        <v>0.88864399999999999</v>
      </c>
      <c r="P25" s="107">
        <v>0.78028500000000001</v>
      </c>
      <c r="Q25" s="107">
        <v>0.86464600000000003</v>
      </c>
      <c r="R25" s="107">
        <v>0.93716600000000005</v>
      </c>
      <c r="S25" s="107">
        <v>1.0375490000000001</v>
      </c>
      <c r="T25" s="107">
        <v>0.95299900000000004</v>
      </c>
      <c r="U25" s="107">
        <v>0.94864599999999999</v>
      </c>
      <c r="V25" s="107">
        <v>0.98896799999999996</v>
      </c>
      <c r="W25" s="107">
        <v>0.93493199999999999</v>
      </c>
      <c r="X25" s="107">
        <v>1.0131289999999999</v>
      </c>
      <c r="Y25" s="107">
        <v>1.0127679999999999</v>
      </c>
      <c r="Z25" s="107">
        <v>1.0919380000000001</v>
      </c>
      <c r="AA25" s="107">
        <v>0.98848599999999998</v>
      </c>
      <c r="AB25" s="107">
        <v>0.92403500000000005</v>
      </c>
      <c r="AC25" s="107">
        <v>1.004067</v>
      </c>
      <c r="AD25" s="107">
        <v>1.0501659999999999</v>
      </c>
      <c r="AE25" s="107">
        <v>1.0867089999999999</v>
      </c>
      <c r="AF25" s="107">
        <v>1.1109009999999999</v>
      </c>
      <c r="AG25" s="107">
        <v>1.100482</v>
      </c>
      <c r="AH25" s="107">
        <v>1.01013</v>
      </c>
      <c r="AI25" s="107">
        <v>1.081998</v>
      </c>
      <c r="AJ25" s="107">
        <v>1.0138050000000001</v>
      </c>
      <c r="AK25" s="107">
        <v>1.023299</v>
      </c>
      <c r="AL25" s="107">
        <v>0.98570899999999995</v>
      </c>
      <c r="AM25" s="107">
        <v>1.025968</v>
      </c>
      <c r="AN25" s="107">
        <v>0.95657099999999995</v>
      </c>
      <c r="AO25" s="107">
        <v>0.91690300000000002</v>
      </c>
      <c r="AP25" s="107">
        <v>1.0124</v>
      </c>
      <c r="AQ25" s="107">
        <v>0.94393499999999997</v>
      </c>
      <c r="AR25" s="107">
        <v>1.071264</v>
      </c>
      <c r="AS25" s="107">
        <v>1.0755479999999999</v>
      </c>
      <c r="AT25" s="107">
        <v>1.0746789999999999</v>
      </c>
      <c r="AU25" s="107">
        <v>1.0704309999999999</v>
      </c>
      <c r="AV25" s="107">
        <v>1.03555</v>
      </c>
      <c r="AW25" s="107">
        <v>1.063998</v>
      </c>
      <c r="AX25" s="107">
        <v>1.060676</v>
      </c>
      <c r="AY25" s="107">
        <v>0.97716400000000003</v>
      </c>
      <c r="AZ25" s="107">
        <v>0.84710300000000005</v>
      </c>
      <c r="BA25" s="107">
        <v>0.91032400000000002</v>
      </c>
      <c r="BB25" s="107">
        <v>1.0247489999999999</v>
      </c>
      <c r="BC25" s="107">
        <v>1.0095879999999999</v>
      </c>
      <c r="BD25" s="686">
        <v>1.0724860000000001</v>
      </c>
      <c r="BE25" s="686">
        <v>1.068163</v>
      </c>
      <c r="BF25" s="686">
        <v>1.0560890000000001</v>
      </c>
      <c r="BG25" s="686">
        <v>1.046837</v>
      </c>
      <c r="BH25" s="686">
        <v>1.027542</v>
      </c>
      <c r="BI25" s="686">
        <v>1.038678</v>
      </c>
      <c r="BJ25" s="686">
        <v>1.048241</v>
      </c>
      <c r="BK25" s="686">
        <v>0.98473330000000003</v>
      </c>
      <c r="BL25" s="686">
        <v>0.92824770000000001</v>
      </c>
      <c r="BM25" s="686">
        <v>0.9502562</v>
      </c>
      <c r="BN25" s="686">
        <v>0.97189890000000001</v>
      </c>
      <c r="BO25" s="686">
        <v>1.012148</v>
      </c>
      <c r="BP25" s="686">
        <v>1.058902</v>
      </c>
      <c r="BQ25" s="686">
        <v>1.0506720000000001</v>
      </c>
      <c r="BR25" s="686">
        <v>1.064198</v>
      </c>
      <c r="BS25" s="686">
        <v>1.040972</v>
      </c>
      <c r="BT25" s="686">
        <v>1.034945</v>
      </c>
      <c r="BU25" s="686">
        <v>1.0321400000000001</v>
      </c>
      <c r="BV25" s="686">
        <v>1.0508150000000001</v>
      </c>
    </row>
    <row r="26" spans="1:74" s="313" customFormat="1" ht="11.1" customHeight="1" x14ac:dyDescent="0.2">
      <c r="A26" s="674" t="s">
        <v>267</v>
      </c>
      <c r="B26" s="675" t="s">
        <v>1290</v>
      </c>
      <c r="C26" s="107">
        <v>5.2057739999999999</v>
      </c>
      <c r="D26" s="107">
        <v>5.0520350000000001</v>
      </c>
      <c r="E26" s="107">
        <v>5.2528709999999998</v>
      </c>
      <c r="F26" s="107">
        <v>4.9342670000000002</v>
      </c>
      <c r="G26" s="107">
        <v>4.7454520000000002</v>
      </c>
      <c r="H26" s="107">
        <v>5.1946669999999999</v>
      </c>
      <c r="I26" s="107">
        <v>5.3675810000000004</v>
      </c>
      <c r="J26" s="107">
        <v>5.3514520000000001</v>
      </c>
      <c r="K26" s="107">
        <v>5.3078329999999996</v>
      </c>
      <c r="L26" s="107">
        <v>5.2972580000000002</v>
      </c>
      <c r="M26" s="107">
        <v>5.3214670000000002</v>
      </c>
      <c r="N26" s="107">
        <v>5.0582580000000004</v>
      </c>
      <c r="O26" s="107">
        <v>5.2172580000000002</v>
      </c>
      <c r="P26" s="107">
        <v>4.2468570000000003</v>
      </c>
      <c r="Q26" s="107">
        <v>5.1479679999999997</v>
      </c>
      <c r="R26" s="107">
        <v>5.4774669999999999</v>
      </c>
      <c r="S26" s="107">
        <v>5.496645</v>
      </c>
      <c r="T26" s="107">
        <v>5.5151669999999999</v>
      </c>
      <c r="U26" s="107">
        <v>5.5017420000000001</v>
      </c>
      <c r="V26" s="107">
        <v>5.5961290000000004</v>
      </c>
      <c r="W26" s="107">
        <v>5.5712330000000003</v>
      </c>
      <c r="X26" s="107">
        <v>5.7210000000000001</v>
      </c>
      <c r="Y26" s="107">
        <v>5.7728330000000003</v>
      </c>
      <c r="Z26" s="107">
        <v>5.7409359999999996</v>
      </c>
      <c r="AA26" s="107">
        <v>5.5083549999999999</v>
      </c>
      <c r="AB26" s="107">
        <v>5.5139639999999996</v>
      </c>
      <c r="AC26" s="107">
        <v>5.9523549999999998</v>
      </c>
      <c r="AD26" s="107">
        <v>5.9173</v>
      </c>
      <c r="AE26" s="107">
        <v>5.9610000000000003</v>
      </c>
      <c r="AF26" s="107">
        <v>6.008267</v>
      </c>
      <c r="AG26" s="107">
        <v>6.1885159999999999</v>
      </c>
      <c r="AH26" s="107">
        <v>6.0605479999999998</v>
      </c>
      <c r="AI26" s="107">
        <v>6.1540670000000004</v>
      </c>
      <c r="AJ26" s="107">
        <v>6.1677419999999996</v>
      </c>
      <c r="AK26" s="107">
        <v>6.1393000000000004</v>
      </c>
      <c r="AL26" s="107">
        <v>5.6004519999999998</v>
      </c>
      <c r="AM26" s="107">
        <v>5.8500319999999997</v>
      </c>
      <c r="AN26" s="107">
        <v>5.9614289999999999</v>
      </c>
      <c r="AO26" s="107">
        <v>6.2113870000000002</v>
      </c>
      <c r="AP26" s="107">
        <v>6.3734669999999998</v>
      </c>
      <c r="AQ26" s="107">
        <v>6.3756449999999996</v>
      </c>
      <c r="AR26" s="107">
        <v>6.5266669999999998</v>
      </c>
      <c r="AS26" s="107">
        <v>6.4453870000000002</v>
      </c>
      <c r="AT26" s="107">
        <v>6.5482899999999997</v>
      </c>
      <c r="AU26" s="107">
        <v>6.7534000000000001</v>
      </c>
      <c r="AV26" s="107">
        <v>6.7702900000000001</v>
      </c>
      <c r="AW26" s="107">
        <v>6.7642670000000003</v>
      </c>
      <c r="AX26" s="107">
        <v>6.5676449999999997</v>
      </c>
      <c r="AY26" s="107">
        <v>6.0579359999999998</v>
      </c>
      <c r="AZ26" s="107">
        <v>6.6409310000000001</v>
      </c>
      <c r="BA26" s="107">
        <v>6.8315479999999997</v>
      </c>
      <c r="BB26" s="107">
        <v>6.5073510632999998</v>
      </c>
      <c r="BC26" s="107">
        <v>6.6014083703999997</v>
      </c>
      <c r="BD26" s="686">
        <v>6.5977709999999998</v>
      </c>
      <c r="BE26" s="686">
        <v>6.6009450000000003</v>
      </c>
      <c r="BF26" s="686">
        <v>6.6410390000000001</v>
      </c>
      <c r="BG26" s="686">
        <v>6.6475679999999997</v>
      </c>
      <c r="BH26" s="686">
        <v>6.6108419999999999</v>
      </c>
      <c r="BI26" s="686">
        <v>6.6138870000000001</v>
      </c>
      <c r="BJ26" s="686">
        <v>6.6176719999999998</v>
      </c>
      <c r="BK26" s="686">
        <v>6.578436</v>
      </c>
      <c r="BL26" s="686">
        <v>6.6099350000000001</v>
      </c>
      <c r="BM26" s="686">
        <v>6.716342</v>
      </c>
      <c r="BN26" s="686">
        <v>6.7710679999999996</v>
      </c>
      <c r="BO26" s="686">
        <v>6.8255229999999996</v>
      </c>
      <c r="BP26" s="686">
        <v>6.7730410000000001</v>
      </c>
      <c r="BQ26" s="686">
        <v>6.7501610000000003</v>
      </c>
      <c r="BR26" s="686">
        <v>6.7949279999999996</v>
      </c>
      <c r="BS26" s="686">
        <v>6.8337599999999998</v>
      </c>
      <c r="BT26" s="686">
        <v>6.8939389999999996</v>
      </c>
      <c r="BU26" s="686">
        <v>6.8959799999999998</v>
      </c>
      <c r="BV26" s="686">
        <v>6.8044820000000001</v>
      </c>
    </row>
    <row r="27" spans="1:74" s="313" customFormat="1" ht="11.1" customHeight="1" x14ac:dyDescent="0.2">
      <c r="A27" s="674" t="s">
        <v>551</v>
      </c>
      <c r="B27" s="675" t="s">
        <v>1291</v>
      </c>
      <c r="C27" s="107">
        <v>1.161227</v>
      </c>
      <c r="D27" s="107">
        <v>1.143888</v>
      </c>
      <c r="E27" s="107">
        <v>1.049223</v>
      </c>
      <c r="F27" s="107">
        <v>0.67060399999999998</v>
      </c>
      <c r="G27" s="107">
        <v>0.787273</v>
      </c>
      <c r="H27" s="107">
        <v>0.96924900000000003</v>
      </c>
      <c r="I27" s="107">
        <v>1.0331360000000001</v>
      </c>
      <c r="J27" s="107">
        <v>1.02515</v>
      </c>
      <c r="K27" s="107">
        <v>1.0357499999999999</v>
      </c>
      <c r="L27" s="107">
        <v>1.0584169999999999</v>
      </c>
      <c r="M27" s="107">
        <v>1.099089</v>
      </c>
      <c r="N27" s="107">
        <v>1.074371</v>
      </c>
      <c r="O27" s="107">
        <v>1.073075</v>
      </c>
      <c r="P27" s="107">
        <v>0.94726999999999995</v>
      </c>
      <c r="Q27" s="107">
        <v>1.094449</v>
      </c>
      <c r="R27" s="107">
        <v>1.0857479999999999</v>
      </c>
      <c r="S27" s="107">
        <v>1.158898</v>
      </c>
      <c r="T27" s="107">
        <v>1.1696249999999999</v>
      </c>
      <c r="U27" s="107">
        <v>1.1765399999999999</v>
      </c>
      <c r="V27" s="107">
        <v>1.1004970000000001</v>
      </c>
      <c r="W27" s="107">
        <v>1.078711</v>
      </c>
      <c r="X27" s="107">
        <v>1.207738</v>
      </c>
      <c r="Y27" s="107">
        <v>1.256041</v>
      </c>
      <c r="Z27" s="107">
        <v>1.263269</v>
      </c>
      <c r="AA27" s="107">
        <v>1.20608</v>
      </c>
      <c r="AB27" s="107">
        <v>1.183184</v>
      </c>
      <c r="AC27" s="107">
        <v>1.196663</v>
      </c>
      <c r="AD27" s="107">
        <v>1.156757</v>
      </c>
      <c r="AE27" s="107">
        <v>1.2056260000000001</v>
      </c>
      <c r="AF27" s="107">
        <v>1.2460420000000001</v>
      </c>
      <c r="AG27" s="107">
        <v>1.2271460000000001</v>
      </c>
      <c r="AH27" s="107">
        <v>1.1889620000000001</v>
      </c>
      <c r="AI27" s="107">
        <v>1.125291</v>
      </c>
      <c r="AJ27" s="107">
        <v>1.2248429999999999</v>
      </c>
      <c r="AK27" s="107">
        <v>1.2798020000000001</v>
      </c>
      <c r="AL27" s="107">
        <v>1.1911320000000001</v>
      </c>
      <c r="AM27" s="107">
        <v>1.2402519999999999</v>
      </c>
      <c r="AN27" s="107">
        <v>1.2396450000000001</v>
      </c>
      <c r="AO27" s="107">
        <v>1.2540819999999999</v>
      </c>
      <c r="AP27" s="107">
        <v>1.237724</v>
      </c>
      <c r="AQ27" s="107">
        <v>1.295634</v>
      </c>
      <c r="AR27" s="107">
        <v>1.3453520000000001</v>
      </c>
      <c r="AS27" s="107">
        <v>1.312014</v>
      </c>
      <c r="AT27" s="107">
        <v>1.302659</v>
      </c>
      <c r="AU27" s="107">
        <v>1.3267139999999999</v>
      </c>
      <c r="AV27" s="107">
        <v>1.3083899999999999</v>
      </c>
      <c r="AW27" s="107">
        <v>1.340665</v>
      </c>
      <c r="AX27" s="107">
        <v>1.4005780000000001</v>
      </c>
      <c r="AY27" s="107">
        <v>1.2723739999999999</v>
      </c>
      <c r="AZ27" s="107">
        <v>1.370927</v>
      </c>
      <c r="BA27" s="107">
        <v>1.3649389999999999</v>
      </c>
      <c r="BB27" s="107">
        <v>1.30691405</v>
      </c>
      <c r="BC27" s="107">
        <v>1.3570967026</v>
      </c>
      <c r="BD27" s="686">
        <v>1.4180269999999999</v>
      </c>
      <c r="BE27" s="686">
        <v>1.3875710000000001</v>
      </c>
      <c r="BF27" s="686">
        <v>1.392449</v>
      </c>
      <c r="BG27" s="686">
        <v>1.3527389999999999</v>
      </c>
      <c r="BH27" s="686">
        <v>1.373103</v>
      </c>
      <c r="BI27" s="686">
        <v>1.427179</v>
      </c>
      <c r="BJ27" s="686">
        <v>1.4223300000000001</v>
      </c>
      <c r="BK27" s="686">
        <v>1.405389</v>
      </c>
      <c r="BL27" s="686">
        <v>1.400979</v>
      </c>
      <c r="BM27" s="686">
        <v>1.4274800000000001</v>
      </c>
      <c r="BN27" s="686">
        <v>1.3830560000000001</v>
      </c>
      <c r="BO27" s="686">
        <v>1.4493199999999999</v>
      </c>
      <c r="BP27" s="686">
        <v>1.4616169999999999</v>
      </c>
      <c r="BQ27" s="686">
        <v>1.438877</v>
      </c>
      <c r="BR27" s="686">
        <v>1.4430419999999999</v>
      </c>
      <c r="BS27" s="686">
        <v>1.414487</v>
      </c>
      <c r="BT27" s="686">
        <v>1.424037</v>
      </c>
      <c r="BU27" s="686">
        <v>1.4841500000000001</v>
      </c>
      <c r="BV27" s="686">
        <v>1.4845710000000001</v>
      </c>
    </row>
    <row r="28" spans="1:74" ht="11.1" customHeight="1" x14ac:dyDescent="0.2">
      <c r="A28" s="303" t="s">
        <v>507</v>
      </c>
      <c r="B28" s="676" t="s">
        <v>1292</v>
      </c>
      <c r="C28" s="419">
        <v>1.075677</v>
      </c>
      <c r="D28" s="419">
        <v>1.052103</v>
      </c>
      <c r="E28" s="419">
        <v>0.94867699999999999</v>
      </c>
      <c r="F28" s="419">
        <v>0.56676599999999999</v>
      </c>
      <c r="G28" s="419">
        <v>0.68248299999999995</v>
      </c>
      <c r="H28" s="419">
        <v>0.86529999999999996</v>
      </c>
      <c r="I28" s="419">
        <v>0.926064</v>
      </c>
      <c r="J28" s="419">
        <v>0.91677399999999998</v>
      </c>
      <c r="K28" s="419">
        <v>0.92596599999999996</v>
      </c>
      <c r="L28" s="419">
        <v>0.95528000000000002</v>
      </c>
      <c r="M28" s="419">
        <v>0.99715200000000004</v>
      </c>
      <c r="N28" s="419">
        <v>0.97121999999999997</v>
      </c>
      <c r="O28" s="419">
        <v>0.92932499999999996</v>
      </c>
      <c r="P28" s="419">
        <v>0.81768099999999999</v>
      </c>
      <c r="Q28" s="419">
        <v>0.94604100000000002</v>
      </c>
      <c r="R28" s="419">
        <v>0.940438</v>
      </c>
      <c r="S28" s="419">
        <v>1.007231</v>
      </c>
      <c r="T28" s="419">
        <v>1.021366</v>
      </c>
      <c r="U28" s="419">
        <v>1.0144979999999999</v>
      </c>
      <c r="V28" s="419">
        <v>0.93827899999999997</v>
      </c>
      <c r="W28" s="419">
        <v>0.93601400000000001</v>
      </c>
      <c r="X28" s="419">
        <v>1.0411539999999999</v>
      </c>
      <c r="Y28" s="419">
        <v>1.0794429999999999</v>
      </c>
      <c r="Z28" s="419">
        <v>1.068778</v>
      </c>
      <c r="AA28" s="419">
        <v>1.0384089999999999</v>
      </c>
      <c r="AB28" s="419">
        <v>1.010856</v>
      </c>
      <c r="AC28" s="419">
        <v>1.0187360000000001</v>
      </c>
      <c r="AD28" s="419">
        <v>0.96519999999999995</v>
      </c>
      <c r="AE28" s="419">
        <v>1.0082469999999999</v>
      </c>
      <c r="AF28" s="419">
        <v>1.042924</v>
      </c>
      <c r="AG28" s="419">
        <v>1.0160750000000001</v>
      </c>
      <c r="AH28" s="419">
        <v>0.98452300000000004</v>
      </c>
      <c r="AI28" s="419">
        <v>0.90238600000000002</v>
      </c>
      <c r="AJ28" s="419">
        <v>1.0142089999999999</v>
      </c>
      <c r="AK28" s="419">
        <v>1.052651</v>
      </c>
      <c r="AL28" s="419">
        <v>0.96922399999999997</v>
      </c>
      <c r="AM28" s="419">
        <v>1.006111</v>
      </c>
      <c r="AN28" s="419">
        <v>1.003188</v>
      </c>
      <c r="AO28" s="419">
        <v>0.99203600000000003</v>
      </c>
      <c r="AP28" s="419">
        <v>0.97453500000000004</v>
      </c>
      <c r="AQ28" s="419">
        <v>1.0005299999999999</v>
      </c>
      <c r="AR28" s="419">
        <v>1.0382150000000001</v>
      </c>
      <c r="AS28" s="419">
        <v>1.033034</v>
      </c>
      <c r="AT28" s="419">
        <v>1.004408</v>
      </c>
      <c r="AU28" s="419">
        <v>1.009674</v>
      </c>
      <c r="AV28" s="419">
        <v>1.0280800000000001</v>
      </c>
      <c r="AW28" s="419">
        <v>1.0536319999999999</v>
      </c>
      <c r="AX28" s="419">
        <v>1.0817319999999999</v>
      </c>
      <c r="AY28" s="419">
        <v>0.98941199999999996</v>
      </c>
      <c r="AZ28" s="419">
        <v>1.0705929999999999</v>
      </c>
      <c r="BA28" s="419">
        <v>1.063188</v>
      </c>
      <c r="BB28" s="419">
        <v>0.9839</v>
      </c>
      <c r="BC28" s="419">
        <v>1.0341343225999999</v>
      </c>
      <c r="BD28" s="431">
        <v>1.0881890000000001</v>
      </c>
      <c r="BE28" s="431">
        <v>1.050354</v>
      </c>
      <c r="BF28" s="431">
        <v>1.055088</v>
      </c>
      <c r="BG28" s="431">
        <v>1.0163059999999999</v>
      </c>
      <c r="BH28" s="431">
        <v>1.025965</v>
      </c>
      <c r="BI28" s="431">
        <v>1.0621750000000001</v>
      </c>
      <c r="BJ28" s="431">
        <v>1.040665</v>
      </c>
      <c r="BK28" s="431">
        <v>1.037067</v>
      </c>
      <c r="BL28" s="431">
        <v>1.0196529999999999</v>
      </c>
      <c r="BM28" s="431">
        <v>1.0396350000000001</v>
      </c>
      <c r="BN28" s="431">
        <v>0.98464620000000003</v>
      </c>
      <c r="BO28" s="431">
        <v>1.0411250000000001</v>
      </c>
      <c r="BP28" s="431">
        <v>1.0473300000000001</v>
      </c>
      <c r="BQ28" s="431">
        <v>1.02197</v>
      </c>
      <c r="BR28" s="431">
        <v>1.0314829999999999</v>
      </c>
      <c r="BS28" s="431">
        <v>1.006105</v>
      </c>
      <c r="BT28" s="431">
        <v>1.013315</v>
      </c>
      <c r="BU28" s="431">
        <v>1.0617559999999999</v>
      </c>
      <c r="BV28" s="431">
        <v>1.048381</v>
      </c>
    </row>
    <row r="29" spans="1:74" s="313" customFormat="1" ht="11.1" customHeight="1" x14ac:dyDescent="0.2">
      <c r="A29" s="674" t="s">
        <v>552</v>
      </c>
      <c r="B29" s="675" t="s">
        <v>1293</v>
      </c>
      <c r="C29" s="107">
        <v>0.22138841935</v>
      </c>
      <c r="D29" s="107">
        <v>0.20275989655000001</v>
      </c>
      <c r="E29" s="107">
        <v>0.21561225806000001</v>
      </c>
      <c r="F29" s="107">
        <v>0.18636733333</v>
      </c>
      <c r="G29" s="107">
        <v>0.19264451613</v>
      </c>
      <c r="H29" s="107">
        <v>0.17516866667</v>
      </c>
      <c r="I29" s="107">
        <v>0.20474293548</v>
      </c>
      <c r="J29" s="107">
        <v>0.19254741935</v>
      </c>
      <c r="K29" s="107">
        <v>0.18219966667000001</v>
      </c>
      <c r="L29" s="107">
        <v>0.19035706452000001</v>
      </c>
      <c r="M29" s="107">
        <v>0.19726730000000001</v>
      </c>
      <c r="N29" s="107">
        <v>0.18545161290000001</v>
      </c>
      <c r="O29" s="107">
        <v>0.20483890323000001</v>
      </c>
      <c r="P29" s="107">
        <v>0.17625042857000001</v>
      </c>
      <c r="Q29" s="107">
        <v>0.19487067742</v>
      </c>
      <c r="R29" s="107">
        <v>0.20473469999999999</v>
      </c>
      <c r="S29" s="107">
        <v>0.21161429032000001</v>
      </c>
      <c r="T29" s="107">
        <v>0.21940116667000001</v>
      </c>
      <c r="U29" s="107">
        <v>0.21600022581</v>
      </c>
      <c r="V29" s="107">
        <v>0.21261125806</v>
      </c>
      <c r="W29" s="107">
        <v>0.21483326666999999</v>
      </c>
      <c r="X29" s="107">
        <v>0.21329096774</v>
      </c>
      <c r="Y29" s="107">
        <v>0.2200675</v>
      </c>
      <c r="Z29" s="107">
        <v>0.24025983871000001</v>
      </c>
      <c r="AA29" s="107">
        <v>0.22477351612999999</v>
      </c>
      <c r="AB29" s="107">
        <v>0.20964453571</v>
      </c>
      <c r="AC29" s="107">
        <v>0.21499970968000001</v>
      </c>
      <c r="AD29" s="107">
        <v>0.22666776666999999</v>
      </c>
      <c r="AE29" s="107">
        <v>0.22458193547999999</v>
      </c>
      <c r="AF29" s="107">
        <v>0.23523549999999999</v>
      </c>
      <c r="AG29" s="107">
        <v>0.22451516128999999</v>
      </c>
      <c r="AH29" s="107">
        <v>0.22219312902999999</v>
      </c>
      <c r="AI29" s="107">
        <v>0.22286576666999999</v>
      </c>
      <c r="AJ29" s="107">
        <v>0.21809729032</v>
      </c>
      <c r="AK29" s="107">
        <v>0.22750053333</v>
      </c>
      <c r="AL29" s="107">
        <v>0.21345235484</v>
      </c>
      <c r="AM29" s="107">
        <v>0.21467606451999999</v>
      </c>
      <c r="AN29" s="107">
        <v>0.19567935714000001</v>
      </c>
      <c r="AO29" s="107">
        <v>0.19519387096999999</v>
      </c>
      <c r="AP29" s="107">
        <v>0.20676893332999999</v>
      </c>
      <c r="AQ29" s="107">
        <v>0.22354809677000001</v>
      </c>
      <c r="AR29" s="107">
        <v>0.2265684</v>
      </c>
      <c r="AS29" s="107">
        <v>0.22903093548</v>
      </c>
      <c r="AT29" s="107">
        <v>0.22954825806000001</v>
      </c>
      <c r="AU29" s="107">
        <v>0.22936666667</v>
      </c>
      <c r="AV29" s="107">
        <v>0.22257964516000001</v>
      </c>
      <c r="AW29" s="107">
        <v>0.2324011</v>
      </c>
      <c r="AX29" s="107">
        <v>0.24009687096999999</v>
      </c>
      <c r="AY29" s="107">
        <v>0.22271012903000001</v>
      </c>
      <c r="AZ29" s="107">
        <v>0.19327551724</v>
      </c>
      <c r="BA29" s="107">
        <v>0.22074080644999999</v>
      </c>
      <c r="BB29" s="107">
        <v>0.209179</v>
      </c>
      <c r="BC29" s="107">
        <v>0.2121006</v>
      </c>
      <c r="BD29" s="686">
        <v>0.21927550000000001</v>
      </c>
      <c r="BE29" s="686">
        <v>0.21941140000000001</v>
      </c>
      <c r="BF29" s="686">
        <v>0.21548500000000001</v>
      </c>
      <c r="BG29" s="686">
        <v>0.21121110000000001</v>
      </c>
      <c r="BH29" s="686">
        <v>0.20781839999999999</v>
      </c>
      <c r="BI29" s="686">
        <v>0.2196504</v>
      </c>
      <c r="BJ29" s="686">
        <v>0.2242941</v>
      </c>
      <c r="BK29" s="686">
        <v>0.20668539999999999</v>
      </c>
      <c r="BL29" s="686">
        <v>0.2008327</v>
      </c>
      <c r="BM29" s="686">
        <v>0.2044242</v>
      </c>
      <c r="BN29" s="686">
        <v>0.20970349999999999</v>
      </c>
      <c r="BO29" s="686">
        <v>0.21204990000000001</v>
      </c>
      <c r="BP29" s="686">
        <v>0.2166236</v>
      </c>
      <c r="BQ29" s="686">
        <v>0.215695</v>
      </c>
      <c r="BR29" s="686">
        <v>0.2119113</v>
      </c>
      <c r="BS29" s="686">
        <v>0.20820069999999999</v>
      </c>
      <c r="BT29" s="686">
        <v>0.20499029999999999</v>
      </c>
      <c r="BU29" s="686">
        <v>0.2168929</v>
      </c>
      <c r="BV29" s="686">
        <v>0.22211900000000001</v>
      </c>
    </row>
    <row r="30" spans="1:74" s="313" customFormat="1" ht="11.1" customHeight="1" x14ac:dyDescent="0.2">
      <c r="A30" s="674" t="s">
        <v>920</v>
      </c>
      <c r="B30" s="675" t="s">
        <v>1294</v>
      </c>
      <c r="C30" s="107">
        <v>0</v>
      </c>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7">
        <v>0</v>
      </c>
      <c r="X30" s="107">
        <v>0</v>
      </c>
      <c r="Y30" s="107">
        <v>0</v>
      </c>
      <c r="Z30" s="107">
        <v>0</v>
      </c>
      <c r="AA30" s="107">
        <v>-0.25954300000000002</v>
      </c>
      <c r="AB30" s="107">
        <v>-0.53358000000000005</v>
      </c>
      <c r="AC30" s="107">
        <v>-0.43973400000000001</v>
      </c>
      <c r="AD30" s="107">
        <v>-0.419159</v>
      </c>
      <c r="AE30" s="107">
        <v>-0.32280300000000001</v>
      </c>
      <c r="AF30" s="107">
        <v>-0.36192999999999997</v>
      </c>
      <c r="AG30" s="107">
        <v>-0.40188400000000002</v>
      </c>
      <c r="AH30" s="107">
        <v>-0.44310500000000003</v>
      </c>
      <c r="AI30" s="107">
        <v>-0.42931200000000003</v>
      </c>
      <c r="AJ30" s="107">
        <v>-0.58893399999999996</v>
      </c>
      <c r="AK30" s="107">
        <v>-0.478047</v>
      </c>
      <c r="AL30" s="107">
        <v>-0.373726</v>
      </c>
      <c r="AM30" s="107">
        <v>-0.44757799999999998</v>
      </c>
      <c r="AN30" s="107">
        <v>-0.29474099999999998</v>
      </c>
      <c r="AO30" s="107">
        <v>-0.42174200000000001</v>
      </c>
      <c r="AP30" s="107">
        <v>-0.46244600000000002</v>
      </c>
      <c r="AQ30" s="107">
        <v>-0.43149900000000002</v>
      </c>
      <c r="AR30" s="107">
        <v>-0.63425100000000001</v>
      </c>
      <c r="AS30" s="107">
        <v>-0.61671799999999999</v>
      </c>
      <c r="AT30" s="107">
        <v>-0.75777899999999998</v>
      </c>
      <c r="AU30" s="107">
        <v>-0.72493600000000002</v>
      </c>
      <c r="AV30" s="107">
        <v>-0.73525099999999999</v>
      </c>
      <c r="AW30" s="107">
        <v>-0.53418399999999999</v>
      </c>
      <c r="AX30" s="107">
        <v>-0.47445599999999999</v>
      </c>
      <c r="AY30" s="107">
        <v>-0.48558000000000001</v>
      </c>
      <c r="AZ30" s="107">
        <v>-0.55778000000000005</v>
      </c>
      <c r="BA30" s="107">
        <v>-0.468862</v>
      </c>
      <c r="BB30" s="107">
        <v>-0.435</v>
      </c>
      <c r="BC30" s="107">
        <v>-0.435</v>
      </c>
      <c r="BD30" s="686">
        <v>-0.48888110000000001</v>
      </c>
      <c r="BE30" s="686">
        <v>-0.50012109999999999</v>
      </c>
      <c r="BF30" s="686">
        <v>-0.50479569999999996</v>
      </c>
      <c r="BG30" s="686">
        <v>-0.49732310000000002</v>
      </c>
      <c r="BH30" s="686">
        <v>-0.48055599999999998</v>
      </c>
      <c r="BI30" s="686">
        <v>-0.46394259999999998</v>
      </c>
      <c r="BJ30" s="686">
        <v>-0.44225730000000002</v>
      </c>
      <c r="BK30" s="686">
        <v>-0.43651489999999998</v>
      </c>
      <c r="BL30" s="686">
        <v>-0.42996869999999998</v>
      </c>
      <c r="BM30" s="686">
        <v>-0.4510381</v>
      </c>
      <c r="BN30" s="686">
        <v>-0.46959580000000001</v>
      </c>
      <c r="BO30" s="686">
        <v>-0.48871910000000002</v>
      </c>
      <c r="BP30" s="686">
        <v>-0.50684839999999998</v>
      </c>
      <c r="BQ30" s="686">
        <v>-0.51946530000000002</v>
      </c>
      <c r="BR30" s="686">
        <v>-0.52501640000000005</v>
      </c>
      <c r="BS30" s="686">
        <v>-0.52187459999999997</v>
      </c>
      <c r="BT30" s="686">
        <v>-0.51019530000000002</v>
      </c>
      <c r="BU30" s="686">
        <v>-0.49470409999999998</v>
      </c>
      <c r="BV30" s="686">
        <v>-0.4773174</v>
      </c>
    </row>
    <row r="31" spans="1:74" s="313" customFormat="1" ht="11.1" customHeight="1" x14ac:dyDescent="0.2">
      <c r="A31" s="674" t="s">
        <v>269</v>
      </c>
      <c r="B31" s="675" t="s">
        <v>1295</v>
      </c>
      <c r="C31" s="107">
        <v>-3.6716920000000002</v>
      </c>
      <c r="D31" s="107">
        <v>-4.0899299999999998</v>
      </c>
      <c r="E31" s="107">
        <v>-3.832465</v>
      </c>
      <c r="F31" s="107">
        <v>-3.7493560000000001</v>
      </c>
      <c r="G31" s="107">
        <v>-2.2593079999999999</v>
      </c>
      <c r="H31" s="107">
        <v>-2.886002</v>
      </c>
      <c r="I31" s="107">
        <v>-3.2021649999999999</v>
      </c>
      <c r="J31" s="107">
        <v>-3.108949</v>
      </c>
      <c r="K31" s="107">
        <v>-2.8891800000000001</v>
      </c>
      <c r="L31" s="107">
        <v>-3.3675190000000002</v>
      </c>
      <c r="M31" s="107">
        <v>-3.0812469999999998</v>
      </c>
      <c r="N31" s="107">
        <v>-3.5419290000000001</v>
      </c>
      <c r="O31" s="107">
        <v>-3.1148169999999999</v>
      </c>
      <c r="P31" s="107">
        <v>-2.6669429999999998</v>
      </c>
      <c r="Q31" s="107">
        <v>-2.5800679999999998</v>
      </c>
      <c r="R31" s="107">
        <v>-3.084886</v>
      </c>
      <c r="S31" s="107">
        <v>-2.8951020000000001</v>
      </c>
      <c r="T31" s="107">
        <v>-3.2497189999999998</v>
      </c>
      <c r="U31" s="107">
        <v>-3.3261409999999998</v>
      </c>
      <c r="V31" s="107">
        <v>-3.396852</v>
      </c>
      <c r="W31" s="107">
        <v>-2.8294700000000002</v>
      </c>
      <c r="X31" s="107">
        <v>-3.282238</v>
      </c>
      <c r="Y31" s="107">
        <v>-3.90747</v>
      </c>
      <c r="Z31" s="107">
        <v>-4.176539</v>
      </c>
      <c r="AA31" s="107">
        <v>-3.556521</v>
      </c>
      <c r="AB31" s="107">
        <v>-3.19373</v>
      </c>
      <c r="AC31" s="107">
        <v>-3.8422109999999998</v>
      </c>
      <c r="AD31" s="107">
        <v>-3.9724819999999998</v>
      </c>
      <c r="AE31" s="107">
        <v>-3.8886780000000001</v>
      </c>
      <c r="AF31" s="107">
        <v>-4.1925840000000001</v>
      </c>
      <c r="AG31" s="107">
        <v>-3.848052</v>
      </c>
      <c r="AH31" s="107">
        <v>-4.1486910000000004</v>
      </c>
      <c r="AI31" s="107">
        <v>-4.3784879999999999</v>
      </c>
      <c r="AJ31" s="107">
        <v>-3.667081</v>
      </c>
      <c r="AK31" s="107">
        <v>-3.7840470000000002</v>
      </c>
      <c r="AL31" s="107">
        <v>-4.236567</v>
      </c>
      <c r="AM31" s="107">
        <v>-3.7278989999999999</v>
      </c>
      <c r="AN31" s="107">
        <v>-3.441754</v>
      </c>
      <c r="AO31" s="107">
        <v>-4.5225799999999996</v>
      </c>
      <c r="AP31" s="107">
        <v>-3.496883</v>
      </c>
      <c r="AQ31" s="107">
        <v>-3.780233</v>
      </c>
      <c r="AR31" s="107">
        <v>-3.8647170000000002</v>
      </c>
      <c r="AS31" s="107">
        <v>-4.2106669999999999</v>
      </c>
      <c r="AT31" s="107">
        <v>-3.9077929999999999</v>
      </c>
      <c r="AU31" s="107">
        <v>-3.9682659999999998</v>
      </c>
      <c r="AV31" s="107">
        <v>-4.183732</v>
      </c>
      <c r="AW31" s="107">
        <v>-4.5236159999999996</v>
      </c>
      <c r="AX31" s="107">
        <v>-4.9756020000000003</v>
      </c>
      <c r="AY31" s="107">
        <v>-4.5012720000000002</v>
      </c>
      <c r="AZ31" s="107">
        <v>-4.5346140000000004</v>
      </c>
      <c r="BA31" s="107">
        <v>-4.5472830000000002</v>
      </c>
      <c r="BB31" s="107">
        <v>-5.08231024</v>
      </c>
      <c r="BC31" s="107">
        <v>-4.5986282305000001</v>
      </c>
      <c r="BD31" s="686">
        <v>-4.4011279999999999</v>
      </c>
      <c r="BE31" s="686">
        <v>-4.3035170000000003</v>
      </c>
      <c r="BF31" s="686">
        <v>-4.0566089999999999</v>
      </c>
      <c r="BG31" s="686">
        <v>-4.1046930000000001</v>
      </c>
      <c r="BH31" s="686">
        <v>-3.9675729999999998</v>
      </c>
      <c r="BI31" s="686">
        <v>-4.0437320000000003</v>
      </c>
      <c r="BJ31" s="686">
        <v>-4.5079440000000002</v>
      </c>
      <c r="BK31" s="686">
        <v>-3.7554110000000001</v>
      </c>
      <c r="BL31" s="686">
        <v>-3.9506890000000001</v>
      </c>
      <c r="BM31" s="686">
        <v>-3.7942969999999998</v>
      </c>
      <c r="BN31" s="686">
        <v>-3.6967979999999998</v>
      </c>
      <c r="BO31" s="686">
        <v>-3.7177389999999999</v>
      </c>
      <c r="BP31" s="686">
        <v>-4.0353630000000003</v>
      </c>
      <c r="BQ31" s="686">
        <v>-3.7882570000000002</v>
      </c>
      <c r="BR31" s="686">
        <v>-3.819016</v>
      </c>
      <c r="BS31" s="686">
        <v>-3.9398070000000001</v>
      </c>
      <c r="BT31" s="686">
        <v>-3.9529909999999999</v>
      </c>
      <c r="BU31" s="686">
        <v>-4.2114799999999999</v>
      </c>
      <c r="BV31" s="686">
        <v>-4.6634270000000004</v>
      </c>
    </row>
    <row r="32" spans="1:74" ht="11.1" customHeight="1" x14ac:dyDescent="0.2">
      <c r="A32" s="303" t="s">
        <v>591</v>
      </c>
      <c r="B32" s="676" t="s">
        <v>1296</v>
      </c>
      <c r="C32" s="419">
        <v>-1.9143810000000001</v>
      </c>
      <c r="D32" s="419">
        <v>-2.0347520000000001</v>
      </c>
      <c r="E32" s="419">
        <v>-1.906002</v>
      </c>
      <c r="F32" s="419">
        <v>-2.0095200000000002</v>
      </c>
      <c r="G32" s="419">
        <v>-1.670326</v>
      </c>
      <c r="H32" s="419">
        <v>-1.8587880000000001</v>
      </c>
      <c r="I32" s="419">
        <v>-1.903043</v>
      </c>
      <c r="J32" s="419">
        <v>-1.822498</v>
      </c>
      <c r="K32" s="419">
        <v>-1.7624919999999999</v>
      </c>
      <c r="L32" s="419">
        <v>-2.170919</v>
      </c>
      <c r="M32" s="419">
        <v>-1.9687220000000001</v>
      </c>
      <c r="N32" s="419">
        <v>-2.0388820000000001</v>
      </c>
      <c r="O32" s="419">
        <v>-2.025941</v>
      </c>
      <c r="P32" s="419">
        <v>-1.762502</v>
      </c>
      <c r="Q32" s="419">
        <v>-2.0460940000000001</v>
      </c>
      <c r="R32" s="419">
        <v>-2.2540529999999999</v>
      </c>
      <c r="S32" s="419">
        <v>-2.2139150000000001</v>
      </c>
      <c r="T32" s="419">
        <v>-2.295032</v>
      </c>
      <c r="U32" s="419">
        <v>-2.0504500000000001</v>
      </c>
      <c r="V32" s="419">
        <v>-2.3247559999999998</v>
      </c>
      <c r="W32" s="419">
        <v>-2.0814499999999998</v>
      </c>
      <c r="X32" s="419">
        <v>-2.0692729999999999</v>
      </c>
      <c r="Y32" s="419">
        <v>-2.3163990000000001</v>
      </c>
      <c r="Z32" s="419">
        <v>-2.1661769999999998</v>
      </c>
      <c r="AA32" s="419">
        <v>-2.0427529999999998</v>
      </c>
      <c r="AB32" s="419">
        <v>-2.0258090000000002</v>
      </c>
      <c r="AC32" s="419">
        <v>-2.133229</v>
      </c>
      <c r="AD32" s="419">
        <v>-2.2663540000000002</v>
      </c>
      <c r="AE32" s="419">
        <v>-2.3111630000000001</v>
      </c>
      <c r="AF32" s="419">
        <v>-2.5179529999999999</v>
      </c>
      <c r="AG32" s="419">
        <v>-2.199776</v>
      </c>
      <c r="AH32" s="419">
        <v>-2.314905</v>
      </c>
      <c r="AI32" s="419">
        <v>-2.233911</v>
      </c>
      <c r="AJ32" s="419">
        <v>-2.2266379999999999</v>
      </c>
      <c r="AK32" s="419">
        <v>-2.176256</v>
      </c>
      <c r="AL32" s="419">
        <v>-2.3614280000000001</v>
      </c>
      <c r="AM32" s="419">
        <v>-2.3381340000000002</v>
      </c>
      <c r="AN32" s="419">
        <v>-2.4148619999999998</v>
      </c>
      <c r="AO32" s="419">
        <v>-2.637273</v>
      </c>
      <c r="AP32" s="419">
        <v>-2.4819599999999999</v>
      </c>
      <c r="AQ32" s="419">
        <v>-2.284497</v>
      </c>
      <c r="AR32" s="419">
        <v>-2.3978619999999999</v>
      </c>
      <c r="AS32" s="419">
        <v>-2.3690980000000001</v>
      </c>
      <c r="AT32" s="419">
        <v>-2.3677440000000001</v>
      </c>
      <c r="AU32" s="419">
        <v>-2.5350679999999999</v>
      </c>
      <c r="AV32" s="419">
        <v>-2.5067240000000002</v>
      </c>
      <c r="AW32" s="419">
        <v>-2.623831</v>
      </c>
      <c r="AX32" s="419">
        <v>-2.60785</v>
      </c>
      <c r="AY32" s="419">
        <v>-2.522017</v>
      </c>
      <c r="AZ32" s="419">
        <v>-2.6750039999999999</v>
      </c>
      <c r="BA32" s="419">
        <v>-2.58704</v>
      </c>
      <c r="BB32" s="419">
        <v>-2.8191332667000002</v>
      </c>
      <c r="BC32" s="419">
        <v>-2.9374343000000001</v>
      </c>
      <c r="BD32" s="431">
        <v>-2.6292499999999999</v>
      </c>
      <c r="BE32" s="431">
        <v>-2.65089</v>
      </c>
      <c r="BF32" s="431">
        <v>-2.535231</v>
      </c>
      <c r="BG32" s="431">
        <v>-2.5553319999999999</v>
      </c>
      <c r="BH32" s="431">
        <v>-2.4829319999999999</v>
      </c>
      <c r="BI32" s="431">
        <v>-2.4296259999999998</v>
      </c>
      <c r="BJ32" s="431">
        <v>-2.5302600000000002</v>
      </c>
      <c r="BK32" s="431">
        <v>-2.6099570000000001</v>
      </c>
      <c r="BL32" s="431">
        <v>-2.7469429999999999</v>
      </c>
      <c r="BM32" s="431">
        <v>-2.7252290000000001</v>
      </c>
      <c r="BN32" s="431">
        <v>-2.782486</v>
      </c>
      <c r="BO32" s="431">
        <v>-2.8445749999999999</v>
      </c>
      <c r="BP32" s="431">
        <v>-2.727948</v>
      </c>
      <c r="BQ32" s="431">
        <v>-2.6817009999999999</v>
      </c>
      <c r="BR32" s="431">
        <v>-2.621362</v>
      </c>
      <c r="BS32" s="431">
        <v>-2.7047319999999999</v>
      </c>
      <c r="BT32" s="431">
        <v>-2.6306539999999998</v>
      </c>
      <c r="BU32" s="431">
        <v>-2.6023260000000001</v>
      </c>
      <c r="BV32" s="431">
        <v>-2.7313079999999998</v>
      </c>
    </row>
    <row r="33" spans="1:74" ht="11.1" customHeight="1" x14ac:dyDescent="0.2">
      <c r="A33" s="303" t="s">
        <v>110</v>
      </c>
      <c r="B33" s="676" t="s">
        <v>1297</v>
      </c>
      <c r="C33" s="419">
        <v>0.50907100000000005</v>
      </c>
      <c r="D33" s="419">
        <v>0.33899299999999999</v>
      </c>
      <c r="E33" s="419">
        <v>0.27386100000000002</v>
      </c>
      <c r="F33" s="419">
        <v>6.5259999999999999E-2</v>
      </c>
      <c r="G33" s="419">
        <v>0.28004699999999999</v>
      </c>
      <c r="H33" s="419">
        <v>0.35725200000000001</v>
      </c>
      <c r="I33" s="419">
        <v>0.406725</v>
      </c>
      <c r="J33" s="419">
        <v>0.37275900000000001</v>
      </c>
      <c r="K33" s="419">
        <v>0.28135599999999999</v>
      </c>
      <c r="L33" s="419">
        <v>0.19615099999999999</v>
      </c>
      <c r="M33" s="419">
        <v>0.28960599999999997</v>
      </c>
      <c r="N33" s="419">
        <v>4.8405999999999998E-2</v>
      </c>
      <c r="O33" s="419">
        <v>0.15836700000000001</v>
      </c>
      <c r="P33" s="419">
        <v>0.117317</v>
      </c>
      <c r="Q33" s="419">
        <v>0.25011100000000003</v>
      </c>
      <c r="R33" s="419">
        <v>0.30749300000000002</v>
      </c>
      <c r="S33" s="419">
        <v>0.26441399999999998</v>
      </c>
      <c r="T33" s="419">
        <v>0.33150200000000002</v>
      </c>
      <c r="U33" s="419">
        <v>0.35992499999999999</v>
      </c>
      <c r="V33" s="419">
        <v>0.15410099999999999</v>
      </c>
      <c r="W33" s="419">
        <v>0.22938900000000001</v>
      </c>
      <c r="X33" s="419">
        <v>0.23081399999999999</v>
      </c>
      <c r="Y33" s="419">
        <v>6.1376E-2</v>
      </c>
      <c r="Z33" s="419">
        <v>-8.5599999999999999E-4</v>
      </c>
      <c r="AA33" s="419">
        <v>9.5194000000000001E-2</v>
      </c>
      <c r="AB33" s="419">
        <v>0.19190299999999999</v>
      </c>
      <c r="AC33" s="419">
        <v>0.220249</v>
      </c>
      <c r="AD33" s="419">
        <v>0.40047500000000003</v>
      </c>
      <c r="AE33" s="419">
        <v>0.19045999999999999</v>
      </c>
      <c r="AF33" s="419">
        <v>0.29161599999999999</v>
      </c>
      <c r="AG33" s="419">
        <v>0.41736899999999999</v>
      </c>
      <c r="AH33" s="419">
        <v>0.24548500000000001</v>
      </c>
      <c r="AI33" s="419">
        <v>0.20273099999999999</v>
      </c>
      <c r="AJ33" s="419">
        <v>0.35770400000000002</v>
      </c>
      <c r="AK33" s="419">
        <v>0.30107099999999998</v>
      </c>
      <c r="AL33" s="419">
        <v>0.234906</v>
      </c>
      <c r="AM33" s="419">
        <v>0.32858900000000002</v>
      </c>
      <c r="AN33" s="419">
        <v>0.26814700000000002</v>
      </c>
      <c r="AO33" s="419">
        <v>0.22956499999999999</v>
      </c>
      <c r="AP33" s="419">
        <v>0.30338100000000001</v>
      </c>
      <c r="AQ33" s="419">
        <v>0.146338</v>
      </c>
      <c r="AR33" s="419">
        <v>0.35152699999999998</v>
      </c>
      <c r="AS33" s="419">
        <v>0.27799499999999999</v>
      </c>
      <c r="AT33" s="419">
        <v>0.240172</v>
      </c>
      <c r="AU33" s="419">
        <v>0.13925699999999999</v>
      </c>
      <c r="AV33" s="419">
        <v>0.182087</v>
      </c>
      <c r="AW33" s="419">
        <v>0.18667600000000001</v>
      </c>
      <c r="AX33" s="419">
        <v>0.182282</v>
      </c>
      <c r="AY33" s="419">
        <v>9.2163999999999996E-2</v>
      </c>
      <c r="AZ33" s="419">
        <v>5.7181999999999997E-2</v>
      </c>
      <c r="BA33" s="419">
        <v>0.122097</v>
      </c>
      <c r="BB33" s="419">
        <v>0.31221520000000003</v>
      </c>
      <c r="BC33" s="419">
        <v>0.3310746</v>
      </c>
      <c r="BD33" s="431">
        <v>0.36999949999999998</v>
      </c>
      <c r="BE33" s="431">
        <v>0.41524119999999998</v>
      </c>
      <c r="BF33" s="431">
        <v>0.3857064</v>
      </c>
      <c r="BG33" s="431">
        <v>0.41354740000000001</v>
      </c>
      <c r="BH33" s="431">
        <v>0.38446930000000001</v>
      </c>
      <c r="BI33" s="431">
        <v>0.28067439999999999</v>
      </c>
      <c r="BJ33" s="431">
        <v>0.2829373</v>
      </c>
      <c r="BK33" s="431">
        <v>0.37808760000000002</v>
      </c>
      <c r="BL33" s="431">
        <v>0.21112929999999999</v>
      </c>
      <c r="BM33" s="431">
        <v>0.29200510000000002</v>
      </c>
      <c r="BN33" s="431">
        <v>0.36058889999999999</v>
      </c>
      <c r="BO33" s="431">
        <v>0.37153770000000003</v>
      </c>
      <c r="BP33" s="431">
        <v>0.40064270000000002</v>
      </c>
      <c r="BQ33" s="431">
        <v>0.41267609999999999</v>
      </c>
      <c r="BR33" s="431">
        <v>0.3859378</v>
      </c>
      <c r="BS33" s="431">
        <v>0.43058649999999998</v>
      </c>
      <c r="BT33" s="431">
        <v>0.39207419999999998</v>
      </c>
      <c r="BU33" s="431">
        <v>0.29114250000000003</v>
      </c>
      <c r="BV33" s="431">
        <v>0.27772999999999998</v>
      </c>
    </row>
    <row r="34" spans="1:74" ht="11.1" customHeight="1" x14ac:dyDescent="0.2">
      <c r="A34" s="303" t="s">
        <v>112</v>
      </c>
      <c r="B34" s="676" t="s">
        <v>1298</v>
      </c>
      <c r="C34" s="419">
        <v>-7.6438000000000006E-2</v>
      </c>
      <c r="D34" s="419">
        <v>-0.10377</v>
      </c>
      <c r="E34" s="419">
        <v>-0.100013</v>
      </c>
      <c r="F34" s="419">
        <v>-4.7240999999999998E-2</v>
      </c>
      <c r="G34" s="419">
        <v>-3.8386999999999998E-2</v>
      </c>
      <c r="H34" s="419">
        <v>-3.8598E-2</v>
      </c>
      <c r="I34" s="419">
        <v>-3.8496000000000002E-2</v>
      </c>
      <c r="J34" s="419">
        <v>-4.1723000000000003E-2</v>
      </c>
      <c r="K34" s="419">
        <v>-3.4985000000000002E-2</v>
      </c>
      <c r="L34" s="419">
        <v>-5.1652000000000003E-2</v>
      </c>
      <c r="M34" s="419">
        <v>-3.6072E-2</v>
      </c>
      <c r="N34" s="419">
        <v>-4.0885999999999999E-2</v>
      </c>
      <c r="O34" s="419">
        <v>-9.8133999999999999E-2</v>
      </c>
      <c r="P34" s="419">
        <v>-4.7844999999999999E-2</v>
      </c>
      <c r="Q34" s="419">
        <v>-7.7358999999999997E-2</v>
      </c>
      <c r="R34" s="419">
        <v>-4.9643E-2</v>
      </c>
      <c r="S34" s="419">
        <v>-4.1135999999999999E-2</v>
      </c>
      <c r="T34" s="419">
        <v>-2.615E-2</v>
      </c>
      <c r="U34" s="419">
        <v>-1.4059E-2</v>
      </c>
      <c r="V34" s="419">
        <v>-4.1771000000000003E-2</v>
      </c>
      <c r="W34" s="419">
        <v>-3.3956E-2</v>
      </c>
      <c r="X34" s="419">
        <v>-3.7175E-2</v>
      </c>
      <c r="Y34" s="419">
        <v>-5.9538000000000001E-2</v>
      </c>
      <c r="Z34" s="419">
        <v>-6.8403000000000005E-2</v>
      </c>
      <c r="AA34" s="419">
        <v>-4.8375000000000001E-2</v>
      </c>
      <c r="AB34" s="419">
        <v>-0.109417</v>
      </c>
      <c r="AC34" s="419">
        <v>-5.3983000000000003E-2</v>
      </c>
      <c r="AD34" s="419">
        <v>-0.13822699999999999</v>
      </c>
      <c r="AE34" s="419">
        <v>-9.0316999999999995E-2</v>
      </c>
      <c r="AF34" s="419">
        <v>-6.8897E-2</v>
      </c>
      <c r="AG34" s="419">
        <v>-7.6219999999999996E-2</v>
      </c>
      <c r="AH34" s="419">
        <v>-4.827E-2</v>
      </c>
      <c r="AI34" s="419">
        <v>-6.9183999999999996E-2</v>
      </c>
      <c r="AJ34" s="419">
        <v>-3.8783999999999999E-2</v>
      </c>
      <c r="AK34" s="419">
        <v>-1.32E-3</v>
      </c>
      <c r="AL34" s="419">
        <v>-1.7961000000000001E-2</v>
      </c>
      <c r="AM34" s="419">
        <v>-4.2768E-2</v>
      </c>
      <c r="AN34" s="419">
        <v>-3.9881E-2</v>
      </c>
      <c r="AO34" s="419">
        <v>-5.5358999999999998E-2</v>
      </c>
      <c r="AP34" s="419">
        <v>-8.7453000000000003E-2</v>
      </c>
      <c r="AQ34" s="419">
        <v>-4.7766999999999997E-2</v>
      </c>
      <c r="AR34" s="419">
        <v>-6.0380000000000003E-2</v>
      </c>
      <c r="AS34" s="419">
        <v>-5.7912999999999999E-2</v>
      </c>
      <c r="AT34" s="419">
        <v>-2.4024E-2</v>
      </c>
      <c r="AU34" s="419">
        <v>-4.1349999999999998E-2</v>
      </c>
      <c r="AV34" s="419">
        <v>-6.0609000000000003E-2</v>
      </c>
      <c r="AW34" s="419">
        <v>-3.5882999999999998E-2</v>
      </c>
      <c r="AX34" s="419">
        <v>-6.3632999999999995E-2</v>
      </c>
      <c r="AY34" s="419">
        <v>-5.3804999999999999E-2</v>
      </c>
      <c r="AZ34" s="419">
        <v>-3.3079999999999998E-2</v>
      </c>
      <c r="BA34" s="419">
        <v>-7.8311000000000006E-2</v>
      </c>
      <c r="BB34" s="419">
        <v>-8.6313623332999995E-2</v>
      </c>
      <c r="BC34" s="419">
        <v>-9.5006987097000006E-2</v>
      </c>
      <c r="BD34" s="431">
        <v>-7.6140899999999997E-2</v>
      </c>
      <c r="BE34" s="431">
        <v>-6.9820999999999994E-2</v>
      </c>
      <c r="BF34" s="431">
        <v>-5.82733E-2</v>
      </c>
      <c r="BG34" s="431">
        <v>-6.1647899999999999E-2</v>
      </c>
      <c r="BH34" s="431">
        <v>-6.3053999999999999E-2</v>
      </c>
      <c r="BI34" s="431">
        <v>-5.5605500000000002E-2</v>
      </c>
      <c r="BJ34" s="431">
        <v>-6.2811699999999998E-2</v>
      </c>
      <c r="BK34" s="431">
        <v>-8.18802E-2</v>
      </c>
      <c r="BL34" s="431">
        <v>-8.6619399999999999E-2</v>
      </c>
      <c r="BM34" s="431">
        <v>-9.2930100000000002E-2</v>
      </c>
      <c r="BN34" s="431">
        <v>-9.3856400000000006E-2</v>
      </c>
      <c r="BO34" s="431">
        <v>-7.9979800000000004E-2</v>
      </c>
      <c r="BP34" s="431">
        <v>-7.0491499999999999E-2</v>
      </c>
      <c r="BQ34" s="431">
        <v>-7.1009000000000003E-2</v>
      </c>
      <c r="BR34" s="431">
        <v>-6.4395300000000003E-2</v>
      </c>
      <c r="BS34" s="431">
        <v>-7.1787100000000006E-2</v>
      </c>
      <c r="BT34" s="431">
        <v>-7.6278600000000002E-2</v>
      </c>
      <c r="BU34" s="431">
        <v>-7.12087E-2</v>
      </c>
      <c r="BV34" s="431">
        <v>-8.0255400000000005E-2</v>
      </c>
    </row>
    <row r="35" spans="1:74" s="34" customFormat="1" ht="11.1" customHeight="1" x14ac:dyDescent="0.2">
      <c r="A35" s="303" t="s">
        <v>106</v>
      </c>
      <c r="B35" s="676" t="s">
        <v>1299</v>
      </c>
      <c r="C35" s="419">
        <v>0.32624300000000001</v>
      </c>
      <c r="D35" s="419">
        <v>0.35373500000000002</v>
      </c>
      <c r="E35" s="419">
        <v>0.50798900000000002</v>
      </c>
      <c r="F35" s="419">
        <v>0.21182599999999999</v>
      </c>
      <c r="G35" s="419">
        <v>0.34806399999999998</v>
      </c>
      <c r="H35" s="419">
        <v>0.53888899999999995</v>
      </c>
      <c r="I35" s="419">
        <v>0.453677</v>
      </c>
      <c r="J35" s="419">
        <v>0.49058600000000002</v>
      </c>
      <c r="K35" s="419">
        <v>0.51223399999999997</v>
      </c>
      <c r="L35" s="419">
        <v>0.42996200000000001</v>
      </c>
      <c r="M35" s="419">
        <v>0.43772800000000001</v>
      </c>
      <c r="N35" s="419">
        <v>0.43846800000000002</v>
      </c>
      <c r="O35" s="419">
        <v>0.41556100000000001</v>
      </c>
      <c r="P35" s="419">
        <v>0.50917599999999996</v>
      </c>
      <c r="Q35" s="419">
        <v>0.72462700000000002</v>
      </c>
      <c r="R35" s="419">
        <v>0.77007999999999999</v>
      </c>
      <c r="S35" s="419">
        <v>0.82675399999999999</v>
      </c>
      <c r="T35" s="419">
        <v>0.78608100000000003</v>
      </c>
      <c r="U35" s="419">
        <v>0.65295899999999996</v>
      </c>
      <c r="V35" s="419">
        <v>0.67314200000000002</v>
      </c>
      <c r="W35" s="419">
        <v>0.673176</v>
      </c>
      <c r="X35" s="419">
        <v>0.39519599999999999</v>
      </c>
      <c r="Y35" s="419">
        <v>0.46703600000000001</v>
      </c>
      <c r="Z35" s="419">
        <v>0.424126</v>
      </c>
      <c r="AA35" s="419">
        <v>0.26697500000000002</v>
      </c>
      <c r="AB35" s="419">
        <v>0.47932999999999998</v>
      </c>
      <c r="AC35" s="419">
        <v>0.39498699999999998</v>
      </c>
      <c r="AD35" s="419">
        <v>0.51028200000000001</v>
      </c>
      <c r="AE35" s="419">
        <v>0.69275900000000001</v>
      </c>
      <c r="AF35" s="419">
        <v>0.58848500000000004</v>
      </c>
      <c r="AG35" s="419">
        <v>0.482844</v>
      </c>
      <c r="AH35" s="419">
        <v>0.56563099999999999</v>
      </c>
      <c r="AI35" s="419">
        <v>0.37615599999999999</v>
      </c>
      <c r="AJ35" s="419">
        <v>0.37594899999999998</v>
      </c>
      <c r="AK35" s="419">
        <v>0.406304</v>
      </c>
      <c r="AL35" s="419">
        <v>0.41317999999999999</v>
      </c>
      <c r="AM35" s="419">
        <v>0.41267799999999999</v>
      </c>
      <c r="AN35" s="419">
        <v>0.52604300000000004</v>
      </c>
      <c r="AO35" s="419">
        <v>0.41830499999999998</v>
      </c>
      <c r="AP35" s="419">
        <v>0.69564099999999995</v>
      </c>
      <c r="AQ35" s="419">
        <v>0.57621</v>
      </c>
      <c r="AR35" s="419">
        <v>0.73854299999999995</v>
      </c>
      <c r="AS35" s="419">
        <v>0.54195700000000002</v>
      </c>
      <c r="AT35" s="419">
        <v>0.62861</v>
      </c>
      <c r="AU35" s="419">
        <v>0.53279200000000004</v>
      </c>
      <c r="AV35" s="419">
        <v>0.498137</v>
      </c>
      <c r="AW35" s="419">
        <v>0.27716099999999999</v>
      </c>
      <c r="AX35" s="419">
        <v>0.45358500000000002</v>
      </c>
      <c r="AY35" s="419">
        <v>0.32523200000000002</v>
      </c>
      <c r="AZ35" s="419">
        <v>0.44737199999999999</v>
      </c>
      <c r="BA35" s="419">
        <v>0.43995699999999999</v>
      </c>
      <c r="BB35" s="419">
        <v>0.54760686667000003</v>
      </c>
      <c r="BC35" s="419">
        <v>0.68883657763999995</v>
      </c>
      <c r="BD35" s="431">
        <v>0.47226109999999999</v>
      </c>
      <c r="BE35" s="431">
        <v>0.64641170000000003</v>
      </c>
      <c r="BF35" s="431">
        <v>0.55035429999999996</v>
      </c>
      <c r="BG35" s="431">
        <v>0.50430319999999995</v>
      </c>
      <c r="BH35" s="431">
        <v>0.3584772</v>
      </c>
      <c r="BI35" s="431">
        <v>0.45500590000000002</v>
      </c>
      <c r="BJ35" s="431">
        <v>0.36404769999999997</v>
      </c>
      <c r="BK35" s="431">
        <v>0.67428270000000001</v>
      </c>
      <c r="BL35" s="431">
        <v>0.50280060000000004</v>
      </c>
      <c r="BM35" s="431">
        <v>0.58945999999999998</v>
      </c>
      <c r="BN35" s="431">
        <v>0.62194329999999998</v>
      </c>
      <c r="BO35" s="431">
        <v>0.87956420000000002</v>
      </c>
      <c r="BP35" s="431">
        <v>0.6890269</v>
      </c>
      <c r="BQ35" s="431">
        <v>0.89538499999999999</v>
      </c>
      <c r="BR35" s="431">
        <v>0.64666650000000003</v>
      </c>
      <c r="BS35" s="431">
        <v>0.73599619999999999</v>
      </c>
      <c r="BT35" s="431">
        <v>0.44578800000000002</v>
      </c>
      <c r="BU35" s="431">
        <v>0.42865429999999999</v>
      </c>
      <c r="BV35" s="431">
        <v>0.47411569999999997</v>
      </c>
    </row>
    <row r="36" spans="1:74" s="34" customFormat="1" ht="11.1" customHeight="1" x14ac:dyDescent="0.2">
      <c r="A36" s="303" t="s">
        <v>105</v>
      </c>
      <c r="B36" s="676" t="s">
        <v>1300</v>
      </c>
      <c r="C36" s="419">
        <v>-0.746027</v>
      </c>
      <c r="D36" s="419">
        <v>-0.73198200000000002</v>
      </c>
      <c r="E36" s="419">
        <v>-0.66059000000000001</v>
      </c>
      <c r="F36" s="419">
        <v>-0.68603099999999995</v>
      </c>
      <c r="G36" s="419">
        <v>-0.20618600000000001</v>
      </c>
      <c r="H36" s="419">
        <v>-0.334532</v>
      </c>
      <c r="I36" s="419">
        <v>-0.464057</v>
      </c>
      <c r="J36" s="419">
        <v>-0.65181299999999998</v>
      </c>
      <c r="K36" s="419">
        <v>-0.62680000000000002</v>
      </c>
      <c r="L36" s="419">
        <v>-0.68930499999999995</v>
      </c>
      <c r="M36" s="419">
        <v>-0.76873199999999997</v>
      </c>
      <c r="N36" s="419">
        <v>-0.83406199999999997</v>
      </c>
      <c r="O36" s="419">
        <v>-0.71318999999999999</v>
      </c>
      <c r="P36" s="419">
        <v>-0.56629499999999999</v>
      </c>
      <c r="Q36" s="419">
        <v>-0.62219800000000003</v>
      </c>
      <c r="R36" s="419">
        <v>-0.52549900000000005</v>
      </c>
      <c r="S36" s="419">
        <v>-0.69830199999999998</v>
      </c>
      <c r="T36" s="419">
        <v>-0.68731299999999995</v>
      </c>
      <c r="U36" s="419">
        <v>-0.66471499999999994</v>
      </c>
      <c r="V36" s="419">
        <v>-0.73547300000000004</v>
      </c>
      <c r="W36" s="419">
        <v>-0.62813200000000002</v>
      </c>
      <c r="X36" s="419">
        <v>-0.76449599999999995</v>
      </c>
      <c r="Y36" s="419">
        <v>-0.90140100000000001</v>
      </c>
      <c r="Z36" s="419">
        <v>-0.97917399999999999</v>
      </c>
      <c r="AA36" s="419">
        <v>-0.66104200000000002</v>
      </c>
      <c r="AB36" s="419">
        <v>-0.74250700000000003</v>
      </c>
      <c r="AC36" s="419">
        <v>-0.66842000000000001</v>
      </c>
      <c r="AD36" s="419">
        <v>-0.71941900000000003</v>
      </c>
      <c r="AE36" s="419">
        <v>-0.75336199999999998</v>
      </c>
      <c r="AF36" s="419">
        <v>-0.76666800000000002</v>
      </c>
      <c r="AG36" s="419">
        <v>-0.63321899999999998</v>
      </c>
      <c r="AH36" s="419">
        <v>-0.84613300000000002</v>
      </c>
      <c r="AI36" s="419">
        <v>-0.90637599999999996</v>
      </c>
      <c r="AJ36" s="419">
        <v>-0.76993699999999998</v>
      </c>
      <c r="AK36" s="419">
        <v>-0.89907899999999996</v>
      </c>
      <c r="AL36" s="419">
        <v>-0.84251299999999996</v>
      </c>
      <c r="AM36" s="419">
        <v>-0.77578499999999995</v>
      </c>
      <c r="AN36" s="419">
        <v>-0.70894400000000002</v>
      </c>
      <c r="AO36" s="419">
        <v>-0.76832599999999995</v>
      </c>
      <c r="AP36" s="419">
        <v>-0.58022899999999999</v>
      </c>
      <c r="AQ36" s="419">
        <v>-0.52514400000000006</v>
      </c>
      <c r="AR36" s="419">
        <v>-0.63693999999999995</v>
      </c>
      <c r="AS36" s="419">
        <v>-0.74061900000000003</v>
      </c>
      <c r="AT36" s="419">
        <v>-0.64697000000000005</v>
      </c>
      <c r="AU36" s="419">
        <v>-0.61646400000000001</v>
      </c>
      <c r="AV36" s="419">
        <v>-0.743892</v>
      </c>
      <c r="AW36" s="419">
        <v>-0.75985899999999995</v>
      </c>
      <c r="AX36" s="419">
        <v>-0.91051700000000002</v>
      </c>
      <c r="AY36" s="419">
        <v>-0.814635</v>
      </c>
      <c r="AZ36" s="419">
        <v>-0.72408600000000001</v>
      </c>
      <c r="BA36" s="419">
        <v>-0.73399099999999995</v>
      </c>
      <c r="BB36" s="419">
        <v>-0.95945628332999999</v>
      </c>
      <c r="BC36" s="419">
        <v>-0.74036478492000002</v>
      </c>
      <c r="BD36" s="431">
        <v>-0.56654930000000003</v>
      </c>
      <c r="BE36" s="431">
        <v>-0.68328109999999997</v>
      </c>
      <c r="BF36" s="431">
        <v>-0.56858889999999995</v>
      </c>
      <c r="BG36" s="431">
        <v>-0.75553159999999997</v>
      </c>
      <c r="BH36" s="431">
        <v>-0.7380179</v>
      </c>
      <c r="BI36" s="431">
        <v>-0.72857439999999996</v>
      </c>
      <c r="BJ36" s="431">
        <v>-0.77722239999999998</v>
      </c>
      <c r="BK36" s="431">
        <v>-0.8902544</v>
      </c>
      <c r="BL36" s="431">
        <v>-0.64555870000000004</v>
      </c>
      <c r="BM36" s="431">
        <v>-0.54413940000000005</v>
      </c>
      <c r="BN36" s="431">
        <v>-0.403229</v>
      </c>
      <c r="BO36" s="431">
        <v>-0.78380419999999995</v>
      </c>
      <c r="BP36" s="431">
        <v>-0.68051569999999995</v>
      </c>
      <c r="BQ36" s="431">
        <v>-0.71388560000000001</v>
      </c>
      <c r="BR36" s="431">
        <v>-0.59128460000000005</v>
      </c>
      <c r="BS36" s="431">
        <v>-0.88277470000000002</v>
      </c>
      <c r="BT36" s="431">
        <v>-0.78861999999999999</v>
      </c>
      <c r="BU36" s="431">
        <v>-0.81463059999999998</v>
      </c>
      <c r="BV36" s="431">
        <v>-0.92272030000000005</v>
      </c>
    </row>
    <row r="37" spans="1:74" ht="11.1" customHeight="1" x14ac:dyDescent="0.2">
      <c r="A37" s="303" t="s">
        <v>107</v>
      </c>
      <c r="B37" s="676" t="s">
        <v>1301</v>
      </c>
      <c r="C37" s="419">
        <v>-7.9534999999999995E-2</v>
      </c>
      <c r="D37" s="419">
        <v>-8.1918000000000005E-2</v>
      </c>
      <c r="E37" s="419">
        <v>-6.0489000000000001E-2</v>
      </c>
      <c r="F37" s="419">
        <v>6.2979999999999994E-2</v>
      </c>
      <c r="G37" s="419">
        <v>0.103311</v>
      </c>
      <c r="H37" s="419">
        <v>9.2848E-2</v>
      </c>
      <c r="I37" s="419">
        <v>0.111933</v>
      </c>
      <c r="J37" s="419">
        <v>0.135548</v>
      </c>
      <c r="K37" s="419">
        <v>0.123097</v>
      </c>
      <c r="L37" s="419">
        <v>0.10387399999999999</v>
      </c>
      <c r="M37" s="419">
        <v>6.8784999999999999E-2</v>
      </c>
      <c r="N37" s="419">
        <v>5.4237E-2</v>
      </c>
      <c r="O37" s="419">
        <v>3.2282999999999999E-2</v>
      </c>
      <c r="P37" s="419">
        <v>4.4831999999999997E-2</v>
      </c>
      <c r="Q37" s="419">
        <v>2.051E-2</v>
      </c>
      <c r="R37" s="419">
        <v>7.6288999999999996E-2</v>
      </c>
      <c r="S37" s="419">
        <v>7.7346999999999999E-2</v>
      </c>
      <c r="T37" s="419">
        <v>8.5533999999999999E-2</v>
      </c>
      <c r="U37" s="419">
        <v>4.8306000000000002E-2</v>
      </c>
      <c r="V37" s="419">
        <v>8.4777000000000005E-2</v>
      </c>
      <c r="W37" s="419">
        <v>0.11254</v>
      </c>
      <c r="X37" s="419">
        <v>9.2695E-2</v>
      </c>
      <c r="Y37" s="419">
        <v>-3.6116000000000002E-2</v>
      </c>
      <c r="Z37" s="419">
        <v>-2.6512000000000001E-2</v>
      </c>
      <c r="AA37" s="419">
        <v>-8.6840000000000007E-3</v>
      </c>
      <c r="AB37" s="419">
        <v>-4.0330999999999999E-2</v>
      </c>
      <c r="AC37" s="419">
        <v>-5.3242999999999999E-2</v>
      </c>
      <c r="AD37" s="419">
        <v>-8.2473000000000005E-2</v>
      </c>
      <c r="AE37" s="419">
        <v>-3.2465000000000001E-2</v>
      </c>
      <c r="AF37" s="419">
        <v>-6.6168000000000005E-2</v>
      </c>
      <c r="AG37" s="419">
        <v>-6.1573000000000003E-2</v>
      </c>
      <c r="AH37" s="419">
        <v>-0.120961</v>
      </c>
      <c r="AI37" s="419">
        <v>-0.130243</v>
      </c>
      <c r="AJ37" s="419">
        <v>-1.1627E-2</v>
      </c>
      <c r="AK37" s="419">
        <v>-2.9367000000000001E-2</v>
      </c>
      <c r="AL37" s="419">
        <v>-5.8277000000000002E-2</v>
      </c>
      <c r="AM37" s="419">
        <v>-8.6754999999999999E-2</v>
      </c>
      <c r="AN37" s="419">
        <v>1.3938000000000001E-2</v>
      </c>
      <c r="AO37" s="419">
        <v>-6.5928E-2</v>
      </c>
      <c r="AP37" s="419">
        <v>2.6977000000000001E-2</v>
      </c>
      <c r="AQ37" s="419">
        <v>2.5016E-2</v>
      </c>
      <c r="AR37" s="419">
        <v>-3.6852000000000003E-2</v>
      </c>
      <c r="AS37" s="419">
        <v>-1.2409E-2</v>
      </c>
      <c r="AT37" s="419">
        <v>-0.11623699999999999</v>
      </c>
      <c r="AU37" s="419">
        <v>-2.9065000000000001E-2</v>
      </c>
      <c r="AV37" s="419">
        <v>-5.1309E-2</v>
      </c>
      <c r="AW37" s="419">
        <v>-0.103131</v>
      </c>
      <c r="AX37" s="419">
        <v>-0.12651000000000001</v>
      </c>
      <c r="AY37" s="419">
        <v>-9.7118999999999997E-2</v>
      </c>
      <c r="AZ37" s="419">
        <v>-0.13971800000000001</v>
      </c>
      <c r="BA37" s="419">
        <v>-3.3027000000000001E-2</v>
      </c>
      <c r="BB37" s="419">
        <v>-0.123</v>
      </c>
      <c r="BC37" s="419">
        <v>-2.5735291654999999E-2</v>
      </c>
      <c r="BD37" s="431">
        <v>-4.6208100000000002E-2</v>
      </c>
      <c r="BE37" s="431">
        <v>-6.0809000000000002E-2</v>
      </c>
      <c r="BF37" s="431">
        <v>-7.2048699999999993E-2</v>
      </c>
      <c r="BG37" s="431">
        <v>-4.00784E-2</v>
      </c>
      <c r="BH37" s="431">
        <v>-3.0412700000000001E-2</v>
      </c>
      <c r="BI37" s="431">
        <v>-5.6525300000000001E-2</v>
      </c>
      <c r="BJ37" s="431">
        <v>-5.0253100000000002E-2</v>
      </c>
      <c r="BK37" s="431">
        <v>-6.6790600000000006E-2</v>
      </c>
      <c r="BL37" s="431">
        <v>6.4308900000000002E-2</v>
      </c>
      <c r="BM37" s="431">
        <v>4.4311299999999998E-2</v>
      </c>
      <c r="BN37" s="431">
        <v>6.6047499999999995E-2</v>
      </c>
      <c r="BO37" s="431">
        <v>0.1005769</v>
      </c>
      <c r="BP37" s="431">
        <v>8.7183099999999999E-2</v>
      </c>
      <c r="BQ37" s="431">
        <v>0.1154255</v>
      </c>
      <c r="BR37" s="431">
        <v>7.3771799999999998E-2</v>
      </c>
      <c r="BS37" s="431">
        <v>6.3454399999999994E-2</v>
      </c>
      <c r="BT37" s="431">
        <v>7.6452199999999998E-2</v>
      </c>
      <c r="BU37" s="431">
        <v>5.1462500000000001E-2</v>
      </c>
      <c r="BV37" s="431">
        <v>4.6869000000000001E-2</v>
      </c>
    </row>
    <row r="38" spans="1:74" ht="11.1" customHeight="1" x14ac:dyDescent="0.2">
      <c r="A38" s="303" t="s">
        <v>108</v>
      </c>
      <c r="B38" s="676" t="s">
        <v>1302</v>
      </c>
      <c r="C38" s="419">
        <v>-1.016988</v>
      </c>
      <c r="D38" s="419">
        <v>-1.15774</v>
      </c>
      <c r="E38" s="419">
        <v>-1.255366</v>
      </c>
      <c r="F38" s="419">
        <v>-0.81362500000000004</v>
      </c>
      <c r="G38" s="419">
        <v>-0.60930399999999996</v>
      </c>
      <c r="H38" s="419">
        <v>-1.15124</v>
      </c>
      <c r="I38" s="419">
        <v>-1.25604</v>
      </c>
      <c r="J38" s="419">
        <v>-1.2002930000000001</v>
      </c>
      <c r="K38" s="419">
        <v>-1.003925</v>
      </c>
      <c r="L38" s="419">
        <v>-0.77027699999999999</v>
      </c>
      <c r="M38" s="419">
        <v>-0.68997399999999998</v>
      </c>
      <c r="N38" s="419">
        <v>-0.70548699999999998</v>
      </c>
      <c r="O38" s="419">
        <v>-0.531053</v>
      </c>
      <c r="P38" s="419">
        <v>-0.52939400000000003</v>
      </c>
      <c r="Q38" s="419">
        <v>-0.37553199999999998</v>
      </c>
      <c r="R38" s="419">
        <v>-0.843028</v>
      </c>
      <c r="S38" s="419">
        <v>-0.76817800000000003</v>
      </c>
      <c r="T38" s="419">
        <v>-1.017166</v>
      </c>
      <c r="U38" s="419">
        <v>-1.1167959999999999</v>
      </c>
      <c r="V38" s="419">
        <v>-0.902976</v>
      </c>
      <c r="W38" s="419">
        <v>-0.70777999999999996</v>
      </c>
      <c r="X38" s="419">
        <v>-0.737035</v>
      </c>
      <c r="Y38" s="419">
        <v>-0.79722899999999997</v>
      </c>
      <c r="Z38" s="419">
        <v>-1.029407</v>
      </c>
      <c r="AA38" s="419">
        <v>-0.69510400000000006</v>
      </c>
      <c r="AB38" s="419">
        <v>-0.48419800000000002</v>
      </c>
      <c r="AC38" s="419">
        <v>-1.012964</v>
      </c>
      <c r="AD38" s="419">
        <v>-1.1385799999999999</v>
      </c>
      <c r="AE38" s="419">
        <v>-1.001911</v>
      </c>
      <c r="AF38" s="419">
        <v>-1.093478</v>
      </c>
      <c r="AG38" s="419">
        <v>-1.362303</v>
      </c>
      <c r="AH38" s="419">
        <v>-1.1848179999999999</v>
      </c>
      <c r="AI38" s="419">
        <v>-1.182345</v>
      </c>
      <c r="AJ38" s="419">
        <v>-0.91573199999999999</v>
      </c>
      <c r="AK38" s="419">
        <v>-0.941805</v>
      </c>
      <c r="AL38" s="419">
        <v>-1.134962</v>
      </c>
      <c r="AM38" s="419">
        <v>-0.665937</v>
      </c>
      <c r="AN38" s="419">
        <v>-0.61313799999999996</v>
      </c>
      <c r="AO38" s="419">
        <v>-0.98612999999999995</v>
      </c>
      <c r="AP38" s="419">
        <v>-0.86422100000000002</v>
      </c>
      <c r="AQ38" s="419">
        <v>-1.001676</v>
      </c>
      <c r="AR38" s="419">
        <v>-1.0558650000000001</v>
      </c>
      <c r="AS38" s="419">
        <v>-1.1005769999999999</v>
      </c>
      <c r="AT38" s="419">
        <v>-1.0103260000000001</v>
      </c>
      <c r="AU38" s="419">
        <v>-0.92650299999999997</v>
      </c>
      <c r="AV38" s="419">
        <v>-0.96175100000000002</v>
      </c>
      <c r="AW38" s="419">
        <v>-0.99572499999999997</v>
      </c>
      <c r="AX38" s="419">
        <v>-1.0835170000000001</v>
      </c>
      <c r="AY38" s="419">
        <v>-0.84178500000000001</v>
      </c>
      <c r="AZ38" s="419">
        <v>-0.77446099999999996</v>
      </c>
      <c r="BA38" s="419">
        <v>-0.94643900000000003</v>
      </c>
      <c r="BB38" s="419">
        <v>-1.2178666667</v>
      </c>
      <c r="BC38" s="419">
        <v>-1.0697523766000001</v>
      </c>
      <c r="BD38" s="431">
        <v>-1.2154480000000001</v>
      </c>
      <c r="BE38" s="431">
        <v>-1.2112430000000001</v>
      </c>
      <c r="BF38" s="431">
        <v>-1.1229420000000001</v>
      </c>
      <c r="BG38" s="431">
        <v>-1.0060070000000001</v>
      </c>
      <c r="BH38" s="431">
        <v>-0.8501455</v>
      </c>
      <c r="BI38" s="431">
        <v>-1.024804</v>
      </c>
      <c r="BJ38" s="431">
        <v>-1.065914</v>
      </c>
      <c r="BK38" s="431">
        <v>-0.62364929999999996</v>
      </c>
      <c r="BL38" s="431">
        <v>-0.64508430000000005</v>
      </c>
      <c r="BM38" s="431">
        <v>-0.7561966</v>
      </c>
      <c r="BN38" s="431">
        <v>-0.81899049999999995</v>
      </c>
      <c r="BO38" s="431">
        <v>-0.76473769999999996</v>
      </c>
      <c r="BP38" s="431">
        <v>-1.0143690000000001</v>
      </c>
      <c r="BQ38" s="431">
        <v>-1.0250570000000001</v>
      </c>
      <c r="BR38" s="431">
        <v>-0.97190770000000004</v>
      </c>
      <c r="BS38" s="431">
        <v>-0.85436389999999995</v>
      </c>
      <c r="BT38" s="431">
        <v>-0.75256429999999996</v>
      </c>
      <c r="BU38" s="431">
        <v>-0.95113479999999995</v>
      </c>
      <c r="BV38" s="431">
        <v>-1.010372</v>
      </c>
    </row>
    <row r="39" spans="1:74" ht="11.1" customHeight="1" x14ac:dyDescent="0.2">
      <c r="A39" s="303" t="s">
        <v>109</v>
      </c>
      <c r="B39" s="676" t="s">
        <v>1303</v>
      </c>
      <c r="C39" s="419">
        <v>5.6889999999999996E-3</v>
      </c>
      <c r="D39" s="419">
        <v>-2.7595999999999999E-2</v>
      </c>
      <c r="E39" s="419">
        <v>-3.7073000000000002E-2</v>
      </c>
      <c r="F39" s="419">
        <v>-1.9021E-2</v>
      </c>
      <c r="G39" s="419">
        <v>-7.9539999999999993E-3</v>
      </c>
      <c r="H39" s="419">
        <v>5.934E-3</v>
      </c>
      <c r="I39" s="419">
        <v>9.495E-3</v>
      </c>
      <c r="J39" s="419">
        <v>6.5386E-2</v>
      </c>
      <c r="K39" s="419">
        <v>7.9594999999999999E-2</v>
      </c>
      <c r="L39" s="419">
        <v>7.7909999999999993E-2</v>
      </c>
      <c r="M39" s="419">
        <v>5.1949000000000002E-2</v>
      </c>
      <c r="N39" s="419">
        <v>1.7762E-2</v>
      </c>
      <c r="O39" s="419">
        <v>0.133217</v>
      </c>
      <c r="P39" s="419">
        <v>3.9888E-2</v>
      </c>
      <c r="Q39" s="419">
        <v>4.0369000000000002E-2</v>
      </c>
      <c r="R39" s="419">
        <v>-1.7968000000000001E-2</v>
      </c>
      <c r="S39" s="419">
        <v>5.9402000000000003E-2</v>
      </c>
      <c r="T39" s="419">
        <v>0.10026599999999999</v>
      </c>
      <c r="U39" s="419">
        <v>3.6566000000000001E-2</v>
      </c>
      <c r="V39" s="419">
        <v>0.12684300000000001</v>
      </c>
      <c r="W39" s="419">
        <v>8.7721999999999994E-2</v>
      </c>
      <c r="X39" s="419">
        <v>0.16597200000000001</v>
      </c>
      <c r="Y39" s="419">
        <v>0.13574900000000001</v>
      </c>
      <c r="Z39" s="419">
        <v>0.15303</v>
      </c>
      <c r="AA39" s="419">
        <v>7.6065999999999995E-2</v>
      </c>
      <c r="AB39" s="419">
        <v>0.133686</v>
      </c>
      <c r="AC39" s="419">
        <v>6.7501000000000005E-2</v>
      </c>
      <c r="AD39" s="419">
        <v>7.0215E-2</v>
      </c>
      <c r="AE39" s="419">
        <v>7.5234999999999996E-2</v>
      </c>
      <c r="AF39" s="419">
        <v>0.10524699999999999</v>
      </c>
      <c r="AG39" s="419">
        <v>9.3072000000000002E-2</v>
      </c>
      <c r="AH39" s="419">
        <v>8.2833000000000004E-2</v>
      </c>
      <c r="AI39" s="419">
        <v>0.12843599999999999</v>
      </c>
      <c r="AJ39" s="419">
        <v>0.10907600000000001</v>
      </c>
      <c r="AK39" s="419">
        <v>0.118515</v>
      </c>
      <c r="AL39" s="419">
        <v>4.5319999999999999E-2</v>
      </c>
      <c r="AM39" s="419">
        <v>6.1316000000000002E-2</v>
      </c>
      <c r="AN39" s="419">
        <v>6.0891000000000001E-2</v>
      </c>
      <c r="AO39" s="419">
        <v>-8.5208999999999993E-2</v>
      </c>
      <c r="AP39" s="419">
        <v>-2.8049000000000001E-2</v>
      </c>
      <c r="AQ39" s="419">
        <v>-3.1979E-2</v>
      </c>
      <c r="AR39" s="419">
        <v>-4.7715E-2</v>
      </c>
      <c r="AS39" s="419">
        <v>-6.5040000000000001E-2</v>
      </c>
      <c r="AT39" s="419">
        <v>-2.3068000000000002E-2</v>
      </c>
      <c r="AU39" s="419">
        <v>7.3429999999999997E-3</v>
      </c>
      <c r="AV39" s="419">
        <v>-6.7270000000000003E-3</v>
      </c>
      <c r="AW39" s="419">
        <v>1.14E-2</v>
      </c>
      <c r="AX39" s="419">
        <v>-1.8291000000000002E-2</v>
      </c>
      <c r="AY39" s="419">
        <v>4.0266000000000003E-2</v>
      </c>
      <c r="AZ39" s="419">
        <v>-6.6997000000000001E-2</v>
      </c>
      <c r="BA39" s="419">
        <v>-6.1135000000000002E-2</v>
      </c>
      <c r="BB39" s="419">
        <v>-7.4566666667000001E-2</v>
      </c>
      <c r="BC39" s="419">
        <v>-2.3130067835999999E-2</v>
      </c>
      <c r="BD39" s="431">
        <v>-4.0084599999999998E-2</v>
      </c>
      <c r="BE39" s="431">
        <v>-6.8805400000000003E-2</v>
      </c>
      <c r="BF39" s="431">
        <v>-1.69547E-2</v>
      </c>
      <c r="BG39" s="431">
        <v>3.9683899999999996E-3</v>
      </c>
      <c r="BH39" s="431">
        <v>4.8136900000000003E-2</v>
      </c>
      <c r="BI39" s="431">
        <v>9.4620300000000004E-2</v>
      </c>
      <c r="BJ39" s="431">
        <v>1.8424300000000001E-2</v>
      </c>
      <c r="BK39" s="431">
        <v>7.4773399999999999E-3</v>
      </c>
      <c r="BL39" s="431">
        <v>3.6110900000000001E-2</v>
      </c>
      <c r="BM39" s="431">
        <v>3.0584099999999999E-2</v>
      </c>
      <c r="BN39" s="431">
        <v>-8.3689899999999998E-3</v>
      </c>
      <c r="BO39" s="431">
        <v>5.8358899999999998E-2</v>
      </c>
      <c r="BP39" s="431">
        <v>-4.6354400000000002E-3</v>
      </c>
      <c r="BQ39" s="431">
        <v>-5.8290599999999998E-2</v>
      </c>
      <c r="BR39" s="431">
        <v>-3.8643000000000002E-3</v>
      </c>
      <c r="BS39" s="431">
        <v>-6.0667200000000003E-3</v>
      </c>
      <c r="BT39" s="431">
        <v>4.7539499999999998E-2</v>
      </c>
      <c r="BU39" s="431">
        <v>0.1036395</v>
      </c>
      <c r="BV39" s="431">
        <v>1.2896400000000001E-2</v>
      </c>
    </row>
    <row r="40" spans="1:74" ht="11.1" customHeight="1" x14ac:dyDescent="0.2">
      <c r="A40" s="303" t="s">
        <v>113</v>
      </c>
      <c r="B40" s="676" t="s">
        <v>1304</v>
      </c>
      <c r="C40" s="419">
        <v>-0.67932599999999999</v>
      </c>
      <c r="D40" s="419">
        <v>-0.64490000000000003</v>
      </c>
      <c r="E40" s="419">
        <v>-0.59478200000000003</v>
      </c>
      <c r="F40" s="419">
        <v>-0.513984</v>
      </c>
      <c r="G40" s="419">
        <v>-0.45857300000000001</v>
      </c>
      <c r="H40" s="419">
        <v>-0.49776700000000002</v>
      </c>
      <c r="I40" s="419">
        <v>-0.52235900000000002</v>
      </c>
      <c r="J40" s="419">
        <v>-0.456901</v>
      </c>
      <c r="K40" s="419">
        <v>-0.45726</v>
      </c>
      <c r="L40" s="419">
        <v>-0.49326300000000001</v>
      </c>
      <c r="M40" s="419">
        <v>-0.46581499999999998</v>
      </c>
      <c r="N40" s="419">
        <v>-0.481485</v>
      </c>
      <c r="O40" s="419">
        <v>-0.485927</v>
      </c>
      <c r="P40" s="419">
        <v>-0.47211999999999998</v>
      </c>
      <c r="Q40" s="419">
        <v>-0.494502</v>
      </c>
      <c r="R40" s="419">
        <v>-0.54855699999999996</v>
      </c>
      <c r="S40" s="419">
        <v>-0.40148800000000001</v>
      </c>
      <c r="T40" s="419">
        <v>-0.52744100000000005</v>
      </c>
      <c r="U40" s="419">
        <v>-0.57787699999999997</v>
      </c>
      <c r="V40" s="419">
        <v>-0.43073899999999998</v>
      </c>
      <c r="W40" s="419">
        <v>-0.48097899999999999</v>
      </c>
      <c r="X40" s="419">
        <v>-0.55893599999999999</v>
      </c>
      <c r="Y40" s="419">
        <v>-0.46094800000000002</v>
      </c>
      <c r="Z40" s="419">
        <v>-0.48316599999999998</v>
      </c>
      <c r="AA40" s="419">
        <v>-0.538798</v>
      </c>
      <c r="AB40" s="419">
        <v>-0.596387</v>
      </c>
      <c r="AC40" s="419">
        <v>-0.60310900000000001</v>
      </c>
      <c r="AD40" s="419">
        <v>-0.60840099999999997</v>
      </c>
      <c r="AE40" s="419">
        <v>-0.657914</v>
      </c>
      <c r="AF40" s="419">
        <v>-0.66476800000000003</v>
      </c>
      <c r="AG40" s="419">
        <v>-0.50824599999999998</v>
      </c>
      <c r="AH40" s="419">
        <v>-0.52755300000000005</v>
      </c>
      <c r="AI40" s="419">
        <v>-0.56375200000000003</v>
      </c>
      <c r="AJ40" s="419">
        <v>-0.54709200000000002</v>
      </c>
      <c r="AK40" s="419">
        <v>-0.56211</v>
      </c>
      <c r="AL40" s="419">
        <v>-0.51483199999999996</v>
      </c>
      <c r="AM40" s="419">
        <v>-0.62110299999999996</v>
      </c>
      <c r="AN40" s="419">
        <v>-0.53394799999999998</v>
      </c>
      <c r="AO40" s="419">
        <v>-0.57222499999999998</v>
      </c>
      <c r="AP40" s="419">
        <v>-0.48097000000000001</v>
      </c>
      <c r="AQ40" s="419">
        <v>-0.63673400000000002</v>
      </c>
      <c r="AR40" s="419">
        <v>-0.71917299999999995</v>
      </c>
      <c r="AS40" s="419">
        <v>-0.68496299999999999</v>
      </c>
      <c r="AT40" s="419">
        <v>-0.58820600000000001</v>
      </c>
      <c r="AU40" s="419">
        <v>-0.49920799999999999</v>
      </c>
      <c r="AV40" s="419">
        <v>-0.53294399999999997</v>
      </c>
      <c r="AW40" s="419">
        <v>-0.48042400000000002</v>
      </c>
      <c r="AX40" s="419">
        <v>-0.80115099999999995</v>
      </c>
      <c r="AY40" s="419">
        <v>-0.62957300000000005</v>
      </c>
      <c r="AZ40" s="419">
        <v>-0.62582199999999999</v>
      </c>
      <c r="BA40" s="419">
        <v>-0.66939400000000004</v>
      </c>
      <c r="BB40" s="419">
        <v>-0.66179580000000005</v>
      </c>
      <c r="BC40" s="419">
        <v>-0.72711559999999997</v>
      </c>
      <c r="BD40" s="431">
        <v>-0.66970810000000003</v>
      </c>
      <c r="BE40" s="431">
        <v>-0.62032010000000004</v>
      </c>
      <c r="BF40" s="431">
        <v>-0.61863170000000001</v>
      </c>
      <c r="BG40" s="431">
        <v>-0.60791569999999995</v>
      </c>
      <c r="BH40" s="431">
        <v>-0.59409440000000002</v>
      </c>
      <c r="BI40" s="431">
        <v>-0.57889780000000002</v>
      </c>
      <c r="BJ40" s="431">
        <v>-0.68689290000000003</v>
      </c>
      <c r="BK40" s="431">
        <v>-0.54272790000000004</v>
      </c>
      <c r="BL40" s="431">
        <v>-0.64083330000000005</v>
      </c>
      <c r="BM40" s="431">
        <v>-0.63216209999999995</v>
      </c>
      <c r="BN40" s="431">
        <v>-0.63844699999999999</v>
      </c>
      <c r="BO40" s="431">
        <v>-0.65468020000000005</v>
      </c>
      <c r="BP40" s="431">
        <v>-0.71425590000000005</v>
      </c>
      <c r="BQ40" s="431">
        <v>-0.66179980000000005</v>
      </c>
      <c r="BR40" s="431">
        <v>-0.67257829999999996</v>
      </c>
      <c r="BS40" s="431">
        <v>-0.65011890000000006</v>
      </c>
      <c r="BT40" s="431">
        <v>-0.66672849999999995</v>
      </c>
      <c r="BU40" s="431">
        <v>-0.64707890000000001</v>
      </c>
      <c r="BV40" s="431">
        <v>-0.73038199999999998</v>
      </c>
    </row>
    <row r="41" spans="1:74" s="313" customFormat="1" ht="11.1" customHeight="1" x14ac:dyDescent="0.2">
      <c r="A41" s="674" t="s">
        <v>467</v>
      </c>
      <c r="B41" s="675" t="s">
        <v>1305</v>
      </c>
      <c r="C41" s="107">
        <v>-0.33976012903000002</v>
      </c>
      <c r="D41" s="107">
        <v>1.0169140000000001</v>
      </c>
      <c r="E41" s="107">
        <v>-0.42681709677000002</v>
      </c>
      <c r="F41" s="107">
        <v>-1.0394444</v>
      </c>
      <c r="G41" s="107">
        <v>-1.1639073871000001</v>
      </c>
      <c r="H41" s="107">
        <v>-0.48002223332999999</v>
      </c>
      <c r="I41" s="107">
        <v>-0.28444703226000001</v>
      </c>
      <c r="J41" s="107">
        <v>2.2096000000000001E-2</v>
      </c>
      <c r="K41" s="107">
        <v>0.25739230000000002</v>
      </c>
      <c r="L41" s="107">
        <v>1.0661289032000001</v>
      </c>
      <c r="M41" s="107">
        <v>0.14784146667</v>
      </c>
      <c r="N41" s="107">
        <v>0.97081609677000003</v>
      </c>
      <c r="O41" s="107">
        <v>-9.5407387097000002E-2</v>
      </c>
      <c r="P41" s="107">
        <v>1.8443721429</v>
      </c>
      <c r="Q41" s="107">
        <v>2.2861612903000001E-2</v>
      </c>
      <c r="R41" s="107">
        <v>-3.9026166666999998E-2</v>
      </c>
      <c r="S41" s="107">
        <v>-0.55591645161000003</v>
      </c>
      <c r="T41" s="107">
        <v>-0.21228593333000001</v>
      </c>
      <c r="U41" s="107">
        <v>-0.19728235484000001</v>
      </c>
      <c r="V41" s="107">
        <v>0.34493590323000001</v>
      </c>
      <c r="W41" s="107">
        <v>-6.3931866667000001E-2</v>
      </c>
      <c r="X41" s="107">
        <v>0.45837938709999998</v>
      </c>
      <c r="Y41" s="107">
        <v>0.53420129999999999</v>
      </c>
      <c r="Z41" s="107">
        <v>0.73975641935000003</v>
      </c>
      <c r="AA41" s="107">
        <v>3.3534838710000001E-2</v>
      </c>
      <c r="AB41" s="107">
        <v>0.68930792857000001</v>
      </c>
      <c r="AC41" s="107">
        <v>0.55022996773999999</v>
      </c>
      <c r="AD41" s="107">
        <v>0.11943033333</v>
      </c>
      <c r="AE41" s="107">
        <v>-0.66591022581000003</v>
      </c>
      <c r="AF41" s="107">
        <v>-0.18397323333000001</v>
      </c>
      <c r="AG41" s="107">
        <v>-0.92362854838999997</v>
      </c>
      <c r="AH41" s="107">
        <v>-5.3015870967999999E-2</v>
      </c>
      <c r="AI41" s="107">
        <v>0.21091573332999999</v>
      </c>
      <c r="AJ41" s="107">
        <v>-0.13795606452</v>
      </c>
      <c r="AK41" s="107">
        <v>-0.64400769999999996</v>
      </c>
      <c r="AL41" s="107">
        <v>0.56986819354999996</v>
      </c>
      <c r="AM41" s="107">
        <v>-7.3539967742000001E-2</v>
      </c>
      <c r="AN41" s="107">
        <v>1.3558392856999999E-2</v>
      </c>
      <c r="AO41" s="107">
        <v>0.93664822580999996</v>
      </c>
      <c r="AP41" s="107">
        <v>-0.67419226666999998</v>
      </c>
      <c r="AQ41" s="107">
        <v>-0.43862532257999998</v>
      </c>
      <c r="AR41" s="107">
        <v>-0.34971563333</v>
      </c>
      <c r="AS41" s="107">
        <v>-0.70895041935000003</v>
      </c>
      <c r="AT41" s="107">
        <v>-0.29824806452000002</v>
      </c>
      <c r="AU41" s="107">
        <v>-0.83429030000000004</v>
      </c>
      <c r="AV41" s="107">
        <v>0.90533725805999998</v>
      </c>
      <c r="AW41" s="107">
        <v>0.42941646667</v>
      </c>
      <c r="AX41" s="107">
        <v>-2.7621580645000001E-2</v>
      </c>
      <c r="AY41" s="107">
        <v>0.64438119355000001</v>
      </c>
      <c r="AZ41" s="107">
        <v>1.1065467241</v>
      </c>
      <c r="BA41" s="107">
        <v>-0.29940664515999998</v>
      </c>
      <c r="BB41" s="107">
        <v>0.21339995667</v>
      </c>
      <c r="BC41" s="107">
        <v>-0.79961658582999995</v>
      </c>
      <c r="BD41" s="686">
        <v>-0.25954070000000001</v>
      </c>
      <c r="BE41" s="686">
        <v>-0.60463169999999999</v>
      </c>
      <c r="BF41" s="686">
        <v>-5.2293699999999997E-3</v>
      </c>
      <c r="BG41" s="686">
        <v>-5.0134499999999999E-2</v>
      </c>
      <c r="BH41" s="686">
        <v>0.74226420000000004</v>
      </c>
      <c r="BI41" s="686">
        <v>9.9144899999999994E-2</v>
      </c>
      <c r="BJ41" s="686">
        <v>0.29348200000000002</v>
      </c>
      <c r="BK41" s="686">
        <v>-6.6293099999999994E-2</v>
      </c>
      <c r="BL41" s="686">
        <v>0.80378740000000004</v>
      </c>
      <c r="BM41" s="686">
        <v>0.26620890000000003</v>
      </c>
      <c r="BN41" s="686">
        <v>-0.45185219999999998</v>
      </c>
      <c r="BO41" s="686">
        <v>-0.68053359999999996</v>
      </c>
      <c r="BP41" s="686">
        <v>-0.2285413</v>
      </c>
      <c r="BQ41" s="686">
        <v>-0.53393449999999998</v>
      </c>
      <c r="BR41" s="686">
        <v>-0.15881519999999999</v>
      </c>
      <c r="BS41" s="686">
        <v>-0.15982550000000001</v>
      </c>
      <c r="BT41" s="686">
        <v>0.73387590000000003</v>
      </c>
      <c r="BU41" s="686">
        <v>9.7430900000000001E-2</v>
      </c>
      <c r="BV41" s="686">
        <v>0.31975779999999998</v>
      </c>
    </row>
    <row r="42" spans="1:74" ht="11.1" customHeight="1" x14ac:dyDescent="0.2">
      <c r="A42" s="303"/>
      <c r="B42" s="670"/>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31"/>
      <c r="BE42" s="431"/>
      <c r="BF42" s="431"/>
      <c r="BG42" s="431"/>
      <c r="BH42" s="431"/>
      <c r="BI42" s="431"/>
      <c r="BJ42" s="431"/>
      <c r="BK42" s="431"/>
      <c r="BL42" s="431"/>
      <c r="BM42" s="431"/>
      <c r="BN42" s="431"/>
      <c r="BO42" s="431"/>
      <c r="BP42" s="431"/>
      <c r="BQ42" s="431"/>
      <c r="BR42" s="431"/>
      <c r="BS42" s="431"/>
      <c r="BT42" s="431"/>
      <c r="BU42" s="431"/>
      <c r="BV42" s="431"/>
    </row>
    <row r="43" spans="1:74" ht="11.1" customHeight="1" x14ac:dyDescent="0.2">
      <c r="A43" s="302"/>
      <c r="B43" s="32" t="s">
        <v>492</v>
      </c>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19"/>
      <c r="BC43" s="419"/>
      <c r="BD43" s="431"/>
      <c r="BE43" s="431"/>
      <c r="BF43" s="431"/>
      <c r="BG43" s="431"/>
      <c r="BH43" s="431"/>
      <c r="BI43" s="431"/>
      <c r="BJ43" s="431"/>
      <c r="BK43" s="431"/>
      <c r="BL43" s="431"/>
      <c r="BM43" s="431"/>
      <c r="BN43" s="431"/>
      <c r="BO43" s="431"/>
      <c r="BP43" s="431"/>
      <c r="BQ43" s="431"/>
      <c r="BR43" s="431"/>
      <c r="BS43" s="431"/>
      <c r="BT43" s="431"/>
      <c r="BU43" s="431"/>
      <c r="BV43" s="431"/>
    </row>
    <row r="44" spans="1:74" s="313" customFormat="1" ht="11.1" customHeight="1" x14ac:dyDescent="0.2">
      <c r="A44" s="674" t="s">
        <v>274</v>
      </c>
      <c r="B44" s="670" t="s">
        <v>1306</v>
      </c>
      <c r="C44" s="107">
        <v>19.933385999999999</v>
      </c>
      <c r="D44" s="107">
        <v>20.132245999999999</v>
      </c>
      <c r="E44" s="107">
        <v>18.462838000000001</v>
      </c>
      <c r="F44" s="107">
        <v>14.548503</v>
      </c>
      <c r="G44" s="107">
        <v>16.078182999999999</v>
      </c>
      <c r="H44" s="107">
        <v>17.578056</v>
      </c>
      <c r="I44" s="107">
        <v>18.381069</v>
      </c>
      <c r="J44" s="107">
        <v>18.557874000000002</v>
      </c>
      <c r="K44" s="107">
        <v>18.414828</v>
      </c>
      <c r="L44" s="107">
        <v>18.613648000000001</v>
      </c>
      <c r="M44" s="107">
        <v>18.742515999999998</v>
      </c>
      <c r="N44" s="107">
        <v>18.801689</v>
      </c>
      <c r="O44" s="107">
        <v>18.814347999999999</v>
      </c>
      <c r="P44" s="107">
        <v>17.699107999999999</v>
      </c>
      <c r="Q44" s="107">
        <v>19.132116</v>
      </c>
      <c r="R44" s="107">
        <v>19.743698999999999</v>
      </c>
      <c r="S44" s="107">
        <v>20.049742999999999</v>
      </c>
      <c r="T44" s="107">
        <v>20.585872999999999</v>
      </c>
      <c r="U44" s="107">
        <v>20.171831000000001</v>
      </c>
      <c r="V44" s="107">
        <v>20.572572999999998</v>
      </c>
      <c r="W44" s="107">
        <v>20.138569</v>
      </c>
      <c r="X44" s="107">
        <v>20.37715</v>
      </c>
      <c r="Y44" s="107">
        <v>20.572648000000001</v>
      </c>
      <c r="Z44" s="107">
        <v>20.656690000000001</v>
      </c>
      <c r="AA44" s="107">
        <v>19.613111</v>
      </c>
      <c r="AB44" s="107">
        <v>20.190412999999999</v>
      </c>
      <c r="AC44" s="107">
        <v>20.483485999999999</v>
      </c>
      <c r="AD44" s="107">
        <v>19.727340999999999</v>
      </c>
      <c r="AE44" s="107">
        <v>19.839566999999999</v>
      </c>
      <c r="AF44" s="107">
        <v>20.433236999999998</v>
      </c>
      <c r="AG44" s="107">
        <v>19.925560999999998</v>
      </c>
      <c r="AH44" s="107">
        <v>20.265028999999998</v>
      </c>
      <c r="AI44" s="107">
        <v>20.129058000000001</v>
      </c>
      <c r="AJ44" s="107">
        <v>20.006618</v>
      </c>
      <c r="AK44" s="107">
        <v>20.214213999999998</v>
      </c>
      <c r="AL44" s="107">
        <v>19.327209</v>
      </c>
      <c r="AM44" s="107">
        <v>19.149204000000001</v>
      </c>
      <c r="AN44" s="107">
        <v>19.758786000000001</v>
      </c>
      <c r="AO44" s="107">
        <v>20.082774000000001</v>
      </c>
      <c r="AP44" s="107">
        <v>20.036802000000002</v>
      </c>
      <c r="AQ44" s="107">
        <v>20.395605</v>
      </c>
      <c r="AR44" s="107">
        <v>20.715786999999999</v>
      </c>
      <c r="AS44" s="107">
        <v>20.124354</v>
      </c>
      <c r="AT44" s="107">
        <v>20.881050999999999</v>
      </c>
      <c r="AU44" s="107">
        <v>20.092255999999999</v>
      </c>
      <c r="AV44" s="107">
        <v>20.680174999999998</v>
      </c>
      <c r="AW44" s="107">
        <v>20.710025999999999</v>
      </c>
      <c r="AX44" s="107">
        <v>20.293223000000001</v>
      </c>
      <c r="AY44" s="107">
        <v>19.586970999999998</v>
      </c>
      <c r="AZ44" s="107">
        <v>19.948528</v>
      </c>
      <c r="BA44" s="107">
        <v>19.877115</v>
      </c>
      <c r="BB44" s="107">
        <v>19.572839900000002</v>
      </c>
      <c r="BC44" s="107">
        <v>20.018500842000002</v>
      </c>
      <c r="BD44" s="686">
        <v>20.743200000000002</v>
      </c>
      <c r="BE44" s="686">
        <v>20.492979999999999</v>
      </c>
      <c r="BF44" s="686">
        <v>21.139019999999999</v>
      </c>
      <c r="BG44" s="686">
        <v>20.565750000000001</v>
      </c>
      <c r="BH44" s="686">
        <v>20.771429999999999</v>
      </c>
      <c r="BI44" s="686">
        <v>20.741779999999999</v>
      </c>
      <c r="BJ44" s="686">
        <v>20.584990000000001</v>
      </c>
      <c r="BK44" s="686">
        <v>20.12725</v>
      </c>
      <c r="BL44" s="686">
        <v>20.268350000000002</v>
      </c>
      <c r="BM44" s="686">
        <v>20.591850000000001</v>
      </c>
      <c r="BN44" s="686">
        <v>20.212900000000001</v>
      </c>
      <c r="BO44" s="686">
        <v>20.54814</v>
      </c>
      <c r="BP44" s="686">
        <v>20.960799999999999</v>
      </c>
      <c r="BQ44" s="686">
        <v>20.733789999999999</v>
      </c>
      <c r="BR44" s="686">
        <v>21.086279999999999</v>
      </c>
      <c r="BS44" s="686">
        <v>20.58708</v>
      </c>
      <c r="BT44" s="686">
        <v>20.880659999999999</v>
      </c>
      <c r="BU44" s="686">
        <v>20.744150000000001</v>
      </c>
      <c r="BV44" s="686">
        <v>20.659690000000001</v>
      </c>
    </row>
    <row r="45" spans="1:74" ht="11.1" customHeight="1" x14ac:dyDescent="0.2">
      <c r="A45" s="302" t="s">
        <v>589</v>
      </c>
      <c r="B45" s="671" t="s">
        <v>1296</v>
      </c>
      <c r="C45" s="419">
        <v>3.4422959999999998</v>
      </c>
      <c r="D45" s="419">
        <v>3.3131789999999999</v>
      </c>
      <c r="E45" s="419">
        <v>3.3614820000000001</v>
      </c>
      <c r="F45" s="419">
        <v>2.7248800000000002</v>
      </c>
      <c r="G45" s="419">
        <v>2.9369320000000001</v>
      </c>
      <c r="H45" s="419">
        <v>2.8951790000000002</v>
      </c>
      <c r="I45" s="419">
        <v>3.02528</v>
      </c>
      <c r="J45" s="419">
        <v>2.9741149999999998</v>
      </c>
      <c r="K45" s="419">
        <v>3.017242</v>
      </c>
      <c r="L45" s="419">
        <v>3.3164470000000001</v>
      </c>
      <c r="M45" s="419">
        <v>3.7318799999999999</v>
      </c>
      <c r="N45" s="419">
        <v>3.9815260000000001</v>
      </c>
      <c r="O45" s="419">
        <v>4.0425789999999999</v>
      </c>
      <c r="P45" s="419">
        <v>3.0106890000000002</v>
      </c>
      <c r="Q45" s="419">
        <v>3.1933310000000001</v>
      </c>
      <c r="R45" s="419">
        <v>3.2314430000000001</v>
      </c>
      <c r="S45" s="419">
        <v>3.389751</v>
      </c>
      <c r="T45" s="419">
        <v>3.365332</v>
      </c>
      <c r="U45" s="419">
        <v>3.3149000000000002</v>
      </c>
      <c r="V45" s="419">
        <v>3.3795809999999999</v>
      </c>
      <c r="W45" s="419">
        <v>3.322473</v>
      </c>
      <c r="X45" s="419">
        <v>3.412153</v>
      </c>
      <c r="Y45" s="419">
        <v>3.5432350000000001</v>
      </c>
      <c r="Z45" s="419">
        <v>4.0248410000000003</v>
      </c>
      <c r="AA45" s="419">
        <v>3.979196</v>
      </c>
      <c r="AB45" s="419">
        <v>3.729911</v>
      </c>
      <c r="AC45" s="419">
        <v>3.5920480000000001</v>
      </c>
      <c r="AD45" s="419">
        <v>3.2634910000000001</v>
      </c>
      <c r="AE45" s="419">
        <v>3.030122</v>
      </c>
      <c r="AF45" s="419">
        <v>3.2429830000000002</v>
      </c>
      <c r="AG45" s="419">
        <v>3.3529719999999998</v>
      </c>
      <c r="AH45" s="419">
        <v>2.9958999999999998</v>
      </c>
      <c r="AI45" s="419">
        <v>3.1597019999999998</v>
      </c>
      <c r="AJ45" s="419">
        <v>3.225158</v>
      </c>
      <c r="AK45" s="419">
        <v>3.4231950000000002</v>
      </c>
      <c r="AL45" s="419">
        <v>3.318784</v>
      </c>
      <c r="AM45" s="419">
        <v>3.4793409999999998</v>
      </c>
      <c r="AN45" s="419">
        <v>3.409532</v>
      </c>
      <c r="AO45" s="419">
        <v>3.3086709999999999</v>
      </c>
      <c r="AP45" s="419">
        <v>3.33412</v>
      </c>
      <c r="AQ45" s="419">
        <v>3.3442219999999998</v>
      </c>
      <c r="AR45" s="419">
        <v>3.4033500000000001</v>
      </c>
      <c r="AS45" s="419">
        <v>3.3906130000000001</v>
      </c>
      <c r="AT45" s="419">
        <v>3.1844709999999998</v>
      </c>
      <c r="AU45" s="419">
        <v>3.1719439999999999</v>
      </c>
      <c r="AV45" s="419">
        <v>3.5434359999999998</v>
      </c>
      <c r="AW45" s="419">
        <v>3.8169309999999999</v>
      </c>
      <c r="AX45" s="419">
        <v>4.0797140000000001</v>
      </c>
      <c r="AY45" s="419">
        <v>3.9340290000000002</v>
      </c>
      <c r="AZ45" s="419">
        <v>3.8643649999999998</v>
      </c>
      <c r="BA45" s="419">
        <v>3.5970759999999999</v>
      </c>
      <c r="BB45" s="419">
        <v>3.3785968667000001</v>
      </c>
      <c r="BC45" s="419">
        <v>3.2019499355000001</v>
      </c>
      <c r="BD45" s="431">
        <v>3.3643299999999998</v>
      </c>
      <c r="BE45" s="431">
        <v>3.3683709999999998</v>
      </c>
      <c r="BF45" s="431">
        <v>3.4221590000000002</v>
      </c>
      <c r="BG45" s="431">
        <v>3.491174</v>
      </c>
      <c r="BH45" s="431">
        <v>3.6840609999999998</v>
      </c>
      <c r="BI45" s="431">
        <v>3.8814690000000001</v>
      </c>
      <c r="BJ45" s="431">
        <v>4.0305249999999999</v>
      </c>
      <c r="BK45" s="431">
        <v>4.0535800000000002</v>
      </c>
      <c r="BL45" s="431">
        <v>3.7963079999999998</v>
      </c>
      <c r="BM45" s="431">
        <v>3.7471390000000002</v>
      </c>
      <c r="BN45" s="431">
        <v>3.4419029999999999</v>
      </c>
      <c r="BO45" s="431">
        <v>3.3175729999999999</v>
      </c>
      <c r="BP45" s="431">
        <v>3.4421759999999999</v>
      </c>
      <c r="BQ45" s="431">
        <v>3.5214189999999999</v>
      </c>
      <c r="BR45" s="431">
        <v>3.4611999999999998</v>
      </c>
      <c r="BS45" s="431">
        <v>3.516902</v>
      </c>
      <c r="BT45" s="431">
        <v>3.7787850000000001</v>
      </c>
      <c r="BU45" s="431">
        <v>3.976674</v>
      </c>
      <c r="BV45" s="431">
        <v>4.0305309999999999</v>
      </c>
    </row>
    <row r="46" spans="1:74" ht="11.1" customHeight="1" x14ac:dyDescent="0.2">
      <c r="A46" s="302" t="s">
        <v>841</v>
      </c>
      <c r="B46" s="671" t="s">
        <v>1298</v>
      </c>
      <c r="C46" s="419">
        <v>0</v>
      </c>
      <c r="D46" s="419">
        <v>0</v>
      </c>
      <c r="E46" s="419">
        <v>0</v>
      </c>
      <c r="F46" s="419">
        <v>0</v>
      </c>
      <c r="G46" s="419">
        <v>0</v>
      </c>
      <c r="H46" s="419">
        <v>0</v>
      </c>
      <c r="I46" s="419">
        <v>0</v>
      </c>
      <c r="J46" s="419">
        <v>0</v>
      </c>
      <c r="K46" s="419">
        <v>0</v>
      </c>
      <c r="L46" s="419">
        <v>0</v>
      </c>
      <c r="M46" s="419">
        <v>0</v>
      </c>
      <c r="N46" s="419">
        <v>0</v>
      </c>
      <c r="O46" s="419">
        <v>8.4064E-2</v>
      </c>
      <c r="P46" s="419">
        <v>0.12175</v>
      </c>
      <c r="Q46" s="419">
        <v>0.13022</v>
      </c>
      <c r="R46" s="419">
        <v>0.131994</v>
      </c>
      <c r="S46" s="419">
        <v>0.14299500000000001</v>
      </c>
      <c r="T46" s="419">
        <v>0.129216</v>
      </c>
      <c r="U46" s="419">
        <v>0.122863</v>
      </c>
      <c r="V46" s="419">
        <v>0.14444499999999999</v>
      </c>
      <c r="W46" s="419">
        <v>0.108697</v>
      </c>
      <c r="X46" s="419">
        <v>0.164131</v>
      </c>
      <c r="Y46" s="419">
        <v>0.158086</v>
      </c>
      <c r="Z46" s="419">
        <v>0.15549499999999999</v>
      </c>
      <c r="AA46" s="419">
        <v>0.124696</v>
      </c>
      <c r="AB46" s="419">
        <v>0.140793</v>
      </c>
      <c r="AC46" s="419">
        <v>0.15332200000000001</v>
      </c>
      <c r="AD46" s="419">
        <v>0.16320899999999999</v>
      </c>
      <c r="AE46" s="419">
        <v>0.15617400000000001</v>
      </c>
      <c r="AF46" s="419">
        <v>0.20013500000000001</v>
      </c>
      <c r="AG46" s="419">
        <v>0.16460900000000001</v>
      </c>
      <c r="AH46" s="419">
        <v>0.183194</v>
      </c>
      <c r="AI46" s="419">
        <v>0.170406</v>
      </c>
      <c r="AJ46" s="419">
        <v>0.19822300000000001</v>
      </c>
      <c r="AK46" s="419">
        <v>0.19029499999999999</v>
      </c>
      <c r="AL46" s="419">
        <v>0.1867</v>
      </c>
      <c r="AM46" s="419">
        <v>0.208899</v>
      </c>
      <c r="AN46" s="419">
        <v>0.20943999999999999</v>
      </c>
      <c r="AO46" s="419">
        <v>0.237347</v>
      </c>
      <c r="AP46" s="419">
        <v>0.23496700000000001</v>
      </c>
      <c r="AQ46" s="419">
        <v>0.31102299999999999</v>
      </c>
      <c r="AR46" s="419">
        <v>0.299396</v>
      </c>
      <c r="AS46" s="419">
        <v>0.256691</v>
      </c>
      <c r="AT46" s="419">
        <v>0.29273500000000002</v>
      </c>
      <c r="AU46" s="419">
        <v>0.30565999999999999</v>
      </c>
      <c r="AV46" s="419">
        <v>0.28084100000000001</v>
      </c>
      <c r="AW46" s="419">
        <v>0.25187500000000002</v>
      </c>
      <c r="AX46" s="419">
        <v>0.31546999999999997</v>
      </c>
      <c r="AY46" s="419">
        <v>0.2651</v>
      </c>
      <c r="AZ46" s="419">
        <v>0.33601500000000001</v>
      </c>
      <c r="BA46" s="419">
        <v>0.31084499999999998</v>
      </c>
      <c r="BB46" s="419">
        <v>0.29615629999999998</v>
      </c>
      <c r="BC46" s="419">
        <v>0.29762640000000001</v>
      </c>
      <c r="BD46" s="431">
        <v>0.31355630000000001</v>
      </c>
      <c r="BE46" s="431">
        <v>0.3149709</v>
      </c>
      <c r="BF46" s="431">
        <v>0.311863</v>
      </c>
      <c r="BG46" s="431">
        <v>0.30775209999999997</v>
      </c>
      <c r="BH46" s="431">
        <v>0.32953080000000001</v>
      </c>
      <c r="BI46" s="431">
        <v>0.35649360000000002</v>
      </c>
      <c r="BJ46" s="431">
        <v>0.37207879999999999</v>
      </c>
      <c r="BK46" s="431">
        <v>0.3414257</v>
      </c>
      <c r="BL46" s="431">
        <v>0.3503346</v>
      </c>
      <c r="BM46" s="431">
        <v>0.35053810000000002</v>
      </c>
      <c r="BN46" s="431">
        <v>0.34979850000000001</v>
      </c>
      <c r="BO46" s="431">
        <v>0.36084460000000002</v>
      </c>
      <c r="BP46" s="431">
        <v>0.37199320000000002</v>
      </c>
      <c r="BQ46" s="431">
        <v>0.37054330000000002</v>
      </c>
      <c r="BR46" s="431">
        <v>0.36350870000000002</v>
      </c>
      <c r="BS46" s="431">
        <v>0.35827920000000002</v>
      </c>
      <c r="BT46" s="431">
        <v>0.37261319999999998</v>
      </c>
      <c r="BU46" s="431">
        <v>0.3944066</v>
      </c>
      <c r="BV46" s="431">
        <v>0.4077633</v>
      </c>
    </row>
    <row r="47" spans="1:74" ht="11.1" customHeight="1" x14ac:dyDescent="0.2">
      <c r="A47" s="303" t="s">
        <v>270</v>
      </c>
      <c r="B47" s="671" t="s">
        <v>1307</v>
      </c>
      <c r="C47" s="419">
        <v>8.7235359999999993</v>
      </c>
      <c r="D47" s="419">
        <v>9.0504390000000008</v>
      </c>
      <c r="E47" s="419">
        <v>7.7790020000000002</v>
      </c>
      <c r="F47" s="419">
        <v>5.8657599999999999</v>
      </c>
      <c r="G47" s="419">
        <v>7.1979879999999996</v>
      </c>
      <c r="H47" s="419">
        <v>8.2915460000000003</v>
      </c>
      <c r="I47" s="419">
        <v>8.460286</v>
      </c>
      <c r="J47" s="419">
        <v>8.5240849999999995</v>
      </c>
      <c r="K47" s="419">
        <v>8.5411009999999994</v>
      </c>
      <c r="L47" s="419">
        <v>8.3164069999999999</v>
      </c>
      <c r="M47" s="419">
        <v>8.0013620000000003</v>
      </c>
      <c r="N47" s="419">
        <v>7.8554209999999998</v>
      </c>
      <c r="O47" s="419">
        <v>7.723325</v>
      </c>
      <c r="P47" s="419">
        <v>7.8235749999999999</v>
      </c>
      <c r="Q47" s="419">
        <v>8.5531550000000003</v>
      </c>
      <c r="R47" s="419">
        <v>8.8393800000000002</v>
      </c>
      <c r="S47" s="419">
        <v>9.0807749999999992</v>
      </c>
      <c r="T47" s="419">
        <v>9.3616659999999996</v>
      </c>
      <c r="U47" s="419">
        <v>9.2970620000000004</v>
      </c>
      <c r="V47" s="419">
        <v>9.1823250000000005</v>
      </c>
      <c r="W47" s="419">
        <v>8.9324600000000007</v>
      </c>
      <c r="X47" s="419">
        <v>9.0269370000000002</v>
      </c>
      <c r="Y47" s="419">
        <v>9.0210779999999993</v>
      </c>
      <c r="Z47" s="419">
        <v>8.8794160000000009</v>
      </c>
      <c r="AA47" s="419">
        <v>8.0618730000000003</v>
      </c>
      <c r="AB47" s="419">
        <v>8.6501760000000001</v>
      </c>
      <c r="AC47" s="419">
        <v>9.0051249999999996</v>
      </c>
      <c r="AD47" s="419">
        <v>8.7987420000000007</v>
      </c>
      <c r="AE47" s="419">
        <v>9.1191099999999992</v>
      </c>
      <c r="AF47" s="419">
        <v>9.075113</v>
      </c>
      <c r="AG47" s="419">
        <v>8.8115620000000003</v>
      </c>
      <c r="AH47" s="419">
        <v>9.1153639999999996</v>
      </c>
      <c r="AI47" s="419">
        <v>8.8466349999999991</v>
      </c>
      <c r="AJ47" s="419">
        <v>8.8067969999999995</v>
      </c>
      <c r="AK47" s="419">
        <v>8.8268369999999994</v>
      </c>
      <c r="AL47" s="419">
        <v>8.5959120000000002</v>
      </c>
      <c r="AM47" s="419">
        <v>8.2824650000000002</v>
      </c>
      <c r="AN47" s="419">
        <v>8.7148420000000009</v>
      </c>
      <c r="AO47" s="419">
        <v>9.0068079999999995</v>
      </c>
      <c r="AP47" s="419">
        <v>8.9959930000000004</v>
      </c>
      <c r="AQ47" s="419">
        <v>9.1048770000000001</v>
      </c>
      <c r="AR47" s="419">
        <v>9.2788389999999996</v>
      </c>
      <c r="AS47" s="419">
        <v>9.0134059999999998</v>
      </c>
      <c r="AT47" s="419">
        <v>9.2992450000000009</v>
      </c>
      <c r="AU47" s="419">
        <v>8.8323660000000004</v>
      </c>
      <c r="AV47" s="419">
        <v>9.0936050000000002</v>
      </c>
      <c r="AW47" s="419">
        <v>8.8445079999999994</v>
      </c>
      <c r="AX47" s="419">
        <v>8.8396729999999994</v>
      </c>
      <c r="AY47" s="419">
        <v>8.2376710000000006</v>
      </c>
      <c r="AZ47" s="419">
        <v>8.6009740000000008</v>
      </c>
      <c r="BA47" s="419">
        <v>8.8873770000000007</v>
      </c>
      <c r="BB47" s="419">
        <v>8.6617999999999995</v>
      </c>
      <c r="BC47" s="419">
        <v>9.1068581612999999</v>
      </c>
      <c r="BD47" s="431">
        <v>9.2793530000000004</v>
      </c>
      <c r="BE47" s="431">
        <v>9.1263970000000008</v>
      </c>
      <c r="BF47" s="431">
        <v>9.3185459999999996</v>
      </c>
      <c r="BG47" s="431">
        <v>8.918749</v>
      </c>
      <c r="BH47" s="431">
        <v>8.8780669999999997</v>
      </c>
      <c r="BI47" s="431">
        <v>8.8399319999999992</v>
      </c>
      <c r="BJ47" s="431">
        <v>8.7649460000000001</v>
      </c>
      <c r="BK47" s="431">
        <v>8.2431669999999997</v>
      </c>
      <c r="BL47" s="431">
        <v>8.687659</v>
      </c>
      <c r="BM47" s="431">
        <v>9.0243900000000004</v>
      </c>
      <c r="BN47" s="431">
        <v>8.7883499999999994</v>
      </c>
      <c r="BO47" s="431">
        <v>9.1074479999999998</v>
      </c>
      <c r="BP47" s="431">
        <v>9.2386560000000006</v>
      </c>
      <c r="BQ47" s="431">
        <v>9.0718720000000008</v>
      </c>
      <c r="BR47" s="431">
        <v>9.2574369999999995</v>
      </c>
      <c r="BS47" s="431">
        <v>8.858492</v>
      </c>
      <c r="BT47" s="431">
        <v>8.8105049999999991</v>
      </c>
      <c r="BU47" s="431">
        <v>8.7721009999999993</v>
      </c>
      <c r="BV47" s="431">
        <v>8.6986830000000008</v>
      </c>
    </row>
    <row r="48" spans="1:74" ht="11.1" customHeight="1" x14ac:dyDescent="0.2">
      <c r="A48" s="303" t="s">
        <v>566</v>
      </c>
      <c r="B48" s="676" t="s">
        <v>1308</v>
      </c>
      <c r="C48" s="419">
        <v>0.92038364516000004</v>
      </c>
      <c r="D48" s="419">
        <v>0.90230603448000002</v>
      </c>
      <c r="E48" s="419">
        <v>0.73641067741999999</v>
      </c>
      <c r="F48" s="419">
        <v>0.54013033333000005</v>
      </c>
      <c r="G48" s="419">
        <v>0.75485122580999997</v>
      </c>
      <c r="H48" s="419">
        <v>0.89922100000000005</v>
      </c>
      <c r="I48" s="419">
        <v>0.86821248387000005</v>
      </c>
      <c r="J48" s="419">
        <v>0.85834361290000005</v>
      </c>
      <c r="K48" s="419">
        <v>0.87976666667000003</v>
      </c>
      <c r="L48" s="419">
        <v>0.81801429031999995</v>
      </c>
      <c r="M48" s="419">
        <v>0.86814876666999996</v>
      </c>
      <c r="N48" s="419">
        <v>0.85474429031999999</v>
      </c>
      <c r="O48" s="419">
        <v>0.75742238709999998</v>
      </c>
      <c r="P48" s="419">
        <v>0.78833064285999999</v>
      </c>
      <c r="Q48" s="419">
        <v>0.89551938710000001</v>
      </c>
      <c r="R48" s="419">
        <v>0.87350386667000002</v>
      </c>
      <c r="S48" s="419">
        <v>0.95608406452000005</v>
      </c>
      <c r="T48" s="419">
        <v>0.96831116666999995</v>
      </c>
      <c r="U48" s="419">
        <v>0.96420154839000005</v>
      </c>
      <c r="V48" s="419">
        <v>0.93434364516000001</v>
      </c>
      <c r="W48" s="419">
        <v>0.91256519999999997</v>
      </c>
      <c r="X48" s="419">
        <v>0.97539735484000001</v>
      </c>
      <c r="Y48" s="419">
        <v>0.95856473333000003</v>
      </c>
      <c r="Z48" s="419">
        <v>0.92180819354999999</v>
      </c>
      <c r="AA48" s="419">
        <v>0.84006377419</v>
      </c>
      <c r="AB48" s="419">
        <v>0.86559457142999996</v>
      </c>
      <c r="AC48" s="419">
        <v>0.92607948387000005</v>
      </c>
      <c r="AD48" s="419">
        <v>0.89147103333</v>
      </c>
      <c r="AE48" s="419">
        <v>0.93706951613</v>
      </c>
      <c r="AF48" s="419">
        <v>0.96562546667000004</v>
      </c>
      <c r="AG48" s="419">
        <v>0.90549058064999999</v>
      </c>
      <c r="AH48" s="419">
        <v>0.95934264516000001</v>
      </c>
      <c r="AI48" s="419">
        <v>0.89654643332999995</v>
      </c>
      <c r="AJ48" s="419">
        <v>0.94934277419000002</v>
      </c>
      <c r="AK48" s="419">
        <v>0.94329686667000001</v>
      </c>
      <c r="AL48" s="419">
        <v>0.89379283871000004</v>
      </c>
      <c r="AM48" s="419">
        <v>0.87869309676999996</v>
      </c>
      <c r="AN48" s="419">
        <v>0.88177296428999996</v>
      </c>
      <c r="AO48" s="419">
        <v>0.93369290322999998</v>
      </c>
      <c r="AP48" s="419">
        <v>0.90339000000000003</v>
      </c>
      <c r="AQ48" s="419">
        <v>0.94473448387000003</v>
      </c>
      <c r="AR48" s="419">
        <v>0.97611360000000003</v>
      </c>
      <c r="AS48" s="419">
        <v>0.92122919354999999</v>
      </c>
      <c r="AT48" s="419">
        <v>0.97512274194000004</v>
      </c>
      <c r="AU48" s="419">
        <v>0.91385209999999995</v>
      </c>
      <c r="AV48" s="419">
        <v>0.96580396773999999</v>
      </c>
      <c r="AW48" s="419">
        <v>0.94218263332999996</v>
      </c>
      <c r="AX48" s="419">
        <v>0.90698332258000003</v>
      </c>
      <c r="AY48" s="419">
        <v>0.83469758064999999</v>
      </c>
      <c r="AZ48" s="419">
        <v>0.90697158620999996</v>
      </c>
      <c r="BA48" s="419">
        <v>0.90953290323000002</v>
      </c>
      <c r="BB48" s="419">
        <v>0.90500716667000003</v>
      </c>
      <c r="BC48" s="419">
        <v>0.93579739263999995</v>
      </c>
      <c r="BD48" s="431">
        <v>0.98969280000000004</v>
      </c>
      <c r="BE48" s="431">
        <v>0.95454950000000005</v>
      </c>
      <c r="BF48" s="431">
        <v>0.97773639999999995</v>
      </c>
      <c r="BG48" s="431">
        <v>0.92071720000000001</v>
      </c>
      <c r="BH48" s="431">
        <v>0.94817779999999996</v>
      </c>
      <c r="BI48" s="431">
        <v>0.9510303</v>
      </c>
      <c r="BJ48" s="431">
        <v>0.92065759999999996</v>
      </c>
      <c r="BK48" s="431">
        <v>0.86734049999999996</v>
      </c>
      <c r="BL48" s="431">
        <v>0.90711310000000001</v>
      </c>
      <c r="BM48" s="431">
        <v>0.93222780000000005</v>
      </c>
      <c r="BN48" s="431">
        <v>0.89215449999999996</v>
      </c>
      <c r="BO48" s="431">
        <v>0.96503859999999997</v>
      </c>
      <c r="BP48" s="431">
        <v>0.97808419999999996</v>
      </c>
      <c r="BQ48" s="431">
        <v>0.94721610000000001</v>
      </c>
      <c r="BR48" s="431">
        <v>0.96890069999999995</v>
      </c>
      <c r="BS48" s="431">
        <v>0.92047279999999998</v>
      </c>
      <c r="BT48" s="431">
        <v>0.94179800000000002</v>
      </c>
      <c r="BU48" s="431">
        <v>0.95405709999999999</v>
      </c>
      <c r="BV48" s="431">
        <v>0.92965600000000004</v>
      </c>
    </row>
    <row r="49" spans="1:74" ht="11.1" customHeight="1" x14ac:dyDescent="0.2">
      <c r="A49" s="303" t="s">
        <v>271</v>
      </c>
      <c r="B49" s="671" t="s">
        <v>1301</v>
      </c>
      <c r="C49" s="419">
        <v>1.672723</v>
      </c>
      <c r="D49" s="419">
        <v>1.619013</v>
      </c>
      <c r="E49" s="419">
        <v>1.3877360000000001</v>
      </c>
      <c r="F49" s="419">
        <v>0.67801299999999998</v>
      </c>
      <c r="G49" s="419">
        <v>0.59705299999999994</v>
      </c>
      <c r="H49" s="419">
        <v>0.78411399999999998</v>
      </c>
      <c r="I49" s="419">
        <v>0.96757700000000002</v>
      </c>
      <c r="J49" s="419">
        <v>1.015676</v>
      </c>
      <c r="K49" s="419">
        <v>0.92109600000000003</v>
      </c>
      <c r="L49" s="419">
        <v>1.0057449999999999</v>
      </c>
      <c r="M49" s="419">
        <v>1.1295839999999999</v>
      </c>
      <c r="N49" s="419">
        <v>1.148334</v>
      </c>
      <c r="O49" s="419">
        <v>1.1310610000000001</v>
      </c>
      <c r="P49" s="419">
        <v>1.0867990000000001</v>
      </c>
      <c r="Q49" s="419">
        <v>1.1500570000000001</v>
      </c>
      <c r="R49" s="419">
        <v>1.2920510000000001</v>
      </c>
      <c r="S49" s="419">
        <v>1.291709</v>
      </c>
      <c r="T49" s="419">
        <v>1.4260740000000001</v>
      </c>
      <c r="U49" s="419">
        <v>1.501371</v>
      </c>
      <c r="V49" s="419">
        <v>1.5634710000000001</v>
      </c>
      <c r="W49" s="419">
        <v>1.4848399999999999</v>
      </c>
      <c r="X49" s="419">
        <v>1.466753</v>
      </c>
      <c r="Y49" s="419">
        <v>1.5070250000000001</v>
      </c>
      <c r="Z49" s="419">
        <v>1.5174319999999999</v>
      </c>
      <c r="AA49" s="419">
        <v>1.4183330000000001</v>
      </c>
      <c r="AB49" s="419">
        <v>1.4180699999999999</v>
      </c>
      <c r="AC49" s="419">
        <v>1.520051</v>
      </c>
      <c r="AD49" s="419">
        <v>1.547018</v>
      </c>
      <c r="AE49" s="419">
        <v>1.5911839999999999</v>
      </c>
      <c r="AF49" s="419">
        <v>1.685743</v>
      </c>
      <c r="AG49" s="419">
        <v>1.6025430000000001</v>
      </c>
      <c r="AH49" s="419">
        <v>1.6536759999999999</v>
      </c>
      <c r="AI49" s="419">
        <v>1.5342340000000001</v>
      </c>
      <c r="AJ49" s="419">
        <v>1.558341</v>
      </c>
      <c r="AK49" s="419">
        <v>1.5844929999999999</v>
      </c>
      <c r="AL49" s="419">
        <v>1.5927659999999999</v>
      </c>
      <c r="AM49" s="419">
        <v>1.509816</v>
      </c>
      <c r="AN49" s="419">
        <v>1.5202469999999999</v>
      </c>
      <c r="AO49" s="419">
        <v>1.6062339999999999</v>
      </c>
      <c r="AP49" s="419">
        <v>1.6147750000000001</v>
      </c>
      <c r="AQ49" s="419">
        <v>1.6731400000000001</v>
      </c>
      <c r="AR49" s="419">
        <v>1.734864</v>
      </c>
      <c r="AS49" s="419">
        <v>1.769876</v>
      </c>
      <c r="AT49" s="419">
        <v>1.7097519999999999</v>
      </c>
      <c r="AU49" s="419">
        <v>1.6923790000000001</v>
      </c>
      <c r="AV49" s="419">
        <v>1.687568</v>
      </c>
      <c r="AW49" s="419">
        <v>1.6175349999999999</v>
      </c>
      <c r="AX49" s="419">
        <v>1.67424</v>
      </c>
      <c r="AY49" s="419">
        <v>1.5362</v>
      </c>
      <c r="AZ49" s="419">
        <v>1.563982</v>
      </c>
      <c r="BA49" s="419">
        <v>1.650865</v>
      </c>
      <c r="BB49" s="419">
        <v>1.6392</v>
      </c>
      <c r="BC49" s="419">
        <v>1.7361829032</v>
      </c>
      <c r="BD49" s="431">
        <v>1.8010219999999999</v>
      </c>
      <c r="BE49" s="431">
        <v>1.7779370000000001</v>
      </c>
      <c r="BF49" s="431">
        <v>1.783444</v>
      </c>
      <c r="BG49" s="431">
        <v>1.6899489999999999</v>
      </c>
      <c r="BH49" s="431">
        <v>1.6987779999999999</v>
      </c>
      <c r="BI49" s="431">
        <v>1.6789350000000001</v>
      </c>
      <c r="BJ49" s="431">
        <v>1.6886620000000001</v>
      </c>
      <c r="BK49" s="431">
        <v>1.6307879999999999</v>
      </c>
      <c r="BL49" s="431">
        <v>1.639275</v>
      </c>
      <c r="BM49" s="431">
        <v>1.710153</v>
      </c>
      <c r="BN49" s="431">
        <v>1.725039</v>
      </c>
      <c r="BO49" s="431">
        <v>1.7506280000000001</v>
      </c>
      <c r="BP49" s="431">
        <v>1.8474900000000001</v>
      </c>
      <c r="BQ49" s="431">
        <v>1.8240350000000001</v>
      </c>
      <c r="BR49" s="431">
        <v>1.825407</v>
      </c>
      <c r="BS49" s="431">
        <v>1.737293</v>
      </c>
      <c r="BT49" s="431">
        <v>1.7544230000000001</v>
      </c>
      <c r="BU49" s="431">
        <v>1.744745</v>
      </c>
      <c r="BV49" s="431">
        <v>1.7660849999999999</v>
      </c>
    </row>
    <row r="50" spans="1:74" ht="11.1" customHeight="1" x14ac:dyDescent="0.2">
      <c r="A50" s="303" t="s">
        <v>272</v>
      </c>
      <c r="B50" s="671" t="s">
        <v>1302</v>
      </c>
      <c r="C50" s="419">
        <v>4.0243989999999998</v>
      </c>
      <c r="D50" s="419">
        <v>4.0796070000000002</v>
      </c>
      <c r="E50" s="419">
        <v>3.9609399999999999</v>
      </c>
      <c r="F50" s="419">
        <v>3.5280629999999999</v>
      </c>
      <c r="G50" s="419">
        <v>3.4462429999999999</v>
      </c>
      <c r="H50" s="419">
        <v>3.494602</v>
      </c>
      <c r="I50" s="419">
        <v>3.614649</v>
      </c>
      <c r="J50" s="419">
        <v>3.6677569999999999</v>
      </c>
      <c r="K50" s="419">
        <v>3.8139669999999999</v>
      </c>
      <c r="L50" s="419">
        <v>4.0364769999999996</v>
      </c>
      <c r="M50" s="419">
        <v>3.879454</v>
      </c>
      <c r="N50" s="419">
        <v>3.8882089999999998</v>
      </c>
      <c r="O50" s="419">
        <v>3.9364659999999998</v>
      </c>
      <c r="P50" s="419">
        <v>3.9684219999999999</v>
      </c>
      <c r="Q50" s="419">
        <v>4.0771480000000002</v>
      </c>
      <c r="R50" s="419">
        <v>4.0483609999999999</v>
      </c>
      <c r="S50" s="419">
        <v>3.90015</v>
      </c>
      <c r="T50" s="419">
        <v>3.9457260000000001</v>
      </c>
      <c r="U50" s="419">
        <v>3.674569</v>
      </c>
      <c r="V50" s="419">
        <v>3.9843839999999999</v>
      </c>
      <c r="W50" s="419">
        <v>4.0319989999999999</v>
      </c>
      <c r="X50" s="419">
        <v>3.9673919999999998</v>
      </c>
      <c r="Y50" s="419">
        <v>4.1903800000000002</v>
      </c>
      <c r="Z50" s="419">
        <v>3.9501110000000001</v>
      </c>
      <c r="AA50" s="419">
        <v>4.1287419999999999</v>
      </c>
      <c r="AB50" s="419">
        <v>4.3648769999999999</v>
      </c>
      <c r="AC50" s="419">
        <v>4.1832260000000003</v>
      </c>
      <c r="AD50" s="419">
        <v>3.9756010000000002</v>
      </c>
      <c r="AE50" s="419">
        <v>3.8757510000000002</v>
      </c>
      <c r="AF50" s="419">
        <v>4.0492489999999997</v>
      </c>
      <c r="AG50" s="419">
        <v>3.72153</v>
      </c>
      <c r="AH50" s="419">
        <v>3.9404870000000001</v>
      </c>
      <c r="AI50" s="419">
        <v>4.0874629999999996</v>
      </c>
      <c r="AJ50" s="419">
        <v>4.1628230000000004</v>
      </c>
      <c r="AK50" s="419">
        <v>4.0594900000000003</v>
      </c>
      <c r="AL50" s="419">
        <v>3.7927200000000001</v>
      </c>
      <c r="AM50" s="419">
        <v>3.9016310000000001</v>
      </c>
      <c r="AN50" s="419">
        <v>4.0182099999999998</v>
      </c>
      <c r="AO50" s="419">
        <v>4.1032450000000003</v>
      </c>
      <c r="AP50" s="419">
        <v>3.9000979999999998</v>
      </c>
      <c r="AQ50" s="419">
        <v>3.9297949999999999</v>
      </c>
      <c r="AR50" s="419">
        <v>3.9582980000000001</v>
      </c>
      <c r="AS50" s="419">
        <v>3.6475759999999999</v>
      </c>
      <c r="AT50" s="419">
        <v>4.1338030000000003</v>
      </c>
      <c r="AU50" s="419">
        <v>3.9211049999999998</v>
      </c>
      <c r="AV50" s="419">
        <v>4.0673009999999996</v>
      </c>
      <c r="AW50" s="419">
        <v>4.0108319999999997</v>
      </c>
      <c r="AX50" s="419">
        <v>3.6137600000000001</v>
      </c>
      <c r="AY50" s="419">
        <v>3.8695349999999999</v>
      </c>
      <c r="AZ50" s="419">
        <v>3.9193899999999999</v>
      </c>
      <c r="BA50" s="419">
        <v>3.6736089999999999</v>
      </c>
      <c r="BB50" s="419">
        <v>3.6219000000000001</v>
      </c>
      <c r="BC50" s="419">
        <v>3.7601077742000002</v>
      </c>
      <c r="BD50" s="431">
        <v>3.8602249999999998</v>
      </c>
      <c r="BE50" s="431">
        <v>3.6999559999999998</v>
      </c>
      <c r="BF50" s="431">
        <v>3.9964940000000002</v>
      </c>
      <c r="BG50" s="431">
        <v>3.9904000000000002</v>
      </c>
      <c r="BH50" s="431">
        <v>4.1147020000000003</v>
      </c>
      <c r="BI50" s="431">
        <v>3.9226890000000001</v>
      </c>
      <c r="BJ50" s="431">
        <v>3.827715</v>
      </c>
      <c r="BK50" s="431">
        <v>4.0197219999999998</v>
      </c>
      <c r="BL50" s="431">
        <v>4.0183210000000003</v>
      </c>
      <c r="BM50" s="431">
        <v>3.9215849999999999</v>
      </c>
      <c r="BN50" s="431">
        <v>3.9732430000000001</v>
      </c>
      <c r="BO50" s="431">
        <v>3.944302</v>
      </c>
      <c r="BP50" s="431">
        <v>3.9200330000000001</v>
      </c>
      <c r="BQ50" s="431">
        <v>3.7725759999999999</v>
      </c>
      <c r="BR50" s="431">
        <v>3.9081450000000002</v>
      </c>
      <c r="BS50" s="431">
        <v>4.0114179999999999</v>
      </c>
      <c r="BT50" s="431">
        <v>4.1366050000000003</v>
      </c>
      <c r="BU50" s="431">
        <v>3.842759</v>
      </c>
      <c r="BV50" s="431">
        <v>3.8961980000000001</v>
      </c>
    </row>
    <row r="51" spans="1:74" ht="11.1" customHeight="1" x14ac:dyDescent="0.2">
      <c r="A51" s="303" t="s">
        <v>273</v>
      </c>
      <c r="B51" s="671" t="s">
        <v>1303</v>
      </c>
      <c r="C51" s="419">
        <v>0.23836599999999999</v>
      </c>
      <c r="D51" s="419">
        <v>0.188162</v>
      </c>
      <c r="E51" s="419">
        <v>9.1184000000000001E-2</v>
      </c>
      <c r="F51" s="419">
        <v>7.4344999999999994E-2</v>
      </c>
      <c r="G51" s="419">
        <v>6.1272E-2</v>
      </c>
      <c r="H51" s="419">
        <v>0.20866699999999999</v>
      </c>
      <c r="I51" s="419">
        <v>0.34600999999999998</v>
      </c>
      <c r="J51" s="419">
        <v>0.30596699999999999</v>
      </c>
      <c r="K51" s="419">
        <v>0.322328</v>
      </c>
      <c r="L51" s="419">
        <v>0.25484600000000002</v>
      </c>
      <c r="M51" s="419">
        <v>0.20774799999999999</v>
      </c>
      <c r="N51" s="419">
        <v>0.194439</v>
      </c>
      <c r="O51" s="419">
        <v>0.24721699999999999</v>
      </c>
      <c r="P51" s="419">
        <v>0.25467400000000001</v>
      </c>
      <c r="Q51" s="419">
        <v>0.28020800000000001</v>
      </c>
      <c r="R51" s="419">
        <v>0.138266</v>
      </c>
      <c r="S51" s="419">
        <v>0.26317600000000002</v>
      </c>
      <c r="T51" s="419">
        <v>0.34643299999999999</v>
      </c>
      <c r="U51" s="419">
        <v>0.35082400000000002</v>
      </c>
      <c r="V51" s="419">
        <v>0.34384300000000001</v>
      </c>
      <c r="W51" s="419">
        <v>0.341256</v>
      </c>
      <c r="X51" s="419">
        <v>0.35684300000000002</v>
      </c>
      <c r="Y51" s="419">
        <v>0.409916</v>
      </c>
      <c r="Z51" s="419">
        <v>0.43209399999999998</v>
      </c>
      <c r="AA51" s="419">
        <v>0.30448599999999998</v>
      </c>
      <c r="AB51" s="419">
        <v>0.32711499999999999</v>
      </c>
      <c r="AC51" s="419">
        <v>0.36624200000000001</v>
      </c>
      <c r="AD51" s="419">
        <v>0.25531399999999999</v>
      </c>
      <c r="AE51" s="419">
        <v>0.32062200000000002</v>
      </c>
      <c r="AF51" s="419">
        <v>0.31841399999999997</v>
      </c>
      <c r="AG51" s="419">
        <v>0.31223400000000001</v>
      </c>
      <c r="AH51" s="419">
        <v>0.37602600000000003</v>
      </c>
      <c r="AI51" s="419">
        <v>0.46470299999999998</v>
      </c>
      <c r="AJ51" s="419">
        <v>0.27733400000000002</v>
      </c>
      <c r="AK51" s="419">
        <v>0.359348</v>
      </c>
      <c r="AL51" s="419">
        <v>0.27338499999999999</v>
      </c>
      <c r="AM51" s="419">
        <v>0.27857399999999999</v>
      </c>
      <c r="AN51" s="419">
        <v>0.364784</v>
      </c>
      <c r="AO51" s="419">
        <v>0.247888</v>
      </c>
      <c r="AP51" s="419">
        <v>0.17558499999999999</v>
      </c>
      <c r="AQ51" s="419">
        <v>0.22273100000000001</v>
      </c>
      <c r="AR51" s="419">
        <v>0.261152</v>
      </c>
      <c r="AS51" s="419">
        <v>0.26102500000000001</v>
      </c>
      <c r="AT51" s="419">
        <v>0.32615699999999997</v>
      </c>
      <c r="AU51" s="419">
        <v>0.22141</v>
      </c>
      <c r="AV51" s="419">
        <v>0.26575599999999999</v>
      </c>
      <c r="AW51" s="419">
        <v>0.35636699999999999</v>
      </c>
      <c r="AX51" s="419">
        <v>0.32361299999999998</v>
      </c>
      <c r="AY51" s="419">
        <v>0.26994299999999999</v>
      </c>
      <c r="AZ51" s="419">
        <v>0.26431300000000002</v>
      </c>
      <c r="BA51" s="419">
        <v>0.31363999999999997</v>
      </c>
      <c r="BB51" s="419">
        <v>0.31913333332999999</v>
      </c>
      <c r="BC51" s="419">
        <v>0.25444086774000002</v>
      </c>
      <c r="BD51" s="431">
        <v>0.2554922</v>
      </c>
      <c r="BE51" s="431">
        <v>0.2583319</v>
      </c>
      <c r="BF51" s="431">
        <v>0.29680849999999998</v>
      </c>
      <c r="BG51" s="431">
        <v>0.29930030000000002</v>
      </c>
      <c r="BH51" s="431">
        <v>0.31836599999999998</v>
      </c>
      <c r="BI51" s="431">
        <v>0.31892100000000001</v>
      </c>
      <c r="BJ51" s="431">
        <v>0.30339169999999999</v>
      </c>
      <c r="BK51" s="431">
        <v>0.27997369999999999</v>
      </c>
      <c r="BL51" s="431">
        <v>0.32124770000000002</v>
      </c>
      <c r="BM51" s="431">
        <v>0.2716923</v>
      </c>
      <c r="BN51" s="431">
        <v>0.27691070000000001</v>
      </c>
      <c r="BO51" s="431">
        <v>0.30949850000000001</v>
      </c>
      <c r="BP51" s="431">
        <v>0.27291900000000002</v>
      </c>
      <c r="BQ51" s="431">
        <v>0.26145610000000002</v>
      </c>
      <c r="BR51" s="431">
        <v>0.30245680000000003</v>
      </c>
      <c r="BS51" s="431">
        <v>0.27943079999999998</v>
      </c>
      <c r="BT51" s="431">
        <v>0.32239659999999998</v>
      </c>
      <c r="BU51" s="431">
        <v>0.31486439999999999</v>
      </c>
      <c r="BV51" s="431">
        <v>0.28417989999999999</v>
      </c>
    </row>
    <row r="52" spans="1:74" ht="11.1" customHeight="1" x14ac:dyDescent="0.2">
      <c r="A52" s="303" t="s">
        <v>468</v>
      </c>
      <c r="B52" s="671" t="s">
        <v>1304</v>
      </c>
      <c r="C52" s="419">
        <v>1.7582850000000001</v>
      </c>
      <c r="D52" s="419">
        <v>1.6637839999999999</v>
      </c>
      <c r="E52" s="419">
        <v>1.6377949999999999</v>
      </c>
      <c r="F52" s="419">
        <v>1.570816</v>
      </c>
      <c r="G52" s="419">
        <v>1.640036</v>
      </c>
      <c r="H52" s="419">
        <v>1.8455299999999999</v>
      </c>
      <c r="I52" s="419">
        <v>1.9170579999999999</v>
      </c>
      <c r="J52" s="419">
        <v>1.9920629999999999</v>
      </c>
      <c r="K52" s="419">
        <v>1.8448040000000001</v>
      </c>
      <c r="L52" s="419">
        <v>1.733768</v>
      </c>
      <c r="M52" s="419">
        <v>1.744516</v>
      </c>
      <c r="N52" s="419">
        <v>1.640064</v>
      </c>
      <c r="O52" s="419">
        <v>1.635591</v>
      </c>
      <c r="P52" s="419">
        <v>1.3658110000000001</v>
      </c>
      <c r="Q52" s="419">
        <v>1.5959179999999999</v>
      </c>
      <c r="R52" s="419">
        <v>1.754845</v>
      </c>
      <c r="S52" s="419">
        <v>2.0039020000000001</v>
      </c>
      <c r="T52" s="419">
        <v>2.092457</v>
      </c>
      <c r="U52" s="419">
        <v>1.9539310000000001</v>
      </c>
      <c r="V52" s="419">
        <v>2.064746</v>
      </c>
      <c r="W52" s="419">
        <v>1.9205220000000001</v>
      </c>
      <c r="X52" s="419">
        <v>1.8423210000000001</v>
      </c>
      <c r="Y52" s="419">
        <v>1.8090520000000001</v>
      </c>
      <c r="Z52" s="419">
        <v>1.788286</v>
      </c>
      <c r="AA52" s="419">
        <v>1.595785</v>
      </c>
      <c r="AB52" s="419">
        <v>1.5594710000000001</v>
      </c>
      <c r="AC52" s="419">
        <v>1.6634720000000001</v>
      </c>
      <c r="AD52" s="419">
        <v>1.7239660000000001</v>
      </c>
      <c r="AE52" s="419">
        <v>1.746604</v>
      </c>
      <c r="AF52" s="419">
        <v>1.8615999999999999</v>
      </c>
      <c r="AG52" s="419">
        <v>1.9601109999999999</v>
      </c>
      <c r="AH52" s="419">
        <v>2.0003820000000001</v>
      </c>
      <c r="AI52" s="419">
        <v>1.865915</v>
      </c>
      <c r="AJ52" s="419">
        <v>1.7779419999999999</v>
      </c>
      <c r="AK52" s="419">
        <v>1.770556</v>
      </c>
      <c r="AL52" s="419">
        <v>1.5669420000000001</v>
      </c>
      <c r="AM52" s="419">
        <v>1.488478</v>
      </c>
      <c r="AN52" s="419">
        <v>1.5217309999999999</v>
      </c>
      <c r="AO52" s="419">
        <v>1.572581</v>
      </c>
      <c r="AP52" s="419">
        <v>1.781264</v>
      </c>
      <c r="AQ52" s="419">
        <v>1.809817</v>
      </c>
      <c r="AR52" s="419">
        <v>1.7798879999999999</v>
      </c>
      <c r="AS52" s="419">
        <v>1.7851669999999999</v>
      </c>
      <c r="AT52" s="419">
        <v>1.9348879999999999</v>
      </c>
      <c r="AU52" s="419">
        <v>1.947392</v>
      </c>
      <c r="AV52" s="419">
        <v>1.741668</v>
      </c>
      <c r="AW52" s="419">
        <v>1.8119780000000001</v>
      </c>
      <c r="AX52" s="419">
        <v>1.446753</v>
      </c>
      <c r="AY52" s="419">
        <v>1.4744930000000001</v>
      </c>
      <c r="AZ52" s="419">
        <v>1.399489</v>
      </c>
      <c r="BA52" s="419">
        <v>1.443703</v>
      </c>
      <c r="BB52" s="419">
        <v>1.6560534</v>
      </c>
      <c r="BC52" s="419">
        <v>1.6613347999999999</v>
      </c>
      <c r="BD52" s="431">
        <v>1.869219</v>
      </c>
      <c r="BE52" s="431">
        <v>1.94702</v>
      </c>
      <c r="BF52" s="431">
        <v>2.009703</v>
      </c>
      <c r="BG52" s="431">
        <v>1.8684210000000001</v>
      </c>
      <c r="BH52" s="431">
        <v>1.7479229999999999</v>
      </c>
      <c r="BI52" s="431">
        <v>1.743339</v>
      </c>
      <c r="BJ52" s="431">
        <v>1.5976760000000001</v>
      </c>
      <c r="BK52" s="431">
        <v>1.5585910000000001</v>
      </c>
      <c r="BL52" s="431">
        <v>1.4552020000000001</v>
      </c>
      <c r="BM52" s="431">
        <v>1.5663499999999999</v>
      </c>
      <c r="BN52" s="431">
        <v>1.6576550000000001</v>
      </c>
      <c r="BO52" s="431">
        <v>1.757841</v>
      </c>
      <c r="BP52" s="431">
        <v>1.8675310000000001</v>
      </c>
      <c r="BQ52" s="431">
        <v>1.9118850000000001</v>
      </c>
      <c r="BR52" s="431">
        <v>1.968121</v>
      </c>
      <c r="BS52" s="431">
        <v>1.825267</v>
      </c>
      <c r="BT52" s="431">
        <v>1.70533</v>
      </c>
      <c r="BU52" s="431">
        <v>1.698596</v>
      </c>
      <c r="BV52" s="431">
        <v>1.5762529999999999</v>
      </c>
    </row>
    <row r="53" spans="1:74" ht="11.1" customHeight="1" x14ac:dyDescent="0.2">
      <c r="A53" s="303"/>
      <c r="B53" s="677"/>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33"/>
      <c r="BE53" s="433"/>
      <c r="BF53" s="433"/>
      <c r="BG53" s="433"/>
      <c r="BH53" s="433"/>
      <c r="BI53" s="433"/>
      <c r="BJ53" s="433"/>
      <c r="BK53" s="433"/>
      <c r="BL53" s="433"/>
      <c r="BM53" s="433"/>
      <c r="BN53" s="433"/>
      <c r="BO53" s="433"/>
      <c r="BP53" s="433"/>
      <c r="BQ53" s="433"/>
      <c r="BR53" s="433"/>
      <c r="BS53" s="433"/>
      <c r="BT53" s="433"/>
      <c r="BU53" s="433"/>
      <c r="BV53" s="433"/>
    </row>
    <row r="54" spans="1:74" s="313" customFormat="1" ht="11.1" customHeight="1" x14ac:dyDescent="0.2">
      <c r="A54" s="674" t="s">
        <v>469</v>
      </c>
      <c r="B54" s="99" t="s">
        <v>1309</v>
      </c>
      <c r="C54" s="107">
        <v>-0.64861599999999997</v>
      </c>
      <c r="D54" s="107">
        <v>-1.107782</v>
      </c>
      <c r="E54" s="107">
        <v>-1.1616299999999999</v>
      </c>
      <c r="F54" s="107">
        <v>-1.112441</v>
      </c>
      <c r="G54" s="107">
        <v>0.65037</v>
      </c>
      <c r="H54" s="107">
        <v>0.75958400000000004</v>
      </c>
      <c r="I54" s="107">
        <v>-0.63907700000000001</v>
      </c>
      <c r="J54" s="107">
        <v>-1.1004799999999999</v>
      </c>
      <c r="K54" s="107">
        <v>-0.75623799999999997</v>
      </c>
      <c r="L54" s="107">
        <v>-1.013218</v>
      </c>
      <c r="M54" s="107">
        <v>-0.29715799999999998</v>
      </c>
      <c r="N54" s="107">
        <v>-1.1856709999999999</v>
      </c>
      <c r="O54" s="107">
        <v>-0.50065700000000002</v>
      </c>
      <c r="P54" s="107">
        <v>0.35670400000000002</v>
      </c>
      <c r="Q54" s="107">
        <v>0.43112299999999998</v>
      </c>
      <c r="R54" s="107">
        <v>-0.44062099999999998</v>
      </c>
      <c r="S54" s="107">
        <v>9.8158999999999996E-2</v>
      </c>
      <c r="T54" s="107">
        <v>-5.6323999999999999E-2</v>
      </c>
      <c r="U54" s="107">
        <v>0.367807</v>
      </c>
      <c r="V54" s="107">
        <v>-0.15270700000000001</v>
      </c>
      <c r="W54" s="107">
        <v>1.1621520000000001</v>
      </c>
      <c r="X54" s="107">
        <v>-9.0038000000000007E-2</v>
      </c>
      <c r="Y54" s="107">
        <v>-0.71033999999999997</v>
      </c>
      <c r="Z54" s="107">
        <v>-1.160752</v>
      </c>
      <c r="AA54" s="107">
        <v>-0.51304499999999997</v>
      </c>
      <c r="AB54" s="107">
        <v>-0.278256</v>
      </c>
      <c r="AC54" s="107">
        <v>-0.62126099999999995</v>
      </c>
      <c r="AD54" s="107">
        <v>-1.4176089999999999</v>
      </c>
      <c r="AE54" s="107">
        <v>-1.0306329999999999</v>
      </c>
      <c r="AF54" s="107">
        <v>-1.1730879999999999</v>
      </c>
      <c r="AG54" s="107">
        <v>-0.93116699999999997</v>
      </c>
      <c r="AH54" s="107">
        <v>-1.3800319999999999</v>
      </c>
      <c r="AI54" s="107">
        <v>-1.825135</v>
      </c>
      <c r="AJ54" s="107">
        <v>-1.4297340000000001</v>
      </c>
      <c r="AK54" s="107">
        <v>-1.6367750000000001</v>
      </c>
      <c r="AL54" s="107">
        <v>-2.0086240000000002</v>
      </c>
      <c r="AM54" s="107">
        <v>-0.96440499999999996</v>
      </c>
      <c r="AN54" s="107">
        <v>-0.84339699999999995</v>
      </c>
      <c r="AO54" s="107">
        <v>-3.034589</v>
      </c>
      <c r="AP54" s="107">
        <v>-1.3116989999999999</v>
      </c>
      <c r="AQ54" s="107">
        <v>-1.099953</v>
      </c>
      <c r="AR54" s="107">
        <v>-1.1915210000000001</v>
      </c>
      <c r="AS54" s="107">
        <v>-1.758257</v>
      </c>
      <c r="AT54" s="107">
        <v>-1.030124</v>
      </c>
      <c r="AU54" s="107">
        <v>-1.4853149999999999</v>
      </c>
      <c r="AV54" s="107">
        <v>-2.1604139999999998</v>
      </c>
      <c r="AW54" s="107">
        <v>-1.5564119999999999</v>
      </c>
      <c r="AX54" s="107">
        <v>-3.0854379999999999</v>
      </c>
      <c r="AY54" s="107">
        <v>-1.9230419999999999</v>
      </c>
      <c r="AZ54" s="107">
        <v>-2.6579039999999998</v>
      </c>
      <c r="BA54" s="107">
        <v>-2.6626289999999999</v>
      </c>
      <c r="BB54" s="107">
        <v>-2.7903769067000002</v>
      </c>
      <c r="BC54" s="107">
        <v>-2.1830067142999998</v>
      </c>
      <c r="BD54" s="686">
        <v>-2.0196489999999998</v>
      </c>
      <c r="BE54" s="686">
        <v>-1.9316660000000001</v>
      </c>
      <c r="BF54" s="686">
        <v>-1.8816079999999999</v>
      </c>
      <c r="BG54" s="686">
        <v>-2.1947969999999999</v>
      </c>
      <c r="BH54" s="686">
        <v>-2.347753</v>
      </c>
      <c r="BI54" s="686">
        <v>-2.2790279999999998</v>
      </c>
      <c r="BJ54" s="686">
        <v>-3.1735169999999999</v>
      </c>
      <c r="BK54" s="686">
        <v>-2.5556160000000001</v>
      </c>
      <c r="BL54" s="686">
        <v>-3.0261130000000001</v>
      </c>
      <c r="BM54" s="686">
        <v>-2.5289600000000001</v>
      </c>
      <c r="BN54" s="686">
        <v>-2.3860920000000001</v>
      </c>
      <c r="BO54" s="686">
        <v>-2.2502949999999999</v>
      </c>
      <c r="BP54" s="686">
        <v>-2.678785</v>
      </c>
      <c r="BQ54" s="686">
        <v>-2.4264000000000001</v>
      </c>
      <c r="BR54" s="686">
        <v>-2.4874869999999998</v>
      </c>
      <c r="BS54" s="686">
        <v>-2.7117800000000001</v>
      </c>
      <c r="BT54" s="686">
        <v>-2.9772720000000001</v>
      </c>
      <c r="BU54" s="686">
        <v>-3.0192619999999999</v>
      </c>
      <c r="BV54" s="686">
        <v>-3.6885759999999999</v>
      </c>
    </row>
    <row r="55" spans="1:74" ht="11.1" customHeight="1" x14ac:dyDescent="0.2">
      <c r="A55" s="303"/>
      <c r="B55" s="678"/>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33"/>
      <c r="BE55" s="433"/>
      <c r="BF55" s="433"/>
      <c r="BG55" s="433"/>
      <c r="BH55" s="433"/>
      <c r="BI55" s="433"/>
      <c r="BJ55" s="433"/>
      <c r="BK55" s="433"/>
      <c r="BL55" s="433"/>
      <c r="BM55" s="433"/>
      <c r="BN55" s="433"/>
      <c r="BO55" s="433"/>
      <c r="BP55" s="433"/>
      <c r="BQ55" s="433"/>
      <c r="BR55" s="433"/>
      <c r="BS55" s="433"/>
      <c r="BT55" s="433"/>
      <c r="BU55" s="433"/>
      <c r="BV55" s="433"/>
    </row>
    <row r="56" spans="1:74" ht="11.1" customHeight="1" x14ac:dyDescent="0.2">
      <c r="A56" s="302"/>
      <c r="B56" s="679" t="s">
        <v>1310</v>
      </c>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33"/>
      <c r="BE56" s="433"/>
      <c r="BF56" s="433"/>
      <c r="BG56" s="433"/>
      <c r="BH56" s="433"/>
      <c r="BI56" s="433"/>
      <c r="BJ56" s="433"/>
      <c r="BK56" s="433"/>
      <c r="BL56" s="433"/>
      <c r="BM56" s="433"/>
      <c r="BN56" s="433"/>
      <c r="BO56" s="433"/>
      <c r="BP56" s="433"/>
      <c r="BQ56" s="433"/>
      <c r="BR56" s="433"/>
      <c r="BS56" s="433"/>
      <c r="BT56" s="433"/>
      <c r="BU56" s="433"/>
      <c r="BV56" s="433"/>
    </row>
    <row r="57" spans="1:74" s="313" customFormat="1" ht="11.1" customHeight="1" x14ac:dyDescent="0.2">
      <c r="A57" s="674" t="s">
        <v>278</v>
      </c>
      <c r="B57" s="670" t="s">
        <v>1311</v>
      </c>
      <c r="C57" s="35">
        <v>1299.8931849999999</v>
      </c>
      <c r="D57" s="35">
        <v>1282.712679</v>
      </c>
      <c r="E57" s="35">
        <v>1326.7220090000001</v>
      </c>
      <c r="F57" s="35">
        <v>1403.5993410000001</v>
      </c>
      <c r="G57" s="35">
        <v>1432.23847</v>
      </c>
      <c r="H57" s="35">
        <v>1457.703137</v>
      </c>
      <c r="I57" s="35">
        <v>1453.987995</v>
      </c>
      <c r="J57" s="35">
        <v>1437.578019</v>
      </c>
      <c r="K57" s="35">
        <v>1423.1812500000001</v>
      </c>
      <c r="L57" s="35">
        <v>1386.329254</v>
      </c>
      <c r="M57" s="35">
        <v>1388.7240099999999</v>
      </c>
      <c r="N57" s="35">
        <v>1343.3477109999999</v>
      </c>
      <c r="O57" s="35">
        <v>1337.1033399999999</v>
      </c>
      <c r="P57" s="35">
        <v>1303.06792</v>
      </c>
      <c r="Q57" s="35">
        <v>1310.94721</v>
      </c>
      <c r="R57" s="35">
        <v>1298.811995</v>
      </c>
      <c r="S57" s="35">
        <v>1303.867405</v>
      </c>
      <c r="T57" s="35">
        <v>1281.363983</v>
      </c>
      <c r="U57" s="35">
        <v>1278.1167359999999</v>
      </c>
      <c r="V57" s="35">
        <v>1250.2037230000001</v>
      </c>
      <c r="W57" s="35">
        <v>1250.9396790000001</v>
      </c>
      <c r="X57" s="35">
        <v>1252.9669180000001</v>
      </c>
      <c r="Y57" s="35">
        <v>1233.747879</v>
      </c>
      <c r="Z57" s="35">
        <v>1198.6124299999999</v>
      </c>
      <c r="AA57" s="35">
        <v>1190.10285</v>
      </c>
      <c r="AB57" s="35">
        <v>1165.6142279999999</v>
      </c>
      <c r="AC57" s="35">
        <v>1154.2380989999999</v>
      </c>
      <c r="AD57" s="35">
        <v>1153.830189</v>
      </c>
      <c r="AE57" s="35">
        <v>1172.1564060000001</v>
      </c>
      <c r="AF57" s="35">
        <v>1180.4096030000001</v>
      </c>
      <c r="AG57" s="35">
        <v>1215.318088</v>
      </c>
      <c r="AH57" s="35">
        <v>1212.6715799999999</v>
      </c>
      <c r="AI57" s="35">
        <v>1215.5591079999999</v>
      </c>
      <c r="AJ57" s="35">
        <v>1230.5137460000001</v>
      </c>
      <c r="AK57" s="35">
        <v>1226.776977</v>
      </c>
      <c r="AL57" s="35">
        <v>1222.5920630000001</v>
      </c>
      <c r="AM57" s="35">
        <v>1254.576802</v>
      </c>
      <c r="AN57" s="35">
        <v>1266.747167</v>
      </c>
      <c r="AO57" s="35">
        <v>1230.791072</v>
      </c>
      <c r="AP57" s="35">
        <v>1245.4618399999999</v>
      </c>
      <c r="AQ57" s="35">
        <v>1259.9972250000001</v>
      </c>
      <c r="AR57" s="35">
        <v>1264.4026940000001</v>
      </c>
      <c r="AS57" s="35">
        <v>1271.432157</v>
      </c>
      <c r="AT57" s="35">
        <v>1258.1908470000001</v>
      </c>
      <c r="AU57" s="35">
        <v>1283.385556</v>
      </c>
      <c r="AV57" s="35">
        <v>1263.9221010000001</v>
      </c>
      <c r="AW57" s="35">
        <v>1267.1086069999999</v>
      </c>
      <c r="AX57" s="35">
        <v>1252.216876</v>
      </c>
      <c r="AY57" s="35">
        <v>1233.710059</v>
      </c>
      <c r="AZ57" s="35">
        <v>1221.6922039999999</v>
      </c>
      <c r="BA57" s="35">
        <v>1230.25081</v>
      </c>
      <c r="BB57" s="35">
        <v>1236.1708113</v>
      </c>
      <c r="BC57" s="35">
        <v>1257.2966813999999</v>
      </c>
      <c r="BD57" s="526">
        <v>1252.9559999999999</v>
      </c>
      <c r="BE57" s="526">
        <v>1260.575</v>
      </c>
      <c r="BF57" s="526">
        <v>1253.02</v>
      </c>
      <c r="BG57" s="526">
        <v>1253.009</v>
      </c>
      <c r="BH57" s="526">
        <v>1242.873</v>
      </c>
      <c r="BI57" s="526">
        <v>1241.6510000000001</v>
      </c>
      <c r="BJ57" s="526">
        <v>1222.7750000000001</v>
      </c>
      <c r="BK57" s="526">
        <v>1233.7629999999999</v>
      </c>
      <c r="BL57" s="526">
        <v>1219.037</v>
      </c>
      <c r="BM57" s="526">
        <v>1220.787</v>
      </c>
      <c r="BN57" s="526">
        <v>1239.674</v>
      </c>
      <c r="BO57" s="526">
        <v>1259.402</v>
      </c>
      <c r="BP57" s="526">
        <v>1253.614</v>
      </c>
      <c r="BQ57" s="526">
        <v>1261.2909999999999</v>
      </c>
      <c r="BR57" s="526">
        <v>1259.085</v>
      </c>
      <c r="BS57" s="526">
        <v>1263.94</v>
      </c>
      <c r="BT57" s="526">
        <v>1256.0820000000001</v>
      </c>
      <c r="BU57" s="526">
        <v>1255.9290000000001</v>
      </c>
      <c r="BV57" s="526">
        <v>1236.836</v>
      </c>
    </row>
    <row r="58" spans="1:74" ht="11.1" customHeight="1" x14ac:dyDescent="0.2">
      <c r="A58" s="303" t="s">
        <v>275</v>
      </c>
      <c r="B58" s="671" t="s">
        <v>1312</v>
      </c>
      <c r="C58" s="421">
        <v>440.25299999999999</v>
      </c>
      <c r="D58" s="421">
        <v>452.56299999999999</v>
      </c>
      <c r="E58" s="421">
        <v>483.34100000000001</v>
      </c>
      <c r="F58" s="421">
        <v>529.03499999999997</v>
      </c>
      <c r="G58" s="421">
        <v>521.59299999999996</v>
      </c>
      <c r="H58" s="421">
        <v>532.65700000000004</v>
      </c>
      <c r="I58" s="421">
        <v>520.12400000000002</v>
      </c>
      <c r="J58" s="421">
        <v>504.399</v>
      </c>
      <c r="K58" s="421">
        <v>497.72399999999999</v>
      </c>
      <c r="L58" s="421">
        <v>493.92200000000003</v>
      </c>
      <c r="M58" s="421">
        <v>500.75200000000001</v>
      </c>
      <c r="N58" s="421">
        <v>485.471</v>
      </c>
      <c r="O58" s="421">
        <v>476.26900000000001</v>
      </c>
      <c r="P58" s="421">
        <v>493.87599999999998</v>
      </c>
      <c r="Q58" s="421">
        <v>502.464</v>
      </c>
      <c r="R58" s="421">
        <v>489.15800000000002</v>
      </c>
      <c r="S58" s="421">
        <v>476.98</v>
      </c>
      <c r="T58" s="421">
        <v>448.108</v>
      </c>
      <c r="U58" s="421">
        <v>438.745</v>
      </c>
      <c r="V58" s="421">
        <v>421.52499999999998</v>
      </c>
      <c r="W58" s="421">
        <v>420.34300000000002</v>
      </c>
      <c r="X58" s="421">
        <v>436.58</v>
      </c>
      <c r="Y58" s="421">
        <v>433.387</v>
      </c>
      <c r="Z58" s="421">
        <v>421.18400000000003</v>
      </c>
      <c r="AA58" s="421">
        <v>413.714</v>
      </c>
      <c r="AB58" s="421">
        <v>408.52600000000001</v>
      </c>
      <c r="AC58" s="421">
        <v>414.20699999999999</v>
      </c>
      <c r="AD58" s="421">
        <v>417.38200000000001</v>
      </c>
      <c r="AE58" s="421">
        <v>415.065</v>
      </c>
      <c r="AF58" s="421">
        <v>417.79899999999998</v>
      </c>
      <c r="AG58" s="421">
        <v>424.07499999999999</v>
      </c>
      <c r="AH58" s="421">
        <v>419.78500000000003</v>
      </c>
      <c r="AI58" s="421">
        <v>429</v>
      </c>
      <c r="AJ58" s="421">
        <v>439.678</v>
      </c>
      <c r="AK58" s="421">
        <v>416.62099999999998</v>
      </c>
      <c r="AL58" s="421">
        <v>430.10199999999998</v>
      </c>
      <c r="AM58" s="421">
        <v>459.80700000000002</v>
      </c>
      <c r="AN58" s="421">
        <v>472.35700000000003</v>
      </c>
      <c r="AO58" s="421">
        <v>465.43700000000001</v>
      </c>
      <c r="AP58" s="421">
        <v>459.88200000000001</v>
      </c>
      <c r="AQ58" s="421">
        <v>460.82</v>
      </c>
      <c r="AR58" s="421">
        <v>454.73399999999998</v>
      </c>
      <c r="AS58" s="421">
        <v>439.786</v>
      </c>
      <c r="AT58" s="421">
        <v>417.29899999999998</v>
      </c>
      <c r="AU58" s="421">
        <v>417.46499999999997</v>
      </c>
      <c r="AV58" s="421">
        <v>426.06700000000001</v>
      </c>
      <c r="AW58" s="421">
        <v>442.13600000000002</v>
      </c>
      <c r="AX58" s="421">
        <v>426.38799999999998</v>
      </c>
      <c r="AY58" s="421">
        <v>427.85700000000003</v>
      </c>
      <c r="AZ58" s="421">
        <v>447.92899999999997</v>
      </c>
      <c r="BA58" s="421">
        <v>447.20600000000002</v>
      </c>
      <c r="BB58" s="421">
        <v>459.52800000000002</v>
      </c>
      <c r="BC58" s="421">
        <v>455.86575592000003</v>
      </c>
      <c r="BD58" s="433">
        <v>443.7389</v>
      </c>
      <c r="BE58" s="433">
        <v>432.61419999999998</v>
      </c>
      <c r="BF58" s="433">
        <v>424.89670000000001</v>
      </c>
      <c r="BG58" s="433">
        <v>423.38249999999999</v>
      </c>
      <c r="BH58" s="433">
        <v>436.25619999999998</v>
      </c>
      <c r="BI58" s="433">
        <v>438.00909999999999</v>
      </c>
      <c r="BJ58" s="433">
        <v>428.23059999999998</v>
      </c>
      <c r="BK58" s="433">
        <v>437.16329999999999</v>
      </c>
      <c r="BL58" s="433">
        <v>444.94400000000002</v>
      </c>
      <c r="BM58" s="433">
        <v>454.94639999999998</v>
      </c>
      <c r="BN58" s="433">
        <v>460.27780000000001</v>
      </c>
      <c r="BO58" s="433">
        <v>458.90839999999997</v>
      </c>
      <c r="BP58" s="433">
        <v>446.2645</v>
      </c>
      <c r="BQ58" s="433">
        <v>437.3895</v>
      </c>
      <c r="BR58" s="433">
        <v>430.26</v>
      </c>
      <c r="BS58" s="433">
        <v>430.32060000000001</v>
      </c>
      <c r="BT58" s="433">
        <v>445.21260000000001</v>
      </c>
      <c r="BU58" s="433">
        <v>447.98270000000002</v>
      </c>
      <c r="BV58" s="433">
        <v>438.80200000000002</v>
      </c>
    </row>
    <row r="59" spans="1:74" ht="11.1" customHeight="1" x14ac:dyDescent="0.2">
      <c r="A59" s="303" t="s">
        <v>590</v>
      </c>
      <c r="B59" s="671" t="s">
        <v>1296</v>
      </c>
      <c r="C59" s="421">
        <v>196.77</v>
      </c>
      <c r="D59" s="421">
        <v>180.12</v>
      </c>
      <c r="E59" s="421">
        <v>182.89099999999999</v>
      </c>
      <c r="F59" s="421">
        <v>199.52</v>
      </c>
      <c r="G59" s="421">
        <v>213.76400000000001</v>
      </c>
      <c r="H59" s="421">
        <v>235.68700000000001</v>
      </c>
      <c r="I59" s="421">
        <v>257.267</v>
      </c>
      <c r="J59" s="421">
        <v>282.86700000000002</v>
      </c>
      <c r="K59" s="421">
        <v>298.70800000000003</v>
      </c>
      <c r="L59" s="421">
        <v>286.69053400000001</v>
      </c>
      <c r="M59" s="421">
        <v>265.56374799999998</v>
      </c>
      <c r="N59" s="421">
        <v>228.168397</v>
      </c>
      <c r="O59" s="421">
        <v>197.22988000000001</v>
      </c>
      <c r="P59" s="421">
        <v>178.06336899999999</v>
      </c>
      <c r="Q59" s="421">
        <v>176.882181</v>
      </c>
      <c r="R59" s="421">
        <v>185.83204900000001</v>
      </c>
      <c r="S59" s="421">
        <v>196.36487199999999</v>
      </c>
      <c r="T59" s="421">
        <v>205.29779600000001</v>
      </c>
      <c r="U59" s="421">
        <v>221.754276</v>
      </c>
      <c r="V59" s="421">
        <v>229.26124799999999</v>
      </c>
      <c r="W59" s="421">
        <v>235.50357700000001</v>
      </c>
      <c r="X59" s="421">
        <v>235.73503299999999</v>
      </c>
      <c r="Y59" s="421">
        <v>220.683379</v>
      </c>
      <c r="Z59" s="421">
        <v>193.052471</v>
      </c>
      <c r="AA59" s="421">
        <v>160.87744900000001</v>
      </c>
      <c r="AB59" s="421">
        <v>141.07776200000001</v>
      </c>
      <c r="AC59" s="421">
        <v>142.11115699999999</v>
      </c>
      <c r="AD59" s="421">
        <v>154.29309699999999</v>
      </c>
      <c r="AE59" s="421">
        <v>177.48304099999999</v>
      </c>
      <c r="AF59" s="421">
        <v>186.72917699999999</v>
      </c>
      <c r="AG59" s="421">
        <v>208.541369</v>
      </c>
      <c r="AH59" s="421">
        <v>230.774023</v>
      </c>
      <c r="AI59" s="421">
        <v>243.70535000000001</v>
      </c>
      <c r="AJ59" s="421">
        <v>243.01998399999999</v>
      </c>
      <c r="AK59" s="421">
        <v>236.15490500000001</v>
      </c>
      <c r="AL59" s="421">
        <v>211.14952099999999</v>
      </c>
      <c r="AM59" s="421">
        <v>187.860716</v>
      </c>
      <c r="AN59" s="421">
        <v>174.72214700000001</v>
      </c>
      <c r="AO59" s="421">
        <v>174.29694499999999</v>
      </c>
      <c r="AP59" s="421">
        <v>187.94931199999999</v>
      </c>
      <c r="AQ59" s="421">
        <v>207.02135699999999</v>
      </c>
      <c r="AR59" s="421">
        <v>225.35430500000001</v>
      </c>
      <c r="AS59" s="421">
        <v>242.97967800000001</v>
      </c>
      <c r="AT59" s="421">
        <v>266.55005399999999</v>
      </c>
      <c r="AU59" s="421">
        <v>279.09436499999998</v>
      </c>
      <c r="AV59" s="421">
        <v>273.98806400000001</v>
      </c>
      <c r="AW59" s="421">
        <v>254.87582399999999</v>
      </c>
      <c r="AX59" s="421">
        <v>223.330872</v>
      </c>
      <c r="AY59" s="421">
        <v>185.572822</v>
      </c>
      <c r="AZ59" s="421">
        <v>163.32581099999999</v>
      </c>
      <c r="BA59" s="421">
        <v>169.183324</v>
      </c>
      <c r="BB59" s="421">
        <v>177.595</v>
      </c>
      <c r="BC59" s="421">
        <v>193.01634168000001</v>
      </c>
      <c r="BD59" s="433">
        <v>211.68170000000001</v>
      </c>
      <c r="BE59" s="433">
        <v>228.3579</v>
      </c>
      <c r="BF59" s="433">
        <v>246.75729999999999</v>
      </c>
      <c r="BG59" s="433">
        <v>251.91030000000001</v>
      </c>
      <c r="BH59" s="433">
        <v>245.63050000000001</v>
      </c>
      <c r="BI59" s="433">
        <v>230.26580000000001</v>
      </c>
      <c r="BJ59" s="433">
        <v>208.1994</v>
      </c>
      <c r="BK59" s="433">
        <v>185.90289999999999</v>
      </c>
      <c r="BL59" s="433">
        <v>172.27269999999999</v>
      </c>
      <c r="BM59" s="433">
        <v>171.92429999999999</v>
      </c>
      <c r="BN59" s="433">
        <v>186.50399999999999</v>
      </c>
      <c r="BO59" s="433">
        <v>207.92259999999999</v>
      </c>
      <c r="BP59" s="433">
        <v>225.4717</v>
      </c>
      <c r="BQ59" s="433">
        <v>241.3604</v>
      </c>
      <c r="BR59" s="433">
        <v>260.80220000000003</v>
      </c>
      <c r="BS59" s="433">
        <v>266.2088</v>
      </c>
      <c r="BT59" s="433">
        <v>261.17230000000001</v>
      </c>
      <c r="BU59" s="433">
        <v>247.43530000000001</v>
      </c>
      <c r="BV59" s="433">
        <v>225.22710000000001</v>
      </c>
    </row>
    <row r="60" spans="1:74" ht="11.1" customHeight="1" x14ac:dyDescent="0.2">
      <c r="A60" s="303" t="s">
        <v>471</v>
      </c>
      <c r="B60" s="671" t="s">
        <v>1297</v>
      </c>
      <c r="C60" s="421">
        <v>94.064999999999998</v>
      </c>
      <c r="D60" s="421">
        <v>100.876</v>
      </c>
      <c r="E60" s="421">
        <v>101.86</v>
      </c>
      <c r="F60" s="421">
        <v>94.777000000000001</v>
      </c>
      <c r="G60" s="421">
        <v>90.88</v>
      </c>
      <c r="H60" s="421">
        <v>92.462000000000003</v>
      </c>
      <c r="I60" s="421">
        <v>89.164000000000001</v>
      </c>
      <c r="J60" s="421">
        <v>82.396000000000001</v>
      </c>
      <c r="K60" s="421">
        <v>81.436999999999998</v>
      </c>
      <c r="L60" s="421">
        <v>80.308000000000007</v>
      </c>
      <c r="M60" s="421">
        <v>80.207999999999998</v>
      </c>
      <c r="N60" s="421">
        <v>77.614000000000004</v>
      </c>
      <c r="O60" s="421">
        <v>84.307000000000002</v>
      </c>
      <c r="P60" s="421">
        <v>88.64</v>
      </c>
      <c r="Q60" s="421">
        <v>92.546999999999997</v>
      </c>
      <c r="R60" s="421">
        <v>91.009</v>
      </c>
      <c r="S60" s="421">
        <v>90.15</v>
      </c>
      <c r="T60" s="421">
        <v>92.25</v>
      </c>
      <c r="U60" s="421">
        <v>90.656999999999996</v>
      </c>
      <c r="V60" s="421">
        <v>85.084999999999994</v>
      </c>
      <c r="W60" s="421">
        <v>89.522999999999996</v>
      </c>
      <c r="X60" s="421">
        <v>90.191000000000003</v>
      </c>
      <c r="Y60" s="421">
        <v>87.673000000000002</v>
      </c>
      <c r="Z60" s="421">
        <v>79.7</v>
      </c>
      <c r="AA60" s="421">
        <v>82.852000000000004</v>
      </c>
      <c r="AB60" s="421">
        <v>85.337999999999994</v>
      </c>
      <c r="AC60" s="421">
        <v>88.066999999999993</v>
      </c>
      <c r="AD60" s="421">
        <v>88.513000000000005</v>
      </c>
      <c r="AE60" s="421">
        <v>89.183999999999997</v>
      </c>
      <c r="AF60" s="421">
        <v>88.864000000000004</v>
      </c>
      <c r="AG60" s="421">
        <v>87.632000000000005</v>
      </c>
      <c r="AH60" s="421">
        <v>86.415999999999997</v>
      </c>
      <c r="AI60" s="421">
        <v>82.31</v>
      </c>
      <c r="AJ60" s="421">
        <v>85.152000000000001</v>
      </c>
      <c r="AK60" s="421">
        <v>84.174000000000007</v>
      </c>
      <c r="AL60" s="421">
        <v>86.382000000000005</v>
      </c>
      <c r="AM60" s="421">
        <v>85.093000000000004</v>
      </c>
      <c r="AN60" s="421">
        <v>87.418999999999997</v>
      </c>
      <c r="AO60" s="421">
        <v>88.551000000000002</v>
      </c>
      <c r="AP60" s="421">
        <v>91.62</v>
      </c>
      <c r="AQ60" s="421">
        <v>88.653000000000006</v>
      </c>
      <c r="AR60" s="421">
        <v>87.034999999999997</v>
      </c>
      <c r="AS60" s="421">
        <v>86.903000000000006</v>
      </c>
      <c r="AT60" s="421">
        <v>86.111000000000004</v>
      </c>
      <c r="AU60" s="421">
        <v>88.284999999999997</v>
      </c>
      <c r="AV60" s="421">
        <v>91.099000000000004</v>
      </c>
      <c r="AW60" s="421">
        <v>89.337999999999994</v>
      </c>
      <c r="AX60" s="421">
        <v>84.108999999999995</v>
      </c>
      <c r="AY60" s="421">
        <v>82.197999999999993</v>
      </c>
      <c r="AZ60" s="421">
        <v>91.430999999999997</v>
      </c>
      <c r="BA60" s="421">
        <v>91.703000000000003</v>
      </c>
      <c r="BB60" s="421">
        <v>91.141000000000005</v>
      </c>
      <c r="BC60" s="421">
        <v>90.183776840999997</v>
      </c>
      <c r="BD60" s="433">
        <v>87.893249999999995</v>
      </c>
      <c r="BE60" s="433">
        <v>86.915499999999994</v>
      </c>
      <c r="BF60" s="433">
        <v>86.214320000000001</v>
      </c>
      <c r="BG60" s="433">
        <v>86.838139999999996</v>
      </c>
      <c r="BH60" s="433">
        <v>88.494370000000004</v>
      </c>
      <c r="BI60" s="433">
        <v>85.433790000000002</v>
      </c>
      <c r="BJ60" s="433">
        <v>79.598460000000003</v>
      </c>
      <c r="BK60" s="433">
        <v>85.33775</v>
      </c>
      <c r="BL60" s="433">
        <v>86.974249999999998</v>
      </c>
      <c r="BM60" s="433">
        <v>88.831289999999996</v>
      </c>
      <c r="BN60" s="433">
        <v>90.517259999999993</v>
      </c>
      <c r="BO60" s="433">
        <v>88.536709999999999</v>
      </c>
      <c r="BP60" s="433">
        <v>86.797579999999996</v>
      </c>
      <c r="BQ60" s="433">
        <v>85.802419999999998</v>
      </c>
      <c r="BR60" s="433">
        <v>85.307490000000001</v>
      </c>
      <c r="BS60" s="433">
        <v>86.628100000000003</v>
      </c>
      <c r="BT60" s="433">
        <v>88.86842</v>
      </c>
      <c r="BU60" s="433">
        <v>86.433930000000004</v>
      </c>
      <c r="BV60" s="433">
        <v>80.713269999999994</v>
      </c>
    </row>
    <row r="61" spans="1:74" ht="11.1" customHeight="1" x14ac:dyDescent="0.2">
      <c r="A61" s="303" t="s">
        <v>473</v>
      </c>
      <c r="B61" s="671" t="s">
        <v>1298</v>
      </c>
      <c r="C61" s="421">
        <v>29.927185000000001</v>
      </c>
      <c r="D61" s="421">
        <v>30.241679000000001</v>
      </c>
      <c r="E61" s="421">
        <v>33.430008999999998</v>
      </c>
      <c r="F61" s="421">
        <v>32.151341000000002</v>
      </c>
      <c r="G61" s="421">
        <v>28.504470000000001</v>
      </c>
      <c r="H61" s="421">
        <v>25.385137</v>
      </c>
      <c r="I61" s="421">
        <v>25.232994999999999</v>
      </c>
      <c r="J61" s="421">
        <v>25.151019000000002</v>
      </c>
      <c r="K61" s="421">
        <v>24.638249999999999</v>
      </c>
      <c r="L61" s="421">
        <v>26.637853</v>
      </c>
      <c r="M61" s="421">
        <v>28.670565</v>
      </c>
      <c r="N61" s="421">
        <v>29.655564999999999</v>
      </c>
      <c r="O61" s="421">
        <v>32.564942000000002</v>
      </c>
      <c r="P61" s="421">
        <v>31.051335999999999</v>
      </c>
      <c r="Q61" s="421">
        <v>29.276747</v>
      </c>
      <c r="R61" s="421">
        <v>28.590413999999999</v>
      </c>
      <c r="S61" s="421">
        <v>27.747852999999999</v>
      </c>
      <c r="T61" s="421">
        <v>27.730668999999999</v>
      </c>
      <c r="U61" s="421">
        <v>28.734027000000001</v>
      </c>
      <c r="V61" s="421">
        <v>26.634188999999999</v>
      </c>
      <c r="W61" s="421">
        <v>25.720549999999999</v>
      </c>
      <c r="X61" s="421">
        <v>25.393108999999999</v>
      </c>
      <c r="Y61" s="421">
        <v>26.449034000000001</v>
      </c>
      <c r="Z61" s="421">
        <v>28.674790999999999</v>
      </c>
      <c r="AA61" s="421">
        <v>33.352336999999999</v>
      </c>
      <c r="AB61" s="421">
        <v>34.035051000000003</v>
      </c>
      <c r="AC61" s="421">
        <v>34.398493000000002</v>
      </c>
      <c r="AD61" s="421">
        <v>31.637782999999999</v>
      </c>
      <c r="AE61" s="421">
        <v>30.775500999999998</v>
      </c>
      <c r="AF61" s="421">
        <v>29.736238</v>
      </c>
      <c r="AG61" s="421">
        <v>30.787911999999999</v>
      </c>
      <c r="AH61" s="421">
        <v>29.152491999999999</v>
      </c>
      <c r="AI61" s="421">
        <v>27.261168000000001</v>
      </c>
      <c r="AJ61" s="421">
        <v>27.034628999999999</v>
      </c>
      <c r="AK61" s="421">
        <v>30.159193999999999</v>
      </c>
      <c r="AL61" s="421">
        <v>31.550449</v>
      </c>
      <c r="AM61" s="421">
        <v>33.476635999999999</v>
      </c>
      <c r="AN61" s="421">
        <v>35.098570000000002</v>
      </c>
      <c r="AO61" s="421">
        <v>34.287790999999999</v>
      </c>
      <c r="AP61" s="421">
        <v>33.321258</v>
      </c>
      <c r="AQ61" s="421">
        <v>31.478072999999998</v>
      </c>
      <c r="AR61" s="421">
        <v>30.079357000000002</v>
      </c>
      <c r="AS61" s="421">
        <v>31.154094000000001</v>
      </c>
      <c r="AT61" s="421">
        <v>29.863686000000001</v>
      </c>
      <c r="AU61" s="421">
        <v>30.251846</v>
      </c>
      <c r="AV61" s="421">
        <v>28.834106999999999</v>
      </c>
      <c r="AW61" s="421">
        <v>30.867432000000001</v>
      </c>
      <c r="AX61" s="421">
        <v>33.212223000000002</v>
      </c>
      <c r="AY61" s="421">
        <v>35.660341000000003</v>
      </c>
      <c r="AZ61" s="421">
        <v>37.399225999999999</v>
      </c>
      <c r="BA61" s="421">
        <v>38.239471999999999</v>
      </c>
      <c r="BB61" s="421">
        <v>36.9963713</v>
      </c>
      <c r="BC61" s="421">
        <v>36.048963028000003</v>
      </c>
      <c r="BD61" s="433">
        <v>35.569409999999998</v>
      </c>
      <c r="BE61" s="433">
        <v>35.411169999999998</v>
      </c>
      <c r="BF61" s="433">
        <v>35.08287</v>
      </c>
      <c r="BG61" s="433">
        <v>35.276620000000001</v>
      </c>
      <c r="BH61" s="433">
        <v>34.701439999999998</v>
      </c>
      <c r="BI61" s="433">
        <v>35.085389999999997</v>
      </c>
      <c r="BJ61" s="433">
        <v>35.570999999999998</v>
      </c>
      <c r="BK61" s="433">
        <v>37.578879999999998</v>
      </c>
      <c r="BL61" s="433">
        <v>37.725279999999998</v>
      </c>
      <c r="BM61" s="433">
        <v>37.62377</v>
      </c>
      <c r="BN61" s="433">
        <v>37.268949999999997</v>
      </c>
      <c r="BO61" s="433">
        <v>36.870959999999997</v>
      </c>
      <c r="BP61" s="433">
        <v>36.393230000000003</v>
      </c>
      <c r="BQ61" s="433">
        <v>36.236080000000001</v>
      </c>
      <c r="BR61" s="433">
        <v>35.90634</v>
      </c>
      <c r="BS61" s="433">
        <v>36.098410000000001</v>
      </c>
      <c r="BT61" s="433">
        <v>35.522069999999999</v>
      </c>
      <c r="BU61" s="433">
        <v>35.906500000000001</v>
      </c>
      <c r="BV61" s="433">
        <v>36.391060000000003</v>
      </c>
    </row>
    <row r="62" spans="1:74" ht="11.1" customHeight="1" x14ac:dyDescent="0.2">
      <c r="A62" s="303" t="s">
        <v>256</v>
      </c>
      <c r="B62" s="671" t="s">
        <v>1313</v>
      </c>
      <c r="C62" s="421">
        <v>265.71100000000001</v>
      </c>
      <c r="D62" s="421">
        <v>253.09100000000001</v>
      </c>
      <c r="E62" s="421">
        <v>261.82299999999998</v>
      </c>
      <c r="F62" s="421">
        <v>258.46300000000002</v>
      </c>
      <c r="G62" s="421">
        <v>258.952</v>
      </c>
      <c r="H62" s="421">
        <v>254.47900000000001</v>
      </c>
      <c r="I62" s="421">
        <v>250.36</v>
      </c>
      <c r="J62" s="421">
        <v>237.53399999999999</v>
      </c>
      <c r="K62" s="421">
        <v>227.578</v>
      </c>
      <c r="L62" s="421">
        <v>227.61586700000001</v>
      </c>
      <c r="M62" s="421">
        <v>241.22969699999999</v>
      </c>
      <c r="N62" s="421">
        <v>243.39474899999999</v>
      </c>
      <c r="O62" s="421">
        <v>255.361605</v>
      </c>
      <c r="P62" s="421">
        <v>241.27302900000001</v>
      </c>
      <c r="Q62" s="421">
        <v>237.84609399999999</v>
      </c>
      <c r="R62" s="421">
        <v>238.62245100000001</v>
      </c>
      <c r="S62" s="421">
        <v>240.175715</v>
      </c>
      <c r="T62" s="421">
        <v>237.28622200000001</v>
      </c>
      <c r="U62" s="421">
        <v>230.76469800000001</v>
      </c>
      <c r="V62" s="421">
        <v>225.55103199999999</v>
      </c>
      <c r="W62" s="421">
        <v>227.04755800000001</v>
      </c>
      <c r="X62" s="421">
        <v>216.69639000000001</v>
      </c>
      <c r="Y62" s="421">
        <v>220.59760700000001</v>
      </c>
      <c r="Z62" s="421">
        <v>232.177537</v>
      </c>
      <c r="AA62" s="421">
        <v>251.78143700000001</v>
      </c>
      <c r="AB62" s="421">
        <v>250.26103599999999</v>
      </c>
      <c r="AC62" s="421">
        <v>238.50202100000001</v>
      </c>
      <c r="AD62" s="421">
        <v>230.01925299999999</v>
      </c>
      <c r="AE62" s="421">
        <v>220.72221500000001</v>
      </c>
      <c r="AF62" s="421">
        <v>221.01629</v>
      </c>
      <c r="AG62" s="421">
        <v>225.133026</v>
      </c>
      <c r="AH62" s="421">
        <v>215.59122500000001</v>
      </c>
      <c r="AI62" s="421">
        <v>209.51571100000001</v>
      </c>
      <c r="AJ62" s="421">
        <v>210.44437199999999</v>
      </c>
      <c r="AK62" s="421">
        <v>221.35419999999999</v>
      </c>
      <c r="AL62" s="421">
        <v>224.41015400000001</v>
      </c>
      <c r="AM62" s="421">
        <v>239.705725</v>
      </c>
      <c r="AN62" s="421">
        <v>242.29767200000001</v>
      </c>
      <c r="AO62" s="421">
        <v>225.332627</v>
      </c>
      <c r="AP62" s="421">
        <v>223.59109000000001</v>
      </c>
      <c r="AQ62" s="421">
        <v>222.11295200000001</v>
      </c>
      <c r="AR62" s="421">
        <v>223.1618</v>
      </c>
      <c r="AS62" s="421">
        <v>222.04979499999999</v>
      </c>
      <c r="AT62" s="421">
        <v>218.90145999999999</v>
      </c>
      <c r="AU62" s="421">
        <v>227.62219899999999</v>
      </c>
      <c r="AV62" s="421">
        <v>218.539658</v>
      </c>
      <c r="AW62" s="421">
        <v>223.60745499999999</v>
      </c>
      <c r="AX62" s="421">
        <v>241.32075699999999</v>
      </c>
      <c r="AY62" s="421">
        <v>252.39195900000001</v>
      </c>
      <c r="AZ62" s="421">
        <v>240.21721099999999</v>
      </c>
      <c r="BA62" s="421">
        <v>233.42984799999999</v>
      </c>
      <c r="BB62" s="421">
        <v>228.00299999999999</v>
      </c>
      <c r="BC62" s="421">
        <v>230.86224012</v>
      </c>
      <c r="BD62" s="433">
        <v>226.1371</v>
      </c>
      <c r="BE62" s="433">
        <v>227.53120000000001</v>
      </c>
      <c r="BF62" s="433">
        <v>219.32650000000001</v>
      </c>
      <c r="BG62" s="433">
        <v>219.125</v>
      </c>
      <c r="BH62" s="433">
        <v>212.40539999999999</v>
      </c>
      <c r="BI62" s="433">
        <v>222.4837</v>
      </c>
      <c r="BJ62" s="433">
        <v>232.36670000000001</v>
      </c>
      <c r="BK62" s="433">
        <v>244.69300000000001</v>
      </c>
      <c r="BL62" s="433">
        <v>238.0428</v>
      </c>
      <c r="BM62" s="433">
        <v>229.1711</v>
      </c>
      <c r="BN62" s="433">
        <v>228.53479999999999</v>
      </c>
      <c r="BO62" s="433">
        <v>224.45230000000001</v>
      </c>
      <c r="BP62" s="433">
        <v>218.89420000000001</v>
      </c>
      <c r="BQ62" s="433">
        <v>222.0462</v>
      </c>
      <c r="BR62" s="433">
        <v>214.13720000000001</v>
      </c>
      <c r="BS62" s="433">
        <v>215.6601</v>
      </c>
      <c r="BT62" s="433">
        <v>209.3896</v>
      </c>
      <c r="BU62" s="433">
        <v>216.47550000000001</v>
      </c>
      <c r="BV62" s="433">
        <v>228.48779999999999</v>
      </c>
    </row>
    <row r="63" spans="1:74" ht="11.1" customHeight="1" x14ac:dyDescent="0.2">
      <c r="A63" s="303" t="s">
        <v>257</v>
      </c>
      <c r="B63" s="676" t="s">
        <v>1300</v>
      </c>
      <c r="C63" s="421">
        <v>28.536999999999999</v>
      </c>
      <c r="D63" s="421">
        <v>26.396999999999998</v>
      </c>
      <c r="E63" s="421">
        <v>22.585000000000001</v>
      </c>
      <c r="F63" s="421">
        <v>22.888999999999999</v>
      </c>
      <c r="G63" s="421">
        <v>24.068999999999999</v>
      </c>
      <c r="H63" s="421">
        <v>23.495000000000001</v>
      </c>
      <c r="I63" s="421">
        <v>24.292999999999999</v>
      </c>
      <c r="J63" s="421">
        <v>25.151</v>
      </c>
      <c r="K63" s="421">
        <v>22.542999999999999</v>
      </c>
      <c r="L63" s="421">
        <v>25.205065000000001</v>
      </c>
      <c r="M63" s="421">
        <v>25.039054</v>
      </c>
      <c r="N63" s="421">
        <v>25.398053000000001</v>
      </c>
      <c r="O63" s="421">
        <v>22.952304999999999</v>
      </c>
      <c r="P63" s="421">
        <v>20.906077</v>
      </c>
      <c r="Q63" s="421">
        <v>20.273078000000002</v>
      </c>
      <c r="R63" s="421">
        <v>21.291778999999998</v>
      </c>
      <c r="S63" s="421">
        <v>20.651513999999999</v>
      </c>
      <c r="T63" s="421">
        <v>18.546299000000001</v>
      </c>
      <c r="U63" s="421">
        <v>17.830857000000002</v>
      </c>
      <c r="V63" s="421">
        <v>18.183273</v>
      </c>
      <c r="W63" s="421">
        <v>18.512231</v>
      </c>
      <c r="X63" s="421">
        <v>18.291882000000001</v>
      </c>
      <c r="Y63" s="421">
        <v>18.172886999999999</v>
      </c>
      <c r="Z63" s="421">
        <v>17.814738999999999</v>
      </c>
      <c r="AA63" s="421">
        <v>18.089321999999999</v>
      </c>
      <c r="AB63" s="421">
        <v>18.572253</v>
      </c>
      <c r="AC63" s="421">
        <v>17.260479</v>
      </c>
      <c r="AD63" s="421">
        <v>17.829722</v>
      </c>
      <c r="AE63" s="421">
        <v>17.282693999999999</v>
      </c>
      <c r="AF63" s="421">
        <v>17.135769</v>
      </c>
      <c r="AG63" s="421">
        <v>16.768424</v>
      </c>
      <c r="AH63" s="421">
        <v>17.034687000000002</v>
      </c>
      <c r="AI63" s="421">
        <v>17.622859999999999</v>
      </c>
      <c r="AJ63" s="421">
        <v>16.509627999999999</v>
      </c>
      <c r="AK63" s="421">
        <v>16.544924000000002</v>
      </c>
      <c r="AL63" s="421">
        <v>17.237877999999998</v>
      </c>
      <c r="AM63" s="421">
        <v>16.700402</v>
      </c>
      <c r="AN63" s="421">
        <v>17.173024000000002</v>
      </c>
      <c r="AO63" s="421">
        <v>14.706690999999999</v>
      </c>
      <c r="AP63" s="421">
        <v>15.698938999999999</v>
      </c>
      <c r="AQ63" s="421">
        <v>17.017837</v>
      </c>
      <c r="AR63" s="421">
        <v>17.573719000000001</v>
      </c>
      <c r="AS63" s="421">
        <v>15.173759</v>
      </c>
      <c r="AT63" s="421">
        <v>15.513403</v>
      </c>
      <c r="AU63" s="421">
        <v>15.338163</v>
      </c>
      <c r="AV63" s="421">
        <v>16.029544999999999</v>
      </c>
      <c r="AW63" s="421">
        <v>17.292158000000001</v>
      </c>
      <c r="AX63" s="421">
        <v>18.141957000000001</v>
      </c>
      <c r="AY63" s="421">
        <v>16.420096999999998</v>
      </c>
      <c r="AZ63" s="421">
        <v>17.326594</v>
      </c>
      <c r="BA63" s="421">
        <v>14.602183999999999</v>
      </c>
      <c r="BB63" s="421">
        <v>15.257999999999999</v>
      </c>
      <c r="BC63" s="421">
        <v>15.256266846999999</v>
      </c>
      <c r="BD63" s="433">
        <v>16.534970000000001</v>
      </c>
      <c r="BE63" s="433">
        <v>17.424810000000001</v>
      </c>
      <c r="BF63" s="433">
        <v>16.637830000000001</v>
      </c>
      <c r="BG63" s="433">
        <v>17.642289999999999</v>
      </c>
      <c r="BH63" s="433">
        <v>18.484970000000001</v>
      </c>
      <c r="BI63" s="433">
        <v>19.079460000000001</v>
      </c>
      <c r="BJ63" s="433">
        <v>19.557089999999999</v>
      </c>
      <c r="BK63" s="433">
        <v>19.88862</v>
      </c>
      <c r="BL63" s="433">
        <v>17.751169999999998</v>
      </c>
      <c r="BM63" s="433">
        <v>15.93286</v>
      </c>
      <c r="BN63" s="433">
        <v>18.482500000000002</v>
      </c>
      <c r="BO63" s="433">
        <v>15.2752</v>
      </c>
      <c r="BP63" s="433">
        <v>15.48996</v>
      </c>
      <c r="BQ63" s="433">
        <v>14.77346</v>
      </c>
      <c r="BR63" s="433">
        <v>15.65429</v>
      </c>
      <c r="BS63" s="433">
        <v>14.218059999999999</v>
      </c>
      <c r="BT63" s="433">
        <v>16.812059999999999</v>
      </c>
      <c r="BU63" s="433">
        <v>18.015550000000001</v>
      </c>
      <c r="BV63" s="433">
        <v>20.033550000000002</v>
      </c>
    </row>
    <row r="64" spans="1:74" ht="11.1" customHeight="1" x14ac:dyDescent="0.2">
      <c r="A64" s="303" t="s">
        <v>258</v>
      </c>
      <c r="B64" s="676" t="s">
        <v>1299</v>
      </c>
      <c r="C64" s="551">
        <v>237.17400000000001</v>
      </c>
      <c r="D64" s="551">
        <v>226.69399999999999</v>
      </c>
      <c r="E64" s="551">
        <v>239.238</v>
      </c>
      <c r="F64" s="551">
        <v>235.57400000000001</v>
      </c>
      <c r="G64" s="551">
        <v>234.88300000000001</v>
      </c>
      <c r="H64" s="551">
        <v>230.98400000000001</v>
      </c>
      <c r="I64" s="551">
        <v>226.06700000000001</v>
      </c>
      <c r="J64" s="551">
        <v>212.38300000000001</v>
      </c>
      <c r="K64" s="551">
        <v>205.035</v>
      </c>
      <c r="L64" s="551">
        <v>202.41080199999999</v>
      </c>
      <c r="M64" s="551">
        <v>216.19064299999999</v>
      </c>
      <c r="N64" s="551">
        <v>217.99669599999999</v>
      </c>
      <c r="O64" s="551">
        <v>232.4093</v>
      </c>
      <c r="P64" s="551">
        <v>220.366952</v>
      </c>
      <c r="Q64" s="551">
        <v>217.573016</v>
      </c>
      <c r="R64" s="551">
        <v>217.33067199999999</v>
      </c>
      <c r="S64" s="551">
        <v>219.52420100000001</v>
      </c>
      <c r="T64" s="551">
        <v>218.739923</v>
      </c>
      <c r="U64" s="551">
        <v>212.933841</v>
      </c>
      <c r="V64" s="551">
        <v>207.36775900000001</v>
      </c>
      <c r="W64" s="551">
        <v>208.535327</v>
      </c>
      <c r="X64" s="551">
        <v>198.40450799999999</v>
      </c>
      <c r="Y64" s="551">
        <v>202.42472000000001</v>
      </c>
      <c r="Z64" s="551">
        <v>214.362798</v>
      </c>
      <c r="AA64" s="551">
        <v>233.692115</v>
      </c>
      <c r="AB64" s="551">
        <v>231.688783</v>
      </c>
      <c r="AC64" s="551">
        <v>221.24154200000001</v>
      </c>
      <c r="AD64" s="551">
        <v>212.18953099999999</v>
      </c>
      <c r="AE64" s="551">
        <v>203.43952100000001</v>
      </c>
      <c r="AF64" s="551">
        <v>203.88052099999999</v>
      </c>
      <c r="AG64" s="551">
        <v>208.36460199999999</v>
      </c>
      <c r="AH64" s="551">
        <v>198.55653799999999</v>
      </c>
      <c r="AI64" s="551">
        <v>191.89285100000001</v>
      </c>
      <c r="AJ64" s="551">
        <v>193.93474399999999</v>
      </c>
      <c r="AK64" s="551">
        <v>204.80927600000001</v>
      </c>
      <c r="AL64" s="551">
        <v>207.17227600000001</v>
      </c>
      <c r="AM64" s="551">
        <v>223.005323</v>
      </c>
      <c r="AN64" s="551">
        <v>225.12464800000001</v>
      </c>
      <c r="AO64" s="551">
        <v>210.625936</v>
      </c>
      <c r="AP64" s="551">
        <v>207.89215100000001</v>
      </c>
      <c r="AQ64" s="551">
        <v>205.09511499999999</v>
      </c>
      <c r="AR64" s="551">
        <v>205.58808099999999</v>
      </c>
      <c r="AS64" s="551">
        <v>206.876036</v>
      </c>
      <c r="AT64" s="551">
        <v>203.388057</v>
      </c>
      <c r="AU64" s="551">
        <v>212.28403599999999</v>
      </c>
      <c r="AV64" s="551">
        <v>202.51011299999999</v>
      </c>
      <c r="AW64" s="551">
        <v>206.31529699999999</v>
      </c>
      <c r="AX64" s="551">
        <v>223.1788</v>
      </c>
      <c r="AY64" s="551">
        <v>235.97186199999999</v>
      </c>
      <c r="AZ64" s="551">
        <v>222.89061699999999</v>
      </c>
      <c r="BA64" s="551">
        <v>218.827664</v>
      </c>
      <c r="BB64" s="551">
        <v>212.744</v>
      </c>
      <c r="BC64" s="551">
        <v>215.59092398000001</v>
      </c>
      <c r="BD64" s="556">
        <v>209.60210000000001</v>
      </c>
      <c r="BE64" s="556">
        <v>210.10640000000001</v>
      </c>
      <c r="BF64" s="556">
        <v>202.68860000000001</v>
      </c>
      <c r="BG64" s="556">
        <v>201.48269999999999</v>
      </c>
      <c r="BH64" s="556">
        <v>193.9204</v>
      </c>
      <c r="BI64" s="556">
        <v>203.4042</v>
      </c>
      <c r="BJ64" s="556">
        <v>212.80959999999999</v>
      </c>
      <c r="BK64" s="556">
        <v>224.80439999999999</v>
      </c>
      <c r="BL64" s="556">
        <v>220.29169999999999</v>
      </c>
      <c r="BM64" s="556">
        <v>213.23820000000001</v>
      </c>
      <c r="BN64" s="556">
        <v>210.0523</v>
      </c>
      <c r="BO64" s="556">
        <v>209.1771</v>
      </c>
      <c r="BP64" s="556">
        <v>203.40430000000001</v>
      </c>
      <c r="BQ64" s="556">
        <v>207.27279999999999</v>
      </c>
      <c r="BR64" s="556">
        <v>198.4829</v>
      </c>
      <c r="BS64" s="556">
        <v>201.44200000000001</v>
      </c>
      <c r="BT64" s="556">
        <v>192.57749999999999</v>
      </c>
      <c r="BU64" s="556">
        <v>198.4599</v>
      </c>
      <c r="BV64" s="556">
        <v>208.45429999999999</v>
      </c>
    </row>
    <row r="65" spans="1:74" ht="11.1" customHeight="1" x14ac:dyDescent="0.2">
      <c r="A65" s="303" t="s">
        <v>276</v>
      </c>
      <c r="B65" s="671" t="s">
        <v>1301</v>
      </c>
      <c r="C65" s="551">
        <v>43.634</v>
      </c>
      <c r="D65" s="551">
        <v>42.631</v>
      </c>
      <c r="E65" s="551">
        <v>39.872999999999998</v>
      </c>
      <c r="F65" s="551">
        <v>39.993000000000002</v>
      </c>
      <c r="G65" s="551">
        <v>40.354999999999997</v>
      </c>
      <c r="H65" s="551">
        <v>41.610999999999997</v>
      </c>
      <c r="I65" s="551">
        <v>40.993000000000002</v>
      </c>
      <c r="J65" s="551">
        <v>40.090000000000003</v>
      </c>
      <c r="K65" s="551">
        <v>40.134999999999998</v>
      </c>
      <c r="L65" s="551">
        <v>37.636000000000003</v>
      </c>
      <c r="M65" s="551">
        <v>37.662999999999997</v>
      </c>
      <c r="N65" s="551">
        <v>38.627000000000002</v>
      </c>
      <c r="O65" s="551">
        <v>42.591304999999998</v>
      </c>
      <c r="P65" s="551">
        <v>39.996749000000001</v>
      </c>
      <c r="Q65" s="551">
        <v>39.118651999999997</v>
      </c>
      <c r="R65" s="551">
        <v>40.531784000000002</v>
      </c>
      <c r="S65" s="551">
        <v>43.443421000000001</v>
      </c>
      <c r="T65" s="551">
        <v>44.729740999999997</v>
      </c>
      <c r="U65" s="551">
        <v>43.818579</v>
      </c>
      <c r="V65" s="551">
        <v>42.476813</v>
      </c>
      <c r="W65" s="551">
        <v>41.987599000000003</v>
      </c>
      <c r="X65" s="551">
        <v>40.353942000000004</v>
      </c>
      <c r="Y65" s="551">
        <v>36.776465000000002</v>
      </c>
      <c r="Z65" s="551">
        <v>35.797570999999998</v>
      </c>
      <c r="AA65" s="551">
        <v>38.582630000000002</v>
      </c>
      <c r="AB65" s="551">
        <v>39.857602999999997</v>
      </c>
      <c r="AC65" s="551">
        <v>35.606813000000002</v>
      </c>
      <c r="AD65" s="551">
        <v>37.708813999999997</v>
      </c>
      <c r="AE65" s="551">
        <v>41.341512000000002</v>
      </c>
      <c r="AF65" s="551">
        <v>39.375874000000003</v>
      </c>
      <c r="AG65" s="551">
        <v>41.230307000000003</v>
      </c>
      <c r="AH65" s="551">
        <v>38.408996000000002</v>
      </c>
      <c r="AI65" s="551">
        <v>36.520041999999997</v>
      </c>
      <c r="AJ65" s="551">
        <v>36.459811999999999</v>
      </c>
      <c r="AK65" s="551">
        <v>37.811636</v>
      </c>
      <c r="AL65" s="551">
        <v>35.038728999999996</v>
      </c>
      <c r="AM65" s="551">
        <v>35.863529999999997</v>
      </c>
      <c r="AN65" s="551">
        <v>37.524085999999997</v>
      </c>
      <c r="AO65" s="551">
        <v>37.748772000000002</v>
      </c>
      <c r="AP65" s="551">
        <v>41.170085999999998</v>
      </c>
      <c r="AQ65" s="551">
        <v>42.493892000000002</v>
      </c>
      <c r="AR65" s="551">
        <v>42.744795000000003</v>
      </c>
      <c r="AS65" s="551">
        <v>42.686171000000002</v>
      </c>
      <c r="AT65" s="551">
        <v>42.627389999999998</v>
      </c>
      <c r="AU65" s="551">
        <v>43.478268999999997</v>
      </c>
      <c r="AV65" s="551">
        <v>39.535100999999997</v>
      </c>
      <c r="AW65" s="551">
        <v>38.908171000000003</v>
      </c>
      <c r="AX65" s="551">
        <v>39.762124999999997</v>
      </c>
      <c r="AY65" s="551">
        <v>41.567742000000003</v>
      </c>
      <c r="AZ65" s="551">
        <v>39.857218000000003</v>
      </c>
      <c r="BA65" s="551">
        <v>42.170274999999997</v>
      </c>
      <c r="BB65" s="551">
        <v>41.258000000000003</v>
      </c>
      <c r="BC65" s="551">
        <v>43.092966959000002</v>
      </c>
      <c r="BD65" s="556">
        <v>42.03951</v>
      </c>
      <c r="BE65" s="556">
        <v>42.825530000000001</v>
      </c>
      <c r="BF65" s="556">
        <v>41.868560000000002</v>
      </c>
      <c r="BG65" s="556">
        <v>43.29504</v>
      </c>
      <c r="BH65" s="556">
        <v>40.159829999999999</v>
      </c>
      <c r="BI65" s="556">
        <v>39.586779999999997</v>
      </c>
      <c r="BJ65" s="556">
        <v>39.718989999999998</v>
      </c>
      <c r="BK65" s="556">
        <v>38.322800000000001</v>
      </c>
      <c r="BL65" s="556">
        <v>38.058</v>
      </c>
      <c r="BM65" s="556">
        <v>37.085000000000001</v>
      </c>
      <c r="BN65" s="556">
        <v>38.042549999999999</v>
      </c>
      <c r="BO65" s="556">
        <v>38.973529999999997</v>
      </c>
      <c r="BP65" s="556">
        <v>37.859470000000002</v>
      </c>
      <c r="BQ65" s="556">
        <v>38.259929999999997</v>
      </c>
      <c r="BR65" s="556">
        <v>37.971739999999997</v>
      </c>
      <c r="BS65" s="556">
        <v>39.476570000000002</v>
      </c>
      <c r="BT65" s="556">
        <v>35.900869999999998</v>
      </c>
      <c r="BU65" s="556">
        <v>35.338050000000003</v>
      </c>
      <c r="BV65" s="556">
        <v>35.267989999999998</v>
      </c>
    </row>
    <row r="66" spans="1:74" ht="11.1" customHeight="1" x14ac:dyDescent="0.2">
      <c r="A66" s="303" t="s">
        <v>237</v>
      </c>
      <c r="B66" s="671" t="s">
        <v>1302</v>
      </c>
      <c r="C66" s="551">
        <v>143.19</v>
      </c>
      <c r="D66" s="551">
        <v>132.91800000000001</v>
      </c>
      <c r="E66" s="551">
        <v>126.782</v>
      </c>
      <c r="F66" s="551">
        <v>150.922</v>
      </c>
      <c r="G66" s="551">
        <v>176.62700000000001</v>
      </c>
      <c r="H66" s="551">
        <v>176.947</v>
      </c>
      <c r="I66" s="551">
        <v>178.8</v>
      </c>
      <c r="J66" s="551">
        <v>179.76300000000001</v>
      </c>
      <c r="K66" s="551">
        <v>172.50200000000001</v>
      </c>
      <c r="L66" s="551">
        <v>156.23500000000001</v>
      </c>
      <c r="M66" s="551">
        <v>157.20500000000001</v>
      </c>
      <c r="N66" s="551">
        <v>161.18799999999999</v>
      </c>
      <c r="O66" s="551">
        <v>164.05760799999999</v>
      </c>
      <c r="P66" s="551">
        <v>144.01243700000001</v>
      </c>
      <c r="Q66" s="551">
        <v>146.07853600000001</v>
      </c>
      <c r="R66" s="551">
        <v>137.21829700000001</v>
      </c>
      <c r="S66" s="551">
        <v>139.59954400000001</v>
      </c>
      <c r="T66" s="551">
        <v>140.132555</v>
      </c>
      <c r="U66" s="551">
        <v>142.13915600000001</v>
      </c>
      <c r="V66" s="551">
        <v>137.625441</v>
      </c>
      <c r="W66" s="551">
        <v>132.095395</v>
      </c>
      <c r="X66" s="551">
        <v>132.81144399999999</v>
      </c>
      <c r="Y66" s="551">
        <v>131.69239400000001</v>
      </c>
      <c r="Z66" s="551">
        <v>130.03906000000001</v>
      </c>
      <c r="AA66" s="551">
        <v>125.281997</v>
      </c>
      <c r="AB66" s="551">
        <v>120.609776</v>
      </c>
      <c r="AC66" s="551">
        <v>114.65761500000001</v>
      </c>
      <c r="AD66" s="551">
        <v>106.291242</v>
      </c>
      <c r="AE66" s="551">
        <v>109.712137</v>
      </c>
      <c r="AF66" s="551">
        <v>111.329024</v>
      </c>
      <c r="AG66" s="551">
        <v>112.59147400000001</v>
      </c>
      <c r="AH66" s="551">
        <v>113.121844</v>
      </c>
      <c r="AI66" s="551">
        <v>110.53083700000001</v>
      </c>
      <c r="AJ66" s="551">
        <v>110.49194900000001</v>
      </c>
      <c r="AK66" s="551">
        <v>120.60104200000001</v>
      </c>
      <c r="AL66" s="551">
        <v>118.89921</v>
      </c>
      <c r="AM66" s="551">
        <v>123.013195</v>
      </c>
      <c r="AN66" s="551">
        <v>124.82069199999999</v>
      </c>
      <c r="AO66" s="551">
        <v>112.291937</v>
      </c>
      <c r="AP66" s="551">
        <v>112.061094</v>
      </c>
      <c r="AQ66" s="551">
        <v>113.139951</v>
      </c>
      <c r="AR66" s="551">
        <v>112.598437</v>
      </c>
      <c r="AS66" s="551">
        <v>120.20841900000001</v>
      </c>
      <c r="AT66" s="551">
        <v>116.89025700000001</v>
      </c>
      <c r="AU66" s="551">
        <v>119.169877</v>
      </c>
      <c r="AV66" s="551">
        <v>110.433171</v>
      </c>
      <c r="AW66" s="551">
        <v>113.782725</v>
      </c>
      <c r="AX66" s="551">
        <v>130.71289899999999</v>
      </c>
      <c r="AY66" s="551">
        <v>128.69119499999999</v>
      </c>
      <c r="AZ66" s="551">
        <v>117.795738</v>
      </c>
      <c r="BA66" s="551">
        <v>121.164891</v>
      </c>
      <c r="BB66" s="551">
        <v>116.41</v>
      </c>
      <c r="BC66" s="551">
        <v>122.55210332999999</v>
      </c>
      <c r="BD66" s="556">
        <v>123.53740000000001</v>
      </c>
      <c r="BE66" s="556">
        <v>128.0762</v>
      </c>
      <c r="BF66" s="556">
        <v>124.9978</v>
      </c>
      <c r="BG66" s="556">
        <v>121.79810000000001</v>
      </c>
      <c r="BH66" s="556">
        <v>116.0505</v>
      </c>
      <c r="BI66" s="556">
        <v>120.4058</v>
      </c>
      <c r="BJ66" s="556">
        <v>126.3896</v>
      </c>
      <c r="BK66" s="556">
        <v>126.2495</v>
      </c>
      <c r="BL66" s="556">
        <v>120.28530000000001</v>
      </c>
      <c r="BM66" s="556">
        <v>117.7231</v>
      </c>
      <c r="BN66" s="556">
        <v>114.4932</v>
      </c>
      <c r="BO66" s="556">
        <v>119.116</v>
      </c>
      <c r="BP66" s="556">
        <v>120.4746</v>
      </c>
      <c r="BQ66" s="556">
        <v>122.2578</v>
      </c>
      <c r="BR66" s="556">
        <v>121.8519</v>
      </c>
      <c r="BS66" s="556">
        <v>119.0778</v>
      </c>
      <c r="BT66" s="556">
        <v>111.9087</v>
      </c>
      <c r="BU66" s="556">
        <v>117.114</v>
      </c>
      <c r="BV66" s="556">
        <v>120.2877</v>
      </c>
    </row>
    <row r="67" spans="1:74" ht="11.1" customHeight="1" x14ac:dyDescent="0.2">
      <c r="A67" s="303" t="s">
        <v>277</v>
      </c>
      <c r="B67" s="671" t="s">
        <v>1303</v>
      </c>
      <c r="C67" s="551">
        <v>30.305</v>
      </c>
      <c r="D67" s="551">
        <v>31.327999999999999</v>
      </c>
      <c r="E67" s="551">
        <v>34.819000000000003</v>
      </c>
      <c r="F67" s="551">
        <v>36.174999999999997</v>
      </c>
      <c r="G67" s="551">
        <v>38.454000000000001</v>
      </c>
      <c r="H67" s="551">
        <v>39.524000000000001</v>
      </c>
      <c r="I67" s="551">
        <v>35.871000000000002</v>
      </c>
      <c r="J67" s="551">
        <v>34.386000000000003</v>
      </c>
      <c r="K67" s="551">
        <v>32.124000000000002</v>
      </c>
      <c r="L67" s="551">
        <v>31.212</v>
      </c>
      <c r="M67" s="551">
        <v>31.134</v>
      </c>
      <c r="N67" s="551">
        <v>30.172999999999998</v>
      </c>
      <c r="O67" s="551">
        <v>32.183999999999997</v>
      </c>
      <c r="P67" s="551">
        <v>31.425000000000001</v>
      </c>
      <c r="Q67" s="551">
        <v>30.927</v>
      </c>
      <c r="R67" s="551">
        <v>31.853999999999999</v>
      </c>
      <c r="S67" s="551">
        <v>32.03</v>
      </c>
      <c r="T67" s="551">
        <v>31.524000000000001</v>
      </c>
      <c r="U67" s="551">
        <v>29.382000000000001</v>
      </c>
      <c r="V67" s="551">
        <v>29.818999999999999</v>
      </c>
      <c r="W67" s="551">
        <v>27.76</v>
      </c>
      <c r="X67" s="551">
        <v>28.733000000000001</v>
      </c>
      <c r="Y67" s="551">
        <v>27.9</v>
      </c>
      <c r="Z67" s="551">
        <v>25.77</v>
      </c>
      <c r="AA67" s="551">
        <v>27.07</v>
      </c>
      <c r="AB67" s="551">
        <v>28.038</v>
      </c>
      <c r="AC67" s="551">
        <v>28.094999999999999</v>
      </c>
      <c r="AD67" s="551">
        <v>29.492999999999999</v>
      </c>
      <c r="AE67" s="551">
        <v>29.484999999999999</v>
      </c>
      <c r="AF67" s="551">
        <v>29.251000000000001</v>
      </c>
      <c r="AG67" s="551">
        <v>29.196000000000002</v>
      </c>
      <c r="AH67" s="551">
        <v>28.606999999999999</v>
      </c>
      <c r="AI67" s="551">
        <v>27.390999999999998</v>
      </c>
      <c r="AJ67" s="551">
        <v>30.023</v>
      </c>
      <c r="AK67" s="551">
        <v>29.364999999999998</v>
      </c>
      <c r="AL67" s="551">
        <v>30.739000000000001</v>
      </c>
      <c r="AM67" s="551">
        <v>32.110999999999997</v>
      </c>
      <c r="AN67" s="551">
        <v>31.33</v>
      </c>
      <c r="AO67" s="551">
        <v>29.562999999999999</v>
      </c>
      <c r="AP67" s="551">
        <v>32.073</v>
      </c>
      <c r="AQ67" s="551">
        <v>32.787999999999997</v>
      </c>
      <c r="AR67" s="551">
        <v>30.417999999999999</v>
      </c>
      <c r="AS67" s="551">
        <v>28.509</v>
      </c>
      <c r="AT67" s="551">
        <v>26.030999999999999</v>
      </c>
      <c r="AU67" s="551">
        <v>27.510999999999999</v>
      </c>
      <c r="AV67" s="551">
        <v>27.452999999999999</v>
      </c>
      <c r="AW67" s="551">
        <v>25.818999999999999</v>
      </c>
      <c r="AX67" s="551">
        <v>24.129000000000001</v>
      </c>
      <c r="AY67" s="551">
        <v>26.939</v>
      </c>
      <c r="AZ67" s="551">
        <v>28.888000000000002</v>
      </c>
      <c r="BA67" s="551">
        <v>29.866</v>
      </c>
      <c r="BB67" s="551">
        <v>28.213999999999999</v>
      </c>
      <c r="BC67" s="551">
        <v>28.563982797000001</v>
      </c>
      <c r="BD67" s="556">
        <v>28.144739999999999</v>
      </c>
      <c r="BE67" s="556">
        <v>26.953019999999999</v>
      </c>
      <c r="BF67" s="556">
        <v>26.531400000000001</v>
      </c>
      <c r="BG67" s="556">
        <v>26.07038</v>
      </c>
      <c r="BH67" s="556">
        <v>26.28979</v>
      </c>
      <c r="BI67" s="556">
        <v>26.669229999999999</v>
      </c>
      <c r="BJ67" s="556">
        <v>25.680869999999999</v>
      </c>
      <c r="BK67" s="556">
        <v>26.921279999999999</v>
      </c>
      <c r="BL67" s="556">
        <v>26.34029</v>
      </c>
      <c r="BM67" s="556">
        <v>27.048449999999999</v>
      </c>
      <c r="BN67" s="556">
        <v>26.554500000000001</v>
      </c>
      <c r="BO67" s="556">
        <v>27.129670000000001</v>
      </c>
      <c r="BP67" s="556">
        <v>26.93732</v>
      </c>
      <c r="BQ67" s="556">
        <v>25.78782</v>
      </c>
      <c r="BR67" s="556">
        <v>25.284839999999999</v>
      </c>
      <c r="BS67" s="556">
        <v>24.973089999999999</v>
      </c>
      <c r="BT67" s="556">
        <v>25.0687</v>
      </c>
      <c r="BU67" s="556">
        <v>25.40718</v>
      </c>
      <c r="BV67" s="556">
        <v>24.539809999999999</v>
      </c>
    </row>
    <row r="68" spans="1:74" ht="11.1" customHeight="1" x14ac:dyDescent="0.2">
      <c r="A68" s="303" t="s">
        <v>474</v>
      </c>
      <c r="B68" s="671" t="s">
        <v>1304</v>
      </c>
      <c r="C68" s="551">
        <v>56.037999999999997</v>
      </c>
      <c r="D68" s="551">
        <v>58.944000000000003</v>
      </c>
      <c r="E68" s="551">
        <v>61.902999999999999</v>
      </c>
      <c r="F68" s="551">
        <v>62.563000000000002</v>
      </c>
      <c r="G68" s="551">
        <v>63.109000000000002</v>
      </c>
      <c r="H68" s="551">
        <v>58.951000000000001</v>
      </c>
      <c r="I68" s="551">
        <v>56.176000000000002</v>
      </c>
      <c r="J68" s="551">
        <v>50.991999999999997</v>
      </c>
      <c r="K68" s="551">
        <v>48.335000000000001</v>
      </c>
      <c r="L68" s="551">
        <v>46.072000000000003</v>
      </c>
      <c r="M68" s="551">
        <v>46.298000000000002</v>
      </c>
      <c r="N68" s="551">
        <v>49.055999999999997</v>
      </c>
      <c r="O68" s="551">
        <v>52.537999999999997</v>
      </c>
      <c r="P68" s="551">
        <v>54.73</v>
      </c>
      <c r="Q68" s="551">
        <v>55.807000000000002</v>
      </c>
      <c r="R68" s="551">
        <v>55.996000000000002</v>
      </c>
      <c r="S68" s="551">
        <v>57.375999999999998</v>
      </c>
      <c r="T68" s="551">
        <v>54.305</v>
      </c>
      <c r="U68" s="551">
        <v>52.122</v>
      </c>
      <c r="V68" s="551">
        <v>52.225999999999999</v>
      </c>
      <c r="W68" s="551">
        <v>50.959000000000003</v>
      </c>
      <c r="X68" s="551">
        <v>46.472999999999999</v>
      </c>
      <c r="Y68" s="551">
        <v>48.588999999999999</v>
      </c>
      <c r="Z68" s="551">
        <v>52.216999999999999</v>
      </c>
      <c r="AA68" s="551">
        <v>56.591000000000001</v>
      </c>
      <c r="AB68" s="551">
        <v>57.871000000000002</v>
      </c>
      <c r="AC68" s="551">
        <v>58.593000000000004</v>
      </c>
      <c r="AD68" s="551">
        <v>58.491999999999997</v>
      </c>
      <c r="AE68" s="551">
        <v>58.387999999999998</v>
      </c>
      <c r="AF68" s="551">
        <v>56.308999999999997</v>
      </c>
      <c r="AG68" s="551">
        <v>56.131</v>
      </c>
      <c r="AH68" s="551">
        <v>50.814999999999998</v>
      </c>
      <c r="AI68" s="551">
        <v>49.325000000000003</v>
      </c>
      <c r="AJ68" s="551">
        <v>48.21</v>
      </c>
      <c r="AK68" s="551">
        <v>50.536000000000001</v>
      </c>
      <c r="AL68" s="551">
        <v>54.320999999999998</v>
      </c>
      <c r="AM68" s="551">
        <v>57.646000000000001</v>
      </c>
      <c r="AN68" s="551">
        <v>61.177999999999997</v>
      </c>
      <c r="AO68" s="551">
        <v>63.281999999999996</v>
      </c>
      <c r="AP68" s="551">
        <v>63.793999999999997</v>
      </c>
      <c r="AQ68" s="551">
        <v>61.49</v>
      </c>
      <c r="AR68" s="551">
        <v>58.277000000000001</v>
      </c>
      <c r="AS68" s="551">
        <v>57.155999999999999</v>
      </c>
      <c r="AT68" s="551">
        <v>53.917000000000002</v>
      </c>
      <c r="AU68" s="551">
        <v>50.508000000000003</v>
      </c>
      <c r="AV68" s="551">
        <v>47.972999999999999</v>
      </c>
      <c r="AW68" s="551">
        <v>47.774000000000001</v>
      </c>
      <c r="AX68" s="551">
        <v>49.252000000000002</v>
      </c>
      <c r="AY68" s="551">
        <v>52.832000000000001</v>
      </c>
      <c r="AZ68" s="551">
        <v>54.848999999999997</v>
      </c>
      <c r="BA68" s="551">
        <v>57.287999999999997</v>
      </c>
      <c r="BB68" s="551">
        <v>57.026440000000001</v>
      </c>
      <c r="BC68" s="551">
        <v>57.125599999999999</v>
      </c>
      <c r="BD68" s="556">
        <v>54.214030000000001</v>
      </c>
      <c r="BE68" s="556">
        <v>51.890149999999998</v>
      </c>
      <c r="BF68" s="556">
        <v>47.344209999999997</v>
      </c>
      <c r="BG68" s="556">
        <v>45.313299999999998</v>
      </c>
      <c r="BH68" s="556">
        <v>42.884889999999999</v>
      </c>
      <c r="BI68" s="556">
        <v>43.7119</v>
      </c>
      <c r="BJ68" s="556">
        <v>47.019379999999998</v>
      </c>
      <c r="BK68" s="556">
        <v>51.593389999999999</v>
      </c>
      <c r="BL68" s="556">
        <v>54.394759999999998</v>
      </c>
      <c r="BM68" s="556">
        <v>56.43394</v>
      </c>
      <c r="BN68" s="556">
        <v>57.48124</v>
      </c>
      <c r="BO68" s="556">
        <v>57.491280000000003</v>
      </c>
      <c r="BP68" s="556">
        <v>54.521279999999997</v>
      </c>
      <c r="BQ68" s="556">
        <v>52.150590000000001</v>
      </c>
      <c r="BR68" s="556">
        <v>47.562829999999998</v>
      </c>
      <c r="BS68" s="556">
        <v>45.49644</v>
      </c>
      <c r="BT68" s="556">
        <v>43.03857</v>
      </c>
      <c r="BU68" s="556">
        <v>43.835749999999997</v>
      </c>
      <c r="BV68" s="556">
        <v>47.119039999999998</v>
      </c>
    </row>
    <row r="69" spans="1:74" ht="11.1" customHeight="1" x14ac:dyDescent="0.2">
      <c r="A69" s="303"/>
      <c r="B69" s="680"/>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1"/>
      <c r="AY69" s="551"/>
      <c r="AZ69" s="551"/>
      <c r="BA69" s="551"/>
      <c r="BB69" s="551"/>
      <c r="BC69" s="551"/>
      <c r="BD69" s="556"/>
      <c r="BE69" s="556"/>
      <c r="BF69" s="556"/>
      <c r="BG69" s="556"/>
      <c r="BH69" s="556"/>
      <c r="BI69" s="556"/>
      <c r="BJ69" s="556"/>
      <c r="BK69" s="556"/>
      <c r="BL69" s="556"/>
      <c r="BM69" s="556"/>
      <c r="BN69" s="556"/>
      <c r="BO69" s="556"/>
      <c r="BP69" s="556"/>
      <c r="BQ69" s="556"/>
      <c r="BR69" s="556"/>
      <c r="BS69" s="556"/>
      <c r="BT69" s="556"/>
      <c r="BU69" s="556"/>
      <c r="BV69" s="556"/>
    </row>
    <row r="70" spans="1:74" s="313" customFormat="1" ht="11.1" customHeight="1" x14ac:dyDescent="0.2">
      <c r="A70" s="674" t="s">
        <v>279</v>
      </c>
      <c r="B70" s="681" t="s">
        <v>1314</v>
      </c>
      <c r="C70" s="369">
        <v>634.96699999999998</v>
      </c>
      <c r="D70" s="369">
        <v>634.96699999999998</v>
      </c>
      <c r="E70" s="369">
        <v>634.96699999999998</v>
      </c>
      <c r="F70" s="369">
        <v>637.82600000000002</v>
      </c>
      <c r="G70" s="369">
        <v>648.32600000000002</v>
      </c>
      <c r="H70" s="369">
        <v>656.02300000000002</v>
      </c>
      <c r="I70" s="369">
        <v>656.14</v>
      </c>
      <c r="J70" s="369">
        <v>647.53</v>
      </c>
      <c r="K70" s="369">
        <v>642.18600000000004</v>
      </c>
      <c r="L70" s="369">
        <v>638.55600000000004</v>
      </c>
      <c r="M70" s="369">
        <v>638.08500000000004</v>
      </c>
      <c r="N70" s="369">
        <v>638.08600000000001</v>
      </c>
      <c r="O70" s="369">
        <v>638.08500000000004</v>
      </c>
      <c r="P70" s="369">
        <v>637.77300000000002</v>
      </c>
      <c r="Q70" s="369">
        <v>637.774</v>
      </c>
      <c r="R70" s="369">
        <v>633.428</v>
      </c>
      <c r="S70" s="369">
        <v>627.58500000000004</v>
      </c>
      <c r="T70" s="369">
        <v>621.30399999999997</v>
      </c>
      <c r="U70" s="369">
        <v>621.30200000000002</v>
      </c>
      <c r="V70" s="369">
        <v>621.30200000000002</v>
      </c>
      <c r="W70" s="369">
        <v>617.76800000000003</v>
      </c>
      <c r="X70" s="369">
        <v>610.64599999999996</v>
      </c>
      <c r="Y70" s="369">
        <v>601.46699999999998</v>
      </c>
      <c r="Z70" s="369">
        <v>593.68200000000002</v>
      </c>
      <c r="AA70" s="369">
        <v>588.31700000000001</v>
      </c>
      <c r="AB70" s="369">
        <v>578.87199999999996</v>
      </c>
      <c r="AC70" s="369">
        <v>566.06100000000004</v>
      </c>
      <c r="AD70" s="369">
        <v>547.86599999999999</v>
      </c>
      <c r="AE70" s="369">
        <v>523.10900000000004</v>
      </c>
      <c r="AF70" s="369">
        <v>493.32400000000001</v>
      </c>
      <c r="AG70" s="369">
        <v>468.00599999999997</v>
      </c>
      <c r="AH70" s="369">
        <v>445.05700000000002</v>
      </c>
      <c r="AI70" s="369">
        <v>416.39299999999997</v>
      </c>
      <c r="AJ70" s="369">
        <v>398.56900000000002</v>
      </c>
      <c r="AK70" s="369">
        <v>388.41899999999998</v>
      </c>
      <c r="AL70" s="369">
        <v>372.03</v>
      </c>
      <c r="AM70" s="369">
        <v>371.57900000000001</v>
      </c>
      <c r="AN70" s="369">
        <v>371.57900000000001</v>
      </c>
      <c r="AO70" s="369">
        <v>371.17500000000001</v>
      </c>
      <c r="AP70" s="369">
        <v>363.72300000000001</v>
      </c>
      <c r="AQ70" s="369">
        <v>354.36599999999999</v>
      </c>
      <c r="AR70" s="369">
        <v>347.15800000000002</v>
      </c>
      <c r="AS70" s="369">
        <v>347.45400000000001</v>
      </c>
      <c r="AT70" s="369">
        <v>350.33</v>
      </c>
      <c r="AU70" s="369">
        <v>351.274</v>
      </c>
      <c r="AV70" s="369">
        <v>351.274</v>
      </c>
      <c r="AW70" s="369">
        <v>351.911</v>
      </c>
      <c r="AX70" s="369">
        <v>354.68400000000003</v>
      </c>
      <c r="AY70" s="369">
        <v>358.01299999999998</v>
      </c>
      <c r="AZ70" s="369">
        <v>360.95800000000003</v>
      </c>
      <c r="BA70" s="369">
        <v>363.93400000000003</v>
      </c>
      <c r="BB70" s="369">
        <v>367.21800000000002</v>
      </c>
      <c r="BC70" s="369">
        <v>370.28700117</v>
      </c>
      <c r="BD70" s="564">
        <v>373.23700000000002</v>
      </c>
      <c r="BE70" s="564">
        <v>376.43700000000001</v>
      </c>
      <c r="BF70" s="564">
        <v>379.68700000000001</v>
      </c>
      <c r="BG70" s="564">
        <v>382.48700000000002</v>
      </c>
      <c r="BH70" s="564">
        <v>385.78699999999998</v>
      </c>
      <c r="BI70" s="564">
        <v>388.78699999999998</v>
      </c>
      <c r="BJ70" s="564">
        <v>388.78699999999998</v>
      </c>
      <c r="BK70" s="564">
        <v>388.78699999999998</v>
      </c>
      <c r="BL70" s="564">
        <v>388.78699999999998</v>
      </c>
      <c r="BM70" s="564">
        <v>388.78699999999998</v>
      </c>
      <c r="BN70" s="564">
        <v>388.78699999999998</v>
      </c>
      <c r="BO70" s="564">
        <v>388.78699999999998</v>
      </c>
      <c r="BP70" s="564">
        <v>388.78699999999998</v>
      </c>
      <c r="BQ70" s="564">
        <v>388.78699999999998</v>
      </c>
      <c r="BR70" s="564">
        <v>388.78699999999998</v>
      </c>
      <c r="BS70" s="564">
        <v>388.78699999999998</v>
      </c>
      <c r="BT70" s="564">
        <v>388.78699999999998</v>
      </c>
      <c r="BU70" s="564">
        <v>388.78699999999998</v>
      </c>
      <c r="BV70" s="564">
        <v>388.78699999999998</v>
      </c>
    </row>
    <row r="71" spans="1:74" s="187" customFormat="1" ht="12" customHeight="1" x14ac:dyDescent="0.2">
      <c r="A71" s="186"/>
      <c r="B71" s="665" t="s">
        <v>1256</v>
      </c>
      <c r="C71" s="662"/>
      <c r="D71" s="662"/>
      <c r="E71" s="662"/>
      <c r="F71" s="662"/>
      <c r="G71" s="662"/>
      <c r="H71" s="662"/>
      <c r="I71" s="662"/>
      <c r="J71" s="662"/>
      <c r="K71" s="662"/>
      <c r="L71" s="662"/>
      <c r="M71" s="662"/>
      <c r="N71" s="662"/>
      <c r="O71" s="662"/>
      <c r="P71" s="662"/>
      <c r="Q71" s="663"/>
      <c r="R71" s="667"/>
      <c r="AY71" s="247"/>
      <c r="AZ71" s="247"/>
      <c r="BA71" s="247"/>
      <c r="BB71" s="247"/>
      <c r="BC71" s="247"/>
      <c r="BD71" s="247"/>
      <c r="BE71" s="247"/>
      <c r="BF71" s="247"/>
      <c r="BG71" s="247"/>
      <c r="BH71" s="247"/>
      <c r="BI71" s="247"/>
      <c r="BJ71" s="247"/>
    </row>
    <row r="72" spans="1:74" s="187" customFormat="1" ht="12" customHeight="1" x14ac:dyDescent="0.2">
      <c r="A72" s="186"/>
      <c r="B72" s="840" t="s">
        <v>1257</v>
      </c>
      <c r="C72" s="840"/>
      <c r="D72" s="840"/>
      <c r="E72" s="840"/>
      <c r="F72" s="840"/>
      <c r="G72" s="840"/>
      <c r="H72" s="840"/>
      <c r="I72" s="840"/>
      <c r="J72" s="840"/>
      <c r="K72" s="840"/>
      <c r="L72" s="840"/>
      <c r="M72" s="840"/>
      <c r="N72" s="840"/>
      <c r="O72" s="840"/>
      <c r="P72" s="840"/>
      <c r="Q72" s="840"/>
      <c r="R72" s="667"/>
      <c r="AY72" s="247"/>
      <c r="AZ72" s="247"/>
      <c r="BA72" s="247"/>
      <c r="BB72" s="247"/>
      <c r="BC72" s="247"/>
      <c r="BD72" s="247"/>
      <c r="BE72" s="247"/>
      <c r="BF72" s="247"/>
      <c r="BG72" s="247"/>
      <c r="BH72" s="247"/>
      <c r="BI72" s="247"/>
      <c r="BJ72" s="247"/>
    </row>
    <row r="73" spans="1:74" s="187" customFormat="1" ht="12" customHeight="1" x14ac:dyDescent="0.2">
      <c r="A73" s="186"/>
      <c r="B73" s="841" t="s">
        <v>1258</v>
      </c>
      <c r="C73" s="841"/>
      <c r="D73" s="841"/>
      <c r="E73" s="841"/>
      <c r="F73" s="841"/>
      <c r="G73" s="841"/>
      <c r="H73" s="841"/>
      <c r="I73" s="841"/>
      <c r="J73" s="841"/>
      <c r="K73" s="841"/>
      <c r="L73" s="841"/>
      <c r="M73" s="841"/>
      <c r="N73" s="841"/>
      <c r="O73" s="841"/>
      <c r="P73" s="841"/>
      <c r="Q73" s="841"/>
      <c r="R73" s="667"/>
      <c r="AY73" s="247"/>
      <c r="AZ73" s="247"/>
      <c r="BA73" s="247"/>
      <c r="BB73" s="247"/>
      <c r="BC73" s="247"/>
      <c r="BD73" s="247"/>
      <c r="BE73" s="247"/>
      <c r="BF73" s="247"/>
      <c r="BG73" s="247"/>
      <c r="BH73" s="247"/>
      <c r="BI73" s="247"/>
      <c r="BJ73" s="247"/>
    </row>
    <row r="74" spans="1:74" s="187" customFormat="1" ht="12" customHeight="1" x14ac:dyDescent="0.2">
      <c r="A74" s="186"/>
      <c r="B74" s="665" t="s">
        <v>1259</v>
      </c>
      <c r="C74" s="662"/>
      <c r="D74" s="662"/>
      <c r="E74" s="662"/>
      <c r="F74" s="662"/>
      <c r="G74" s="662"/>
      <c r="H74" s="662"/>
      <c r="I74" s="662"/>
      <c r="J74" s="662"/>
      <c r="K74" s="662"/>
      <c r="L74" s="662"/>
      <c r="M74" s="662"/>
      <c r="N74" s="662"/>
      <c r="O74" s="662"/>
      <c r="P74" s="662"/>
      <c r="Q74" s="663"/>
      <c r="R74" s="667"/>
      <c r="AY74" s="247"/>
      <c r="AZ74" s="247"/>
      <c r="BA74" s="247"/>
      <c r="BB74" s="247"/>
      <c r="BC74" s="247"/>
      <c r="BD74" s="247"/>
      <c r="BE74" s="247"/>
      <c r="BF74" s="247"/>
      <c r="BG74" s="247"/>
      <c r="BH74" s="247"/>
      <c r="BI74" s="247"/>
      <c r="BJ74" s="247"/>
    </row>
    <row r="75" spans="1:74" s="187" customFormat="1" ht="20.85" customHeight="1" x14ac:dyDescent="0.2">
      <c r="A75" s="186"/>
      <c r="B75" s="666" t="s">
        <v>1260</v>
      </c>
      <c r="C75" s="666"/>
      <c r="D75" s="666"/>
      <c r="E75" s="666"/>
      <c r="F75" s="666"/>
      <c r="G75" s="666"/>
      <c r="H75" s="666"/>
      <c r="I75" s="666"/>
      <c r="J75" s="666"/>
      <c r="K75" s="666"/>
      <c r="L75" s="666"/>
      <c r="M75" s="666"/>
      <c r="N75" s="666"/>
      <c r="O75" s="666"/>
      <c r="P75" s="666"/>
      <c r="Q75" s="666"/>
      <c r="R75" s="667"/>
      <c r="AY75" s="247"/>
      <c r="AZ75" s="247"/>
      <c r="BA75" s="247"/>
      <c r="BB75" s="247"/>
      <c r="BC75" s="247"/>
      <c r="BD75" s="247"/>
      <c r="BE75" s="247"/>
      <c r="BF75" s="247"/>
      <c r="BG75" s="247"/>
      <c r="BH75" s="247"/>
      <c r="BI75" s="247"/>
      <c r="BJ75" s="247"/>
    </row>
    <row r="76" spans="1:74" s="187" customFormat="1" ht="12" customHeight="1" x14ac:dyDescent="0.2">
      <c r="A76" s="186"/>
      <c r="B76" s="841" t="s">
        <v>1261</v>
      </c>
      <c r="C76" s="841"/>
      <c r="D76" s="841"/>
      <c r="E76" s="841"/>
      <c r="F76" s="841"/>
      <c r="G76" s="841"/>
      <c r="H76" s="841"/>
      <c r="I76" s="841"/>
      <c r="J76" s="841"/>
      <c r="K76" s="841"/>
      <c r="L76" s="841"/>
      <c r="M76" s="841"/>
      <c r="N76" s="841"/>
      <c r="O76" s="841"/>
      <c r="P76" s="841"/>
      <c r="Q76" s="841"/>
      <c r="R76" s="667"/>
      <c r="AY76" s="247"/>
      <c r="AZ76" s="247"/>
      <c r="BA76" s="247"/>
      <c r="BB76" s="247"/>
      <c r="BC76" s="247"/>
      <c r="BD76" s="247"/>
      <c r="BE76" s="247"/>
      <c r="BF76" s="247"/>
      <c r="BG76" s="247"/>
      <c r="BH76" s="247"/>
      <c r="BI76" s="247"/>
      <c r="BJ76" s="247"/>
    </row>
    <row r="77" spans="1:74" s="187" customFormat="1" ht="23.25" customHeight="1" x14ac:dyDescent="0.2">
      <c r="A77" s="186"/>
      <c r="B77" s="840" t="s">
        <v>1262</v>
      </c>
      <c r="C77" s="840"/>
      <c r="D77" s="840"/>
      <c r="E77" s="840"/>
      <c r="F77" s="840"/>
      <c r="G77" s="840"/>
      <c r="H77" s="840"/>
      <c r="I77" s="840"/>
      <c r="J77" s="840"/>
      <c r="K77" s="840"/>
      <c r="L77" s="840"/>
      <c r="M77" s="840"/>
      <c r="N77" s="840"/>
      <c r="O77" s="840"/>
      <c r="P77" s="840"/>
      <c r="Q77" s="840"/>
      <c r="R77" s="667"/>
      <c r="AY77" s="247"/>
      <c r="AZ77" s="247"/>
      <c r="BA77" s="247"/>
      <c r="BB77" s="247"/>
      <c r="BC77" s="247"/>
      <c r="BD77" s="247"/>
      <c r="BE77" s="247"/>
      <c r="BF77" s="247"/>
      <c r="BG77" s="247"/>
      <c r="BH77" s="247"/>
      <c r="BI77" s="247"/>
      <c r="BJ77" s="247"/>
    </row>
    <row r="78" spans="1:74" s="187" customFormat="1" ht="12" customHeight="1" x14ac:dyDescent="0.2">
      <c r="A78" s="186"/>
      <c r="B78" s="840" t="s">
        <v>1263</v>
      </c>
      <c r="C78" s="840"/>
      <c r="D78" s="840"/>
      <c r="E78" s="840"/>
      <c r="F78" s="840"/>
      <c r="G78" s="840"/>
      <c r="H78" s="840"/>
      <c r="I78" s="840"/>
      <c r="J78" s="840"/>
      <c r="K78" s="840"/>
      <c r="L78" s="840"/>
      <c r="M78" s="840"/>
      <c r="N78" s="840"/>
      <c r="O78" s="840"/>
      <c r="P78" s="840"/>
      <c r="Q78" s="840"/>
      <c r="R78" s="840"/>
      <c r="AY78" s="247"/>
      <c r="AZ78" s="247"/>
      <c r="BA78" s="247"/>
      <c r="BB78" s="247"/>
      <c r="BC78" s="247"/>
      <c r="BD78" s="247"/>
      <c r="BE78" s="247"/>
      <c r="BF78" s="247"/>
      <c r="BG78" s="247"/>
      <c r="BH78" s="247"/>
      <c r="BI78" s="247"/>
      <c r="BJ78" s="247"/>
    </row>
    <row r="79" spans="1:74" s="187" customFormat="1" ht="12" customHeight="1" x14ac:dyDescent="0.2">
      <c r="A79" s="186"/>
      <c r="B79" s="840" t="s">
        <v>1264</v>
      </c>
      <c r="C79" s="840"/>
      <c r="D79" s="840"/>
      <c r="E79" s="840"/>
      <c r="F79" s="840"/>
      <c r="G79" s="840"/>
      <c r="H79" s="840"/>
      <c r="I79" s="840"/>
      <c r="J79" s="840"/>
      <c r="K79" s="840"/>
      <c r="L79" s="840"/>
      <c r="M79" s="840"/>
      <c r="N79" s="840"/>
      <c r="O79" s="840"/>
      <c r="P79" s="840"/>
      <c r="Q79" s="840"/>
      <c r="R79" s="667"/>
      <c r="AY79" s="247"/>
      <c r="AZ79" s="247"/>
      <c r="BA79" s="247"/>
      <c r="BB79" s="247"/>
      <c r="BC79" s="247"/>
      <c r="BD79" s="247"/>
      <c r="BE79" s="247"/>
      <c r="BF79" s="247"/>
      <c r="BG79" s="247"/>
      <c r="BH79" s="247"/>
      <c r="BI79" s="247"/>
      <c r="BJ79" s="247"/>
    </row>
    <row r="80" spans="1:74" s="187" customFormat="1" ht="12" customHeight="1" x14ac:dyDescent="0.2">
      <c r="A80" s="186"/>
      <c r="B80" s="404" t="s">
        <v>929</v>
      </c>
      <c r="C80"/>
      <c r="D80"/>
      <c r="E80"/>
      <c r="F80"/>
      <c r="G80"/>
      <c r="H80"/>
      <c r="I80"/>
      <c r="J80"/>
      <c r="K80"/>
      <c r="L80"/>
      <c r="M80"/>
      <c r="N80"/>
      <c r="O80"/>
      <c r="P80"/>
      <c r="Q80"/>
      <c r="R80" s="667"/>
      <c r="AY80" s="247"/>
      <c r="AZ80" s="247"/>
      <c r="BA80" s="247"/>
      <c r="BB80" s="247"/>
      <c r="BC80" s="247"/>
      <c r="BD80" s="247"/>
      <c r="BE80" s="247"/>
      <c r="BF80" s="247"/>
      <c r="BG80" s="247"/>
      <c r="BH80" s="247"/>
      <c r="BI80" s="247"/>
      <c r="BJ80" s="247"/>
    </row>
    <row r="81" spans="1:74" s="414" customFormat="1" ht="12" customHeight="1" x14ac:dyDescent="0.2">
      <c r="A81" s="413"/>
      <c r="B81" s="788" t="str">
        <f>Dates!$G$2</f>
        <v>EIA completed modeling and analysis for this report on Thursday, June 6, 2024.</v>
      </c>
      <c r="C81" s="789"/>
      <c r="D81" s="789"/>
      <c r="E81" s="789"/>
      <c r="F81" s="789"/>
      <c r="G81" s="789"/>
      <c r="H81" s="789"/>
      <c r="I81" s="789"/>
      <c r="J81" s="789"/>
      <c r="K81" s="789"/>
      <c r="L81" s="789"/>
      <c r="M81" s="789"/>
      <c r="N81" s="789"/>
      <c r="O81" s="789"/>
      <c r="P81" s="789"/>
      <c r="Q81" s="789"/>
      <c r="R81" s="667"/>
    </row>
    <row r="82" spans="1:74" s="187" customFormat="1" ht="12" customHeight="1" x14ac:dyDescent="0.2">
      <c r="A82" s="186"/>
      <c r="B82" s="798" t="s">
        <v>520</v>
      </c>
      <c r="C82" s="780"/>
      <c r="D82" s="780"/>
      <c r="E82" s="780"/>
      <c r="F82" s="780"/>
      <c r="G82" s="780"/>
      <c r="H82" s="780"/>
      <c r="I82" s="780"/>
      <c r="J82" s="780"/>
      <c r="K82" s="780"/>
      <c r="L82" s="780"/>
      <c r="M82" s="780"/>
      <c r="N82" s="780"/>
      <c r="O82" s="780"/>
      <c r="P82" s="780"/>
      <c r="Q82" s="780"/>
      <c r="R82" s="668"/>
      <c r="AY82" s="247"/>
      <c r="AZ82" s="247"/>
      <c r="BA82" s="247"/>
      <c r="BB82" s="247"/>
      <c r="BC82" s="247"/>
      <c r="BD82" s="247"/>
      <c r="BE82" s="247"/>
      <c r="BF82" s="247"/>
      <c r="BG82" s="247"/>
      <c r="BH82" s="247"/>
      <c r="BI82" s="247"/>
      <c r="BJ82" s="247"/>
    </row>
    <row r="83" spans="1:74" s="187" customFormat="1" ht="12" customHeight="1" x14ac:dyDescent="0.2">
      <c r="A83" s="186"/>
      <c r="B83" s="803" t="s">
        <v>213</v>
      </c>
      <c r="C83" s="789"/>
      <c r="D83" s="789"/>
      <c r="E83" s="789"/>
      <c r="F83" s="789"/>
      <c r="G83" s="789"/>
      <c r="H83" s="789"/>
      <c r="I83" s="789"/>
      <c r="J83" s="789"/>
      <c r="K83" s="789"/>
      <c r="L83" s="789"/>
      <c r="M83" s="789"/>
      <c r="N83" s="789"/>
      <c r="O83" s="789"/>
      <c r="P83" s="789"/>
      <c r="Q83" s="789"/>
      <c r="R83" s="269"/>
      <c r="AY83" s="247"/>
      <c r="AZ83" s="247"/>
      <c r="BA83" s="247"/>
      <c r="BB83" s="247"/>
      <c r="BC83" s="247"/>
      <c r="BD83" s="247"/>
      <c r="BE83" s="247"/>
      <c r="BF83" s="247"/>
      <c r="BG83" s="247"/>
      <c r="BH83" s="247"/>
      <c r="BI83" s="247"/>
      <c r="BJ83" s="247"/>
    </row>
    <row r="84" spans="1:74" s="187" customFormat="1" ht="12" customHeight="1" x14ac:dyDescent="0.2">
      <c r="A84" s="186"/>
      <c r="B84" s="800" t="s">
        <v>536</v>
      </c>
      <c r="C84" s="801"/>
      <c r="D84" s="801"/>
      <c r="E84" s="801"/>
      <c r="F84" s="801"/>
      <c r="G84" s="801"/>
      <c r="H84" s="801"/>
      <c r="I84" s="801"/>
      <c r="J84" s="801"/>
      <c r="K84" s="801"/>
      <c r="L84" s="801"/>
      <c r="M84" s="801"/>
      <c r="N84" s="801"/>
      <c r="O84" s="801"/>
      <c r="P84" s="801"/>
      <c r="Q84" s="792"/>
      <c r="R84" s="269"/>
      <c r="AY84" s="247"/>
      <c r="AZ84" s="247"/>
      <c r="BA84" s="247"/>
      <c r="BB84" s="247"/>
      <c r="BC84" s="247"/>
      <c r="BD84" s="247"/>
      <c r="BE84" s="247"/>
      <c r="BF84" s="247"/>
      <c r="BG84" s="247"/>
      <c r="BH84" s="247"/>
      <c r="BI84" s="247"/>
      <c r="BJ84" s="247"/>
    </row>
    <row r="85" spans="1:74" s="187" customFormat="1" ht="12" customHeight="1" x14ac:dyDescent="0.2">
      <c r="A85" s="186"/>
      <c r="B85" s="404" t="s">
        <v>950</v>
      </c>
      <c r="C85" s="662"/>
      <c r="D85" s="662"/>
      <c r="E85" s="662"/>
      <c r="F85" s="662"/>
      <c r="G85" s="662"/>
      <c r="H85" s="662"/>
      <c r="I85" s="662"/>
      <c r="J85" s="662"/>
      <c r="K85" s="662"/>
      <c r="L85" s="662"/>
      <c r="M85" s="662"/>
      <c r="N85" s="662"/>
      <c r="O85" s="662"/>
      <c r="P85" s="662"/>
      <c r="Q85" s="663"/>
      <c r="R85" s="269"/>
      <c r="AY85" s="247"/>
      <c r="AZ85" s="247"/>
      <c r="BA85" s="247"/>
      <c r="BB85" s="247"/>
      <c r="BC85" s="247"/>
      <c r="BD85" s="247"/>
      <c r="BE85" s="247"/>
      <c r="BF85" s="247"/>
      <c r="BG85" s="247"/>
      <c r="BH85" s="247"/>
      <c r="BI85" s="247"/>
      <c r="BJ85" s="247"/>
    </row>
    <row r="86" spans="1:74" s="187" customFormat="1" ht="12" customHeight="1" x14ac:dyDescent="0.2">
      <c r="A86" s="186"/>
      <c r="B86" s="839" t="s">
        <v>1265</v>
      </c>
      <c r="C86" s="839"/>
      <c r="D86" s="839"/>
      <c r="E86" s="839"/>
      <c r="F86" s="839"/>
      <c r="G86" s="839"/>
      <c r="H86" s="839"/>
      <c r="I86" s="839"/>
      <c r="J86" s="839"/>
      <c r="K86" s="839"/>
      <c r="L86" s="839"/>
      <c r="M86" s="839"/>
      <c r="N86" s="839"/>
      <c r="O86" s="839"/>
      <c r="P86" s="839"/>
      <c r="Q86" s="839"/>
      <c r="R86" s="269"/>
      <c r="AY86" s="247"/>
      <c r="AZ86" s="247"/>
      <c r="BA86" s="247"/>
      <c r="BB86" s="247"/>
      <c r="BC86" s="247"/>
      <c r="BD86" s="247"/>
      <c r="BE86" s="247"/>
      <c r="BF86" s="247"/>
      <c r="BG86" s="247"/>
      <c r="BH86" s="247"/>
      <c r="BI86" s="247"/>
      <c r="BJ86" s="247"/>
    </row>
    <row r="87" spans="1:74" s="188" customFormat="1" ht="12" customHeight="1" x14ac:dyDescent="0.2">
      <c r="A87" s="180"/>
      <c r="B87" s="664" t="s">
        <v>1266</v>
      </c>
      <c r="C87" s="269"/>
      <c r="D87" s="269"/>
      <c r="E87" s="269"/>
      <c r="F87" s="269"/>
      <c r="G87" s="313"/>
      <c r="H87" s="269"/>
      <c r="I87" s="269"/>
      <c r="J87" s="269"/>
      <c r="K87" s="269"/>
      <c r="L87" s="269"/>
      <c r="M87" s="269"/>
      <c r="N87" s="269"/>
      <c r="O87" s="269"/>
      <c r="P87" s="269"/>
      <c r="Q87" s="269"/>
      <c r="R87" s="269"/>
      <c r="AY87" s="248"/>
      <c r="AZ87" s="248"/>
      <c r="BA87" s="248"/>
      <c r="BB87" s="248"/>
      <c r="BC87" s="248"/>
      <c r="BD87" s="248"/>
      <c r="BE87" s="248"/>
      <c r="BF87" s="248"/>
      <c r="BG87" s="248"/>
      <c r="BH87" s="248"/>
      <c r="BI87" s="248"/>
      <c r="BJ87" s="248"/>
    </row>
    <row r="88" spans="1:74" x14ac:dyDescent="0.2">
      <c r="BD88" s="159"/>
      <c r="BE88" s="159"/>
      <c r="BF88" s="159"/>
      <c r="BK88" s="159"/>
      <c r="BL88" s="159"/>
      <c r="BM88" s="159"/>
      <c r="BN88" s="159"/>
      <c r="BO88" s="159"/>
      <c r="BP88" s="159"/>
      <c r="BQ88" s="159"/>
      <c r="BR88" s="159"/>
      <c r="BS88" s="159"/>
      <c r="BT88" s="159"/>
      <c r="BU88" s="159"/>
      <c r="BV88" s="159"/>
    </row>
    <row r="89" spans="1:74" x14ac:dyDescent="0.2">
      <c r="BD89" s="159"/>
      <c r="BE89" s="159"/>
      <c r="BF89" s="159"/>
      <c r="BK89" s="159"/>
      <c r="BL89" s="159"/>
      <c r="BM89" s="159"/>
      <c r="BN89" s="159"/>
      <c r="BO89" s="159"/>
      <c r="BP89" s="159"/>
      <c r="BQ89" s="159"/>
      <c r="BR89" s="159"/>
      <c r="BS89" s="159"/>
      <c r="BT89" s="159"/>
      <c r="BU89" s="159"/>
      <c r="BV89" s="159"/>
    </row>
    <row r="90" spans="1:74" x14ac:dyDescent="0.2">
      <c r="BD90" s="159"/>
      <c r="BE90" s="159"/>
      <c r="BF90" s="159"/>
      <c r="BK90" s="159"/>
      <c r="BL90" s="159"/>
      <c r="BM90" s="159"/>
      <c r="BN90" s="159"/>
      <c r="BO90" s="159"/>
      <c r="BP90" s="159"/>
      <c r="BQ90" s="159"/>
      <c r="BR90" s="159"/>
      <c r="BS90" s="159"/>
      <c r="BT90" s="159"/>
      <c r="BU90" s="159"/>
      <c r="BV90" s="159"/>
    </row>
    <row r="91" spans="1:74" x14ac:dyDescent="0.2">
      <c r="BD91" s="159"/>
      <c r="BE91" s="159"/>
      <c r="BF91" s="159"/>
      <c r="BK91" s="159"/>
      <c r="BL91" s="159"/>
      <c r="BM91" s="159"/>
      <c r="BN91" s="159"/>
      <c r="BO91" s="159"/>
      <c r="BP91" s="159"/>
      <c r="BQ91" s="159"/>
      <c r="BR91" s="159"/>
      <c r="BS91" s="159"/>
      <c r="BT91" s="159"/>
      <c r="BU91" s="159"/>
      <c r="BV91" s="159"/>
    </row>
    <row r="92" spans="1:74" x14ac:dyDescent="0.2">
      <c r="BD92" s="159"/>
      <c r="BE92" s="159"/>
      <c r="BF92" s="159"/>
      <c r="BK92" s="159"/>
      <c r="BL92" s="159"/>
      <c r="BM92" s="159"/>
      <c r="BN92" s="159"/>
      <c r="BO92" s="159"/>
      <c r="BP92" s="159"/>
      <c r="BQ92" s="159"/>
      <c r="BR92" s="159"/>
      <c r="BS92" s="159"/>
      <c r="BT92" s="159"/>
      <c r="BU92" s="159"/>
      <c r="BV92" s="159"/>
    </row>
    <row r="93" spans="1:74" x14ac:dyDescent="0.2">
      <c r="BD93" s="159"/>
      <c r="BE93" s="159"/>
      <c r="BF93" s="159"/>
      <c r="BK93" s="159"/>
      <c r="BL93" s="159"/>
      <c r="BM93" s="159"/>
      <c r="BN93" s="159"/>
      <c r="BO93" s="159"/>
      <c r="BP93" s="159"/>
      <c r="BQ93" s="159"/>
      <c r="BR93" s="159"/>
      <c r="BS93" s="159"/>
      <c r="BT93" s="159"/>
      <c r="BU93" s="159"/>
      <c r="BV93" s="159"/>
    </row>
    <row r="94" spans="1:74" x14ac:dyDescent="0.2">
      <c r="BD94" s="159"/>
      <c r="BE94" s="159"/>
      <c r="BF94" s="159"/>
      <c r="BK94" s="159"/>
      <c r="BL94" s="159"/>
      <c r="BM94" s="159"/>
      <c r="BN94" s="159"/>
      <c r="BO94" s="159"/>
      <c r="BP94" s="159"/>
      <c r="BQ94" s="159"/>
      <c r="BR94" s="159"/>
      <c r="BS94" s="159"/>
      <c r="BT94" s="159"/>
      <c r="BU94" s="159"/>
      <c r="BV94" s="159"/>
    </row>
    <row r="95" spans="1:74" x14ac:dyDescent="0.2">
      <c r="BD95" s="159"/>
      <c r="BE95" s="159"/>
      <c r="BF95" s="159"/>
      <c r="BK95" s="159"/>
      <c r="BL95" s="159"/>
      <c r="BM95" s="159"/>
      <c r="BN95" s="159"/>
      <c r="BO95" s="159"/>
      <c r="BP95" s="159"/>
      <c r="BQ95" s="159"/>
      <c r="BR95" s="159"/>
      <c r="BS95" s="159"/>
      <c r="BT95" s="159"/>
      <c r="BU95" s="159"/>
      <c r="BV95" s="159"/>
    </row>
    <row r="96" spans="1:74" x14ac:dyDescent="0.2">
      <c r="BD96" s="159"/>
      <c r="BE96" s="159"/>
      <c r="BF96" s="159"/>
      <c r="BK96" s="159"/>
      <c r="BL96" s="159"/>
      <c r="BM96" s="159"/>
      <c r="BN96" s="159"/>
      <c r="BO96" s="159"/>
      <c r="BP96" s="159"/>
      <c r="BQ96" s="159"/>
      <c r="BR96" s="159"/>
      <c r="BS96" s="159"/>
      <c r="BT96" s="159"/>
      <c r="BU96" s="159"/>
      <c r="BV96" s="159"/>
    </row>
    <row r="97" spans="56:74" x14ac:dyDescent="0.2">
      <c r="BD97" s="159"/>
      <c r="BE97" s="159"/>
      <c r="BF97" s="159"/>
      <c r="BK97" s="159"/>
      <c r="BL97" s="159"/>
      <c r="BM97" s="159"/>
      <c r="BN97" s="159"/>
      <c r="BO97" s="159"/>
      <c r="BP97" s="159"/>
      <c r="BQ97" s="159"/>
      <c r="BR97" s="159"/>
      <c r="BS97" s="159"/>
      <c r="BT97" s="159"/>
      <c r="BU97" s="159"/>
      <c r="BV97" s="159"/>
    </row>
    <row r="98" spans="56:74" x14ac:dyDescent="0.2">
      <c r="BD98" s="159"/>
      <c r="BE98" s="159"/>
      <c r="BF98" s="159"/>
      <c r="BK98" s="159"/>
      <c r="BL98" s="159"/>
      <c r="BM98" s="159"/>
      <c r="BN98" s="159"/>
      <c r="BO98" s="159"/>
      <c r="BP98" s="159"/>
      <c r="BQ98" s="159"/>
      <c r="BR98" s="159"/>
      <c r="BS98" s="159"/>
      <c r="BT98" s="159"/>
      <c r="BU98" s="159"/>
      <c r="BV98" s="159"/>
    </row>
    <row r="99" spans="56:74" x14ac:dyDescent="0.2">
      <c r="BD99" s="159"/>
      <c r="BE99" s="159"/>
      <c r="BF99" s="159"/>
      <c r="BK99" s="159"/>
      <c r="BL99" s="159"/>
      <c r="BM99" s="159"/>
      <c r="BN99" s="159"/>
      <c r="BO99" s="159"/>
      <c r="BP99" s="159"/>
      <c r="BQ99" s="159"/>
      <c r="BR99" s="159"/>
      <c r="BS99" s="159"/>
      <c r="BT99" s="159"/>
      <c r="BU99" s="159"/>
      <c r="BV99" s="159"/>
    </row>
    <row r="100" spans="56:74" x14ac:dyDescent="0.2">
      <c r="BD100" s="159"/>
      <c r="BE100" s="159"/>
      <c r="BF100" s="159"/>
      <c r="BK100" s="159"/>
      <c r="BL100" s="159"/>
      <c r="BM100" s="159"/>
      <c r="BN100" s="159"/>
      <c r="BO100" s="159"/>
      <c r="BP100" s="159"/>
      <c r="BQ100" s="159"/>
      <c r="BR100" s="159"/>
      <c r="BS100" s="159"/>
      <c r="BT100" s="159"/>
      <c r="BU100" s="159"/>
      <c r="BV100" s="159"/>
    </row>
    <row r="101" spans="56:74" x14ac:dyDescent="0.2">
      <c r="BD101" s="159"/>
      <c r="BE101" s="159"/>
      <c r="BF101" s="159"/>
      <c r="BK101" s="159"/>
      <c r="BL101" s="159"/>
      <c r="BM101" s="159"/>
      <c r="BN101" s="159"/>
      <c r="BO101" s="159"/>
      <c r="BP101" s="159"/>
      <c r="BQ101" s="159"/>
      <c r="BR101" s="159"/>
      <c r="BS101" s="159"/>
      <c r="BT101" s="159"/>
      <c r="BU101" s="159"/>
      <c r="BV101" s="159"/>
    </row>
    <row r="102" spans="56:74" x14ac:dyDescent="0.2">
      <c r="BD102" s="159"/>
      <c r="BE102" s="159"/>
      <c r="BF102" s="159"/>
      <c r="BK102" s="159"/>
      <c r="BL102" s="159"/>
      <c r="BM102" s="159"/>
      <c r="BN102" s="159"/>
      <c r="BO102" s="159"/>
      <c r="BP102" s="159"/>
      <c r="BQ102" s="159"/>
      <c r="BR102" s="159"/>
      <c r="BS102" s="159"/>
      <c r="BT102" s="159"/>
      <c r="BU102" s="159"/>
      <c r="BV102" s="159"/>
    </row>
    <row r="103" spans="56:74" x14ac:dyDescent="0.2">
      <c r="BD103" s="159"/>
      <c r="BE103" s="159"/>
      <c r="BF103" s="159"/>
      <c r="BK103" s="159"/>
      <c r="BL103" s="159"/>
      <c r="BM103" s="159"/>
      <c r="BN103" s="159"/>
      <c r="BO103" s="159"/>
      <c r="BP103" s="159"/>
      <c r="BQ103" s="159"/>
      <c r="BR103" s="159"/>
      <c r="BS103" s="159"/>
      <c r="BT103" s="159"/>
      <c r="BU103" s="159"/>
      <c r="BV103" s="159"/>
    </row>
    <row r="104" spans="56:74" x14ac:dyDescent="0.2">
      <c r="BD104" s="159"/>
      <c r="BE104" s="159"/>
      <c r="BF104" s="159"/>
      <c r="BK104" s="159"/>
      <c r="BL104" s="159"/>
      <c r="BM104" s="159"/>
      <c r="BN104" s="159"/>
      <c r="BO104" s="159"/>
      <c r="BP104" s="159"/>
      <c r="BQ104" s="159"/>
      <c r="BR104" s="159"/>
      <c r="BS104" s="159"/>
      <c r="BT104" s="159"/>
      <c r="BU104" s="159"/>
      <c r="BV104" s="159"/>
    </row>
    <row r="105" spans="56:74" x14ac:dyDescent="0.2">
      <c r="BD105" s="159"/>
      <c r="BE105" s="159"/>
      <c r="BF105" s="159"/>
      <c r="BK105" s="159"/>
      <c r="BL105" s="159"/>
      <c r="BM105" s="159"/>
      <c r="BN105" s="159"/>
      <c r="BO105" s="159"/>
      <c r="BP105" s="159"/>
      <c r="BQ105" s="159"/>
      <c r="BR105" s="159"/>
      <c r="BS105" s="159"/>
      <c r="BT105" s="159"/>
      <c r="BU105" s="159"/>
      <c r="BV105" s="159"/>
    </row>
    <row r="106" spans="56:74" x14ac:dyDescent="0.2">
      <c r="BD106" s="159"/>
      <c r="BE106" s="159"/>
      <c r="BF106" s="159"/>
      <c r="BK106" s="159"/>
      <c r="BL106" s="159"/>
      <c r="BM106" s="159"/>
      <c r="BN106" s="159"/>
      <c r="BO106" s="159"/>
      <c r="BP106" s="159"/>
      <c r="BQ106" s="159"/>
      <c r="BR106" s="159"/>
      <c r="BS106" s="159"/>
      <c r="BT106" s="159"/>
      <c r="BU106" s="159"/>
      <c r="BV106" s="159"/>
    </row>
    <row r="107" spans="56:74" x14ac:dyDescent="0.2">
      <c r="BD107" s="159"/>
      <c r="BE107" s="159"/>
      <c r="BF107" s="159"/>
      <c r="BK107" s="159"/>
      <c r="BL107" s="159"/>
      <c r="BM107" s="159"/>
      <c r="BN107" s="159"/>
      <c r="BO107" s="159"/>
      <c r="BP107" s="159"/>
      <c r="BQ107" s="159"/>
      <c r="BR107" s="159"/>
      <c r="BS107" s="159"/>
      <c r="BT107" s="159"/>
      <c r="BU107" s="159"/>
      <c r="BV107" s="159"/>
    </row>
    <row r="108" spans="56:74" x14ac:dyDescent="0.2">
      <c r="BD108" s="159"/>
      <c r="BE108" s="159"/>
      <c r="BF108" s="159"/>
      <c r="BK108" s="159"/>
      <c r="BL108" s="159"/>
      <c r="BM108" s="159"/>
      <c r="BN108" s="159"/>
      <c r="BO108" s="159"/>
      <c r="BP108" s="159"/>
      <c r="BQ108" s="159"/>
      <c r="BR108" s="159"/>
      <c r="BS108" s="159"/>
      <c r="BT108" s="159"/>
      <c r="BU108" s="159"/>
      <c r="BV108" s="159"/>
    </row>
    <row r="109" spans="56:74" x14ac:dyDescent="0.2">
      <c r="BD109" s="159"/>
      <c r="BE109" s="159"/>
      <c r="BF109" s="159"/>
      <c r="BK109" s="159"/>
      <c r="BL109" s="159"/>
      <c r="BM109" s="159"/>
      <c r="BN109" s="159"/>
      <c r="BO109" s="159"/>
      <c r="BP109" s="159"/>
      <c r="BQ109" s="159"/>
      <c r="BR109" s="159"/>
      <c r="BS109" s="159"/>
      <c r="BT109" s="159"/>
      <c r="BU109" s="159"/>
      <c r="BV109" s="159"/>
    </row>
    <row r="110" spans="56:74" x14ac:dyDescent="0.2">
      <c r="BD110" s="159"/>
      <c r="BE110" s="159"/>
      <c r="BF110" s="159"/>
      <c r="BK110" s="159"/>
      <c r="BL110" s="159"/>
      <c r="BM110" s="159"/>
      <c r="BN110" s="159"/>
      <c r="BO110" s="159"/>
      <c r="BP110" s="159"/>
      <c r="BQ110" s="159"/>
      <c r="BR110" s="159"/>
      <c r="BS110" s="159"/>
      <c r="BT110" s="159"/>
      <c r="BU110" s="159"/>
      <c r="BV110" s="159"/>
    </row>
    <row r="111" spans="56:74" x14ac:dyDescent="0.2">
      <c r="BD111" s="159"/>
      <c r="BE111" s="159"/>
      <c r="BF111" s="159"/>
      <c r="BK111" s="159"/>
      <c r="BL111" s="159"/>
      <c r="BM111" s="159"/>
      <c r="BN111" s="159"/>
      <c r="BO111" s="159"/>
      <c r="BP111" s="159"/>
      <c r="BQ111" s="159"/>
      <c r="BR111" s="159"/>
      <c r="BS111" s="159"/>
      <c r="BT111" s="159"/>
      <c r="BU111" s="159"/>
      <c r="BV111" s="159"/>
    </row>
    <row r="112" spans="56:74" x14ac:dyDescent="0.2">
      <c r="BD112" s="159"/>
      <c r="BE112" s="159"/>
      <c r="BF112" s="159"/>
      <c r="BK112" s="159"/>
      <c r="BL112" s="159"/>
      <c r="BM112" s="159"/>
      <c r="BN112" s="159"/>
      <c r="BO112" s="159"/>
      <c r="BP112" s="159"/>
      <c r="BQ112" s="159"/>
      <c r="BR112" s="159"/>
      <c r="BS112" s="159"/>
      <c r="BT112" s="159"/>
      <c r="BU112" s="159"/>
      <c r="BV112" s="159"/>
    </row>
    <row r="113" spans="63:74" x14ac:dyDescent="0.2">
      <c r="BK113" s="159"/>
      <c r="BL113" s="159"/>
      <c r="BM113" s="159"/>
      <c r="BN113" s="159"/>
      <c r="BO113" s="159"/>
      <c r="BP113" s="159"/>
      <c r="BQ113" s="159"/>
      <c r="BR113" s="159"/>
      <c r="BS113" s="159"/>
      <c r="BT113" s="159"/>
      <c r="BU113" s="159"/>
      <c r="BV113" s="159"/>
    </row>
    <row r="114" spans="63:74" x14ac:dyDescent="0.2">
      <c r="BK114" s="159"/>
      <c r="BL114" s="159"/>
      <c r="BM114" s="159"/>
      <c r="BN114" s="159"/>
      <c r="BO114" s="159"/>
      <c r="BP114" s="159"/>
      <c r="BQ114" s="159"/>
      <c r="BR114" s="159"/>
      <c r="BS114" s="159"/>
      <c r="BT114" s="159"/>
      <c r="BU114" s="159"/>
      <c r="BV114" s="159"/>
    </row>
    <row r="115" spans="63:74" x14ac:dyDescent="0.2">
      <c r="BK115" s="159"/>
      <c r="BL115" s="159"/>
      <c r="BM115" s="159"/>
      <c r="BN115" s="159"/>
      <c r="BO115" s="159"/>
      <c r="BP115" s="159"/>
      <c r="BQ115" s="159"/>
      <c r="BR115" s="159"/>
      <c r="BS115" s="159"/>
      <c r="BT115" s="159"/>
      <c r="BU115" s="159"/>
      <c r="BV115" s="159"/>
    </row>
    <row r="116" spans="63:74" x14ac:dyDescent="0.2">
      <c r="BK116" s="159"/>
      <c r="BL116" s="159"/>
      <c r="BM116" s="159"/>
      <c r="BN116" s="159"/>
      <c r="BO116" s="159"/>
      <c r="BP116" s="159"/>
      <c r="BQ116" s="159"/>
      <c r="BR116" s="159"/>
      <c r="BS116" s="159"/>
      <c r="BT116" s="159"/>
      <c r="BU116" s="159"/>
      <c r="BV116" s="159"/>
    </row>
    <row r="117" spans="63:74" x14ac:dyDescent="0.2">
      <c r="BK117" s="159"/>
      <c r="BL117" s="159"/>
      <c r="BM117" s="159"/>
      <c r="BN117" s="159"/>
      <c r="BO117" s="159"/>
      <c r="BP117" s="159"/>
      <c r="BQ117" s="159"/>
      <c r="BR117" s="159"/>
      <c r="BS117" s="159"/>
      <c r="BT117" s="159"/>
      <c r="BU117" s="159"/>
      <c r="BV117" s="159"/>
    </row>
    <row r="118" spans="63:74" x14ac:dyDescent="0.2">
      <c r="BK118" s="159"/>
      <c r="BL118" s="159"/>
      <c r="BM118" s="159"/>
      <c r="BN118" s="159"/>
      <c r="BO118" s="159"/>
      <c r="BP118" s="159"/>
      <c r="BQ118" s="159"/>
      <c r="BR118" s="159"/>
      <c r="BS118" s="159"/>
      <c r="BT118" s="159"/>
      <c r="BU118" s="159"/>
      <c r="BV118" s="159"/>
    </row>
    <row r="119" spans="63:74" x14ac:dyDescent="0.2">
      <c r="BK119" s="159"/>
      <c r="BL119" s="159"/>
      <c r="BM119" s="159"/>
      <c r="BN119" s="159"/>
      <c r="BO119" s="159"/>
      <c r="BP119" s="159"/>
      <c r="BQ119" s="159"/>
      <c r="BR119" s="159"/>
      <c r="BS119" s="159"/>
      <c r="BT119" s="159"/>
      <c r="BU119" s="159"/>
      <c r="BV119" s="159"/>
    </row>
    <row r="120" spans="63:74" x14ac:dyDescent="0.2">
      <c r="BK120" s="159"/>
      <c r="BL120" s="159"/>
      <c r="BM120" s="159"/>
      <c r="BN120" s="159"/>
      <c r="BO120" s="159"/>
      <c r="BP120" s="159"/>
      <c r="BQ120" s="159"/>
      <c r="BR120" s="159"/>
      <c r="BS120" s="159"/>
      <c r="BT120" s="159"/>
      <c r="BU120" s="159"/>
      <c r="BV120" s="159"/>
    </row>
    <row r="121" spans="63:74" x14ac:dyDescent="0.2">
      <c r="BK121" s="159"/>
      <c r="BL121" s="159"/>
      <c r="BM121" s="159"/>
      <c r="BN121" s="159"/>
      <c r="BO121" s="159"/>
      <c r="BP121" s="159"/>
      <c r="BQ121" s="159"/>
      <c r="BR121" s="159"/>
      <c r="BS121" s="159"/>
      <c r="BT121" s="159"/>
      <c r="BU121" s="159"/>
      <c r="BV121" s="159"/>
    </row>
    <row r="122" spans="63:74" x14ac:dyDescent="0.2">
      <c r="BK122" s="159"/>
      <c r="BL122" s="159"/>
      <c r="BM122" s="159"/>
      <c r="BN122" s="159"/>
      <c r="BO122" s="159"/>
      <c r="BP122" s="159"/>
      <c r="BQ122" s="159"/>
      <c r="BR122" s="159"/>
      <c r="BS122" s="159"/>
      <c r="BT122" s="159"/>
      <c r="BU122" s="159"/>
      <c r="BV122" s="159"/>
    </row>
    <row r="123" spans="63:74" x14ac:dyDescent="0.2">
      <c r="BK123" s="159"/>
      <c r="BL123" s="159"/>
      <c r="BM123" s="159"/>
      <c r="BN123" s="159"/>
      <c r="BO123" s="159"/>
      <c r="BP123" s="159"/>
      <c r="BQ123" s="159"/>
      <c r="BR123" s="159"/>
      <c r="BS123" s="159"/>
      <c r="BT123" s="159"/>
      <c r="BU123" s="159"/>
      <c r="BV123" s="159"/>
    </row>
    <row r="124" spans="63:74" x14ac:dyDescent="0.2">
      <c r="BK124" s="159"/>
      <c r="BL124" s="159"/>
      <c r="BM124" s="159"/>
      <c r="BN124" s="159"/>
      <c r="BO124" s="159"/>
      <c r="BP124" s="159"/>
      <c r="BQ124" s="159"/>
      <c r="BR124" s="159"/>
      <c r="BS124" s="159"/>
      <c r="BT124" s="159"/>
      <c r="BU124" s="159"/>
      <c r="BV124" s="159"/>
    </row>
    <row r="125" spans="63:74" x14ac:dyDescent="0.2">
      <c r="BK125" s="159"/>
      <c r="BL125" s="159"/>
      <c r="BM125" s="159"/>
      <c r="BN125" s="159"/>
      <c r="BO125" s="159"/>
      <c r="BP125" s="159"/>
      <c r="BQ125" s="159"/>
      <c r="BR125" s="159"/>
      <c r="BS125" s="159"/>
      <c r="BT125" s="159"/>
      <c r="BU125" s="159"/>
      <c r="BV125" s="159"/>
    </row>
    <row r="126" spans="63:74" x14ac:dyDescent="0.2">
      <c r="BK126" s="159"/>
      <c r="BL126" s="159"/>
      <c r="BM126" s="159"/>
      <c r="BN126" s="159"/>
      <c r="BO126" s="159"/>
      <c r="BP126" s="159"/>
      <c r="BQ126" s="159"/>
      <c r="BR126" s="159"/>
      <c r="BS126" s="159"/>
      <c r="BT126" s="159"/>
      <c r="BU126" s="159"/>
      <c r="BV126" s="159"/>
    </row>
    <row r="127" spans="63:74" x14ac:dyDescent="0.2">
      <c r="BK127" s="159"/>
      <c r="BL127" s="159"/>
      <c r="BM127" s="159"/>
      <c r="BN127" s="159"/>
      <c r="BO127" s="159"/>
      <c r="BP127" s="159"/>
      <c r="BQ127" s="159"/>
      <c r="BR127" s="159"/>
      <c r="BS127" s="159"/>
      <c r="BT127" s="159"/>
      <c r="BU127" s="159"/>
      <c r="BV127" s="159"/>
    </row>
    <row r="128" spans="63:74" x14ac:dyDescent="0.2">
      <c r="BK128" s="159"/>
      <c r="BL128" s="159"/>
      <c r="BM128" s="159"/>
      <c r="BN128" s="159"/>
      <c r="BO128" s="159"/>
      <c r="BP128" s="159"/>
      <c r="BQ128" s="159"/>
      <c r="BR128" s="159"/>
      <c r="BS128" s="159"/>
      <c r="BT128" s="159"/>
      <c r="BU128" s="159"/>
      <c r="BV128" s="159"/>
    </row>
    <row r="129" spans="63:74" x14ac:dyDescent="0.2">
      <c r="BK129" s="159"/>
      <c r="BL129" s="159"/>
      <c r="BM129" s="159"/>
      <c r="BN129" s="159"/>
      <c r="BO129" s="159"/>
      <c r="BP129" s="159"/>
      <c r="BQ129" s="159"/>
      <c r="BR129" s="159"/>
      <c r="BS129" s="159"/>
      <c r="BT129" s="159"/>
      <c r="BU129" s="159"/>
      <c r="BV129" s="159"/>
    </row>
    <row r="130" spans="63:74" x14ac:dyDescent="0.2">
      <c r="BK130" s="159"/>
      <c r="BL130" s="159"/>
      <c r="BM130" s="159"/>
      <c r="BN130" s="159"/>
      <c r="BO130" s="159"/>
      <c r="BP130" s="159"/>
      <c r="BQ130" s="159"/>
      <c r="BR130" s="159"/>
      <c r="BS130" s="159"/>
      <c r="BT130" s="159"/>
      <c r="BU130" s="159"/>
      <c r="BV130" s="159"/>
    </row>
    <row r="131" spans="63:74" x14ac:dyDescent="0.2">
      <c r="BK131" s="159"/>
      <c r="BL131" s="159"/>
      <c r="BM131" s="159"/>
      <c r="BN131" s="159"/>
      <c r="BO131" s="159"/>
      <c r="BP131" s="159"/>
      <c r="BQ131" s="159"/>
      <c r="BR131" s="159"/>
      <c r="BS131" s="159"/>
      <c r="BT131" s="159"/>
      <c r="BU131" s="159"/>
      <c r="BV131" s="159"/>
    </row>
    <row r="132" spans="63:74" x14ac:dyDescent="0.2">
      <c r="BK132" s="159"/>
      <c r="BL132" s="159"/>
      <c r="BM132" s="159"/>
      <c r="BN132" s="159"/>
      <c r="BO132" s="159"/>
      <c r="BP132" s="159"/>
      <c r="BQ132" s="159"/>
      <c r="BR132" s="159"/>
      <c r="BS132" s="159"/>
      <c r="BT132" s="159"/>
      <c r="BU132" s="159"/>
      <c r="BV132" s="159"/>
    </row>
    <row r="133" spans="63:74" x14ac:dyDescent="0.2">
      <c r="BK133" s="159"/>
      <c r="BL133" s="159"/>
      <c r="BM133" s="159"/>
      <c r="BN133" s="159"/>
      <c r="BO133" s="159"/>
      <c r="BP133" s="159"/>
      <c r="BQ133" s="159"/>
      <c r="BR133" s="159"/>
      <c r="BS133" s="159"/>
      <c r="BT133" s="159"/>
      <c r="BU133" s="159"/>
      <c r="BV133" s="159"/>
    </row>
    <row r="134" spans="63:74" x14ac:dyDescent="0.2">
      <c r="BK134" s="159"/>
      <c r="BL134" s="159"/>
      <c r="BM134" s="159"/>
      <c r="BN134" s="159"/>
      <c r="BO134" s="159"/>
      <c r="BP134" s="159"/>
      <c r="BQ134" s="159"/>
      <c r="BR134" s="159"/>
      <c r="BS134" s="159"/>
      <c r="BT134" s="159"/>
      <c r="BU134" s="159"/>
      <c r="BV134" s="159"/>
    </row>
    <row r="135" spans="63:74" x14ac:dyDescent="0.2">
      <c r="BK135" s="159"/>
      <c r="BL135" s="159"/>
      <c r="BM135" s="159"/>
      <c r="BN135" s="159"/>
      <c r="BO135" s="159"/>
      <c r="BP135" s="159"/>
      <c r="BQ135" s="159"/>
      <c r="BR135" s="159"/>
      <c r="BS135" s="159"/>
      <c r="BT135" s="159"/>
      <c r="BU135" s="159"/>
      <c r="BV135" s="159"/>
    </row>
    <row r="136" spans="63:74" x14ac:dyDescent="0.2">
      <c r="BK136" s="159"/>
      <c r="BL136" s="159"/>
      <c r="BM136" s="159"/>
      <c r="BN136" s="159"/>
      <c r="BO136" s="159"/>
      <c r="BP136" s="159"/>
      <c r="BQ136" s="159"/>
      <c r="BR136" s="159"/>
      <c r="BS136" s="159"/>
      <c r="BT136" s="159"/>
      <c r="BU136" s="159"/>
      <c r="BV136" s="159"/>
    </row>
    <row r="137" spans="63:74" x14ac:dyDescent="0.2">
      <c r="BK137" s="159"/>
      <c r="BL137" s="159"/>
      <c r="BM137" s="159"/>
      <c r="BN137" s="159"/>
      <c r="BO137" s="159"/>
      <c r="BP137" s="159"/>
      <c r="BQ137" s="159"/>
      <c r="BR137" s="159"/>
      <c r="BS137" s="159"/>
      <c r="BT137" s="159"/>
      <c r="BU137" s="159"/>
      <c r="BV137" s="159"/>
    </row>
    <row r="138" spans="63:74" x14ac:dyDescent="0.2">
      <c r="BK138" s="159"/>
      <c r="BL138" s="159"/>
      <c r="BM138" s="159"/>
      <c r="BN138" s="159"/>
      <c r="BO138" s="159"/>
      <c r="BP138" s="159"/>
      <c r="BQ138" s="159"/>
      <c r="BR138" s="159"/>
      <c r="BS138" s="159"/>
      <c r="BT138" s="159"/>
      <c r="BU138" s="159"/>
      <c r="BV138" s="159"/>
    </row>
    <row r="139" spans="63:74" x14ac:dyDescent="0.2">
      <c r="BK139" s="159"/>
      <c r="BL139" s="159"/>
      <c r="BM139" s="159"/>
      <c r="BN139" s="159"/>
      <c r="BO139" s="159"/>
      <c r="BP139" s="159"/>
      <c r="BQ139" s="159"/>
      <c r="BR139" s="159"/>
      <c r="BS139" s="159"/>
      <c r="BT139" s="159"/>
      <c r="BU139" s="159"/>
      <c r="BV139" s="159"/>
    </row>
    <row r="140" spans="63:74" x14ac:dyDescent="0.2">
      <c r="BK140" s="159"/>
      <c r="BL140" s="159"/>
      <c r="BM140" s="159"/>
      <c r="BN140" s="159"/>
      <c r="BO140" s="159"/>
      <c r="BP140" s="159"/>
      <c r="BQ140" s="159"/>
      <c r="BR140" s="159"/>
      <c r="BS140" s="159"/>
      <c r="BT140" s="159"/>
      <c r="BU140" s="159"/>
      <c r="BV140" s="159"/>
    </row>
    <row r="141" spans="63:74" x14ac:dyDescent="0.2">
      <c r="BK141" s="159"/>
      <c r="BL141" s="159"/>
      <c r="BM141" s="159"/>
      <c r="BN141" s="159"/>
      <c r="BO141" s="159"/>
      <c r="BP141" s="159"/>
      <c r="BQ141" s="159"/>
      <c r="BR141" s="159"/>
      <c r="BS141" s="159"/>
      <c r="BT141" s="159"/>
      <c r="BU141" s="159"/>
      <c r="BV141" s="159"/>
    </row>
    <row r="142" spans="63:74" x14ac:dyDescent="0.2">
      <c r="BK142" s="159"/>
      <c r="BL142" s="159"/>
      <c r="BM142" s="159"/>
      <c r="BN142" s="159"/>
      <c r="BO142" s="159"/>
      <c r="BP142" s="159"/>
      <c r="BQ142" s="159"/>
      <c r="BR142" s="159"/>
      <c r="BS142" s="159"/>
      <c r="BT142" s="159"/>
      <c r="BU142" s="159"/>
      <c r="BV142" s="159"/>
    </row>
    <row r="143" spans="63:74" x14ac:dyDescent="0.2">
      <c r="BK143" s="159"/>
      <c r="BL143" s="159"/>
      <c r="BM143" s="159"/>
      <c r="BN143" s="159"/>
      <c r="BO143" s="159"/>
      <c r="BP143" s="159"/>
      <c r="BQ143" s="159"/>
      <c r="BR143" s="159"/>
      <c r="BS143" s="159"/>
      <c r="BT143" s="159"/>
      <c r="BU143" s="159"/>
      <c r="BV143" s="159"/>
    </row>
    <row r="144" spans="63:74" x14ac:dyDescent="0.2">
      <c r="BK144" s="159"/>
      <c r="BL144" s="159"/>
      <c r="BM144" s="159"/>
      <c r="BN144" s="159"/>
      <c r="BO144" s="159"/>
      <c r="BP144" s="159"/>
      <c r="BQ144" s="159"/>
      <c r="BR144" s="159"/>
      <c r="BS144" s="159"/>
      <c r="BT144" s="159"/>
      <c r="BU144" s="159"/>
      <c r="BV144" s="159"/>
    </row>
    <row r="145" spans="63:74" x14ac:dyDescent="0.2">
      <c r="BK145" s="159"/>
      <c r="BL145" s="159"/>
      <c r="BM145" s="159"/>
      <c r="BN145" s="159"/>
      <c r="BO145" s="159"/>
      <c r="BP145" s="159"/>
      <c r="BQ145" s="159"/>
      <c r="BR145" s="159"/>
      <c r="BS145" s="159"/>
      <c r="BT145" s="159"/>
      <c r="BU145" s="159"/>
      <c r="BV145" s="159"/>
    </row>
    <row r="146" spans="63:74" x14ac:dyDescent="0.2">
      <c r="BK146" s="159"/>
      <c r="BL146" s="159"/>
      <c r="BM146" s="159"/>
      <c r="BN146" s="159"/>
      <c r="BO146" s="159"/>
      <c r="BP146" s="159"/>
      <c r="BQ146" s="159"/>
      <c r="BR146" s="159"/>
      <c r="BS146" s="159"/>
      <c r="BT146" s="159"/>
      <c r="BU146" s="159"/>
      <c r="BV146" s="159"/>
    </row>
    <row r="147" spans="63:74" x14ac:dyDescent="0.2">
      <c r="BK147" s="159"/>
      <c r="BL147" s="159"/>
      <c r="BM147" s="159"/>
      <c r="BN147" s="159"/>
      <c r="BO147" s="159"/>
      <c r="BP147" s="159"/>
      <c r="BQ147" s="159"/>
      <c r="BR147" s="159"/>
      <c r="BS147" s="159"/>
      <c r="BT147" s="159"/>
      <c r="BU147" s="159"/>
      <c r="BV147" s="159"/>
    </row>
    <row r="148" spans="63:74" x14ac:dyDescent="0.2">
      <c r="BK148" s="159"/>
      <c r="BL148" s="159"/>
      <c r="BM148" s="159"/>
      <c r="BN148" s="159"/>
      <c r="BO148" s="159"/>
      <c r="BP148" s="159"/>
      <c r="BQ148" s="159"/>
      <c r="BR148" s="159"/>
      <c r="BS148" s="159"/>
      <c r="BT148" s="159"/>
      <c r="BU148" s="159"/>
      <c r="BV148" s="159"/>
    </row>
    <row r="149" spans="63:74" x14ac:dyDescent="0.2">
      <c r="BK149" s="159"/>
      <c r="BL149" s="159"/>
      <c r="BM149" s="159"/>
      <c r="BN149" s="159"/>
      <c r="BO149" s="159"/>
      <c r="BP149" s="159"/>
      <c r="BQ149" s="159"/>
      <c r="BR149" s="159"/>
      <c r="BS149" s="159"/>
      <c r="BT149" s="159"/>
      <c r="BU149" s="159"/>
      <c r="BV149" s="159"/>
    </row>
  </sheetData>
  <mergeCells count="19">
    <mergeCell ref="B78:R78"/>
    <mergeCell ref="BK3:BV3"/>
    <mergeCell ref="AY3:BJ3"/>
    <mergeCell ref="AM3:AX3"/>
    <mergeCell ref="B77:Q77"/>
    <mergeCell ref="B76:Q76"/>
    <mergeCell ref="A1:A2"/>
    <mergeCell ref="B72:Q72"/>
    <mergeCell ref="B73:Q73"/>
    <mergeCell ref="B1:AL1"/>
    <mergeCell ref="C3:N3"/>
    <mergeCell ref="O3:Z3"/>
    <mergeCell ref="AA3:AL3"/>
    <mergeCell ref="B86:Q86"/>
    <mergeCell ref="B79:Q79"/>
    <mergeCell ref="B84:Q84"/>
    <mergeCell ref="B82:Q82"/>
    <mergeCell ref="B83:Q83"/>
    <mergeCell ref="B81:Q81"/>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FJ174"/>
  <sheetViews>
    <sheetView zoomScaleNormal="100" workbookViewId="0">
      <pane xSplit="2" ySplit="4" topLeftCell="AN5" activePane="bottomRight" state="frozen"/>
      <selection activeCell="BF63" sqref="BF63"/>
      <selection pane="topRight" activeCell="BF63" sqref="BF63"/>
      <selection pane="bottomLeft" activeCell="BF63" sqref="BF63"/>
      <selection pane="bottomRight" activeCell="AR24" sqref="AR24"/>
    </sheetView>
  </sheetViews>
  <sheetFormatPr defaultColWidth="9.5703125" defaultRowHeight="11.25" x14ac:dyDescent="0.2"/>
  <cols>
    <col min="1" max="1" width="12" style="89" customWidth="1"/>
    <col min="2" max="2" width="50" style="89" customWidth="1"/>
    <col min="3" max="3" width="7.5703125" style="89" customWidth="1"/>
    <col min="4" max="50" width="6.5703125" style="89" customWidth="1"/>
    <col min="51" max="55" width="6.5703125" style="158" customWidth="1"/>
    <col min="56" max="58" width="6.5703125" style="314" customWidth="1"/>
    <col min="59" max="59" width="6.5703125" style="158" customWidth="1"/>
    <col min="60" max="60" width="6.5703125" style="364" customWidth="1"/>
    <col min="61" max="62" width="6.5703125" style="158" customWidth="1"/>
    <col min="63" max="74" width="6.5703125" style="89" customWidth="1"/>
    <col min="75" max="75" width="9.5703125" style="89"/>
    <col min="76" max="77" width="11.5703125" style="89" bestFit="1" customWidth="1"/>
    <col min="78" max="16384" width="9.5703125" style="89"/>
  </cols>
  <sheetData>
    <row r="1" spans="1:166" ht="13.35" customHeight="1" x14ac:dyDescent="0.2">
      <c r="A1" s="777" t="s">
        <v>516</v>
      </c>
      <c r="B1" s="848" t="s">
        <v>595</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row>
    <row r="2" spans="1:166"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76"/>
      <c r="AN2" s="376"/>
      <c r="AO2" s="376"/>
      <c r="AP2" s="376"/>
      <c r="AQ2" s="376"/>
      <c r="AR2" s="376"/>
      <c r="AS2" s="376"/>
      <c r="AT2" s="376"/>
      <c r="BW2" s="7"/>
    </row>
    <row r="3" spans="1:166"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row>
    <row r="4" spans="1:166"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row>
    <row r="5" spans="1:166" x14ac:dyDescent="0.2">
      <c r="A5" s="302"/>
      <c r="B5" s="90" t="s">
        <v>1315</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157"/>
      <c r="AZ5" s="157"/>
      <c r="BA5" s="157"/>
      <c r="BB5" s="157"/>
      <c r="BC5" s="157"/>
      <c r="BD5" s="703"/>
      <c r="BE5" s="703"/>
      <c r="BF5" s="703"/>
      <c r="BG5" s="703"/>
      <c r="BH5" s="703"/>
      <c r="BI5" s="703"/>
      <c r="BJ5" s="704"/>
      <c r="BK5" s="704"/>
      <c r="BL5" s="704"/>
      <c r="BM5" s="704"/>
      <c r="BN5" s="704"/>
      <c r="BO5" s="704"/>
      <c r="BP5" s="704"/>
      <c r="BQ5" s="704"/>
      <c r="BR5" s="704"/>
      <c r="BS5" s="704"/>
      <c r="BT5" s="704"/>
      <c r="BU5" s="704"/>
      <c r="BV5" s="704"/>
    </row>
    <row r="6" spans="1:166" s="314" customFormat="1" x14ac:dyDescent="0.2">
      <c r="A6" s="674" t="s">
        <v>1316</v>
      </c>
      <c r="B6" s="687" t="s">
        <v>1317</v>
      </c>
      <c r="C6" s="105">
        <v>5.5730959999999996</v>
      </c>
      <c r="D6" s="105">
        <v>5.4134479999999998</v>
      </c>
      <c r="E6" s="105">
        <v>5.8557740000000003</v>
      </c>
      <c r="F6" s="105">
        <v>5.6059340000000004</v>
      </c>
      <c r="G6" s="105">
        <v>5.4028390000000002</v>
      </c>
      <c r="H6" s="105">
        <v>5.8872</v>
      </c>
      <c r="I6" s="105">
        <v>6.0802579999999997</v>
      </c>
      <c r="J6" s="105">
        <v>6.044581</v>
      </c>
      <c r="K6" s="105">
        <v>5.8440320000000003</v>
      </c>
      <c r="L6" s="105">
        <v>5.6866079999999997</v>
      </c>
      <c r="M6" s="105">
        <v>5.6337429999999999</v>
      </c>
      <c r="N6" s="105">
        <v>5.3846540000000003</v>
      </c>
      <c r="O6" s="105">
        <v>5.565213</v>
      </c>
      <c r="P6" s="105">
        <v>4.5714579999999998</v>
      </c>
      <c r="Q6" s="105">
        <v>5.7216449999999996</v>
      </c>
      <c r="R6" s="105">
        <v>6.2352920000000003</v>
      </c>
      <c r="S6" s="105">
        <v>6.3737250000000003</v>
      </c>
      <c r="T6" s="105">
        <v>6.3723619999999999</v>
      </c>
      <c r="U6" s="105">
        <v>6.3282369999999997</v>
      </c>
      <c r="V6" s="105">
        <v>6.3798849999999998</v>
      </c>
      <c r="W6" s="105">
        <v>6.156301</v>
      </c>
      <c r="X6" s="105">
        <v>6.1853109999999996</v>
      </c>
      <c r="Y6" s="105">
        <v>6.1326109999999998</v>
      </c>
      <c r="Z6" s="105">
        <v>6.1056350000000004</v>
      </c>
      <c r="AA6" s="105">
        <v>5.867877</v>
      </c>
      <c r="AB6" s="105">
        <v>5.9469430000000001</v>
      </c>
      <c r="AC6" s="105">
        <v>6.5612909999999998</v>
      </c>
      <c r="AD6" s="105">
        <v>6.7072250000000002</v>
      </c>
      <c r="AE6" s="105">
        <v>6.7886579999999999</v>
      </c>
      <c r="AF6" s="105">
        <v>6.8460890000000001</v>
      </c>
      <c r="AG6" s="105">
        <v>7.0129770000000002</v>
      </c>
      <c r="AH6" s="105">
        <v>6.8380910000000004</v>
      </c>
      <c r="AI6" s="105">
        <v>6.7443049999999998</v>
      </c>
      <c r="AJ6" s="105">
        <v>6.5489170000000003</v>
      </c>
      <c r="AK6" s="105">
        <v>6.4530580000000004</v>
      </c>
      <c r="AL6" s="105">
        <v>5.9152459999999998</v>
      </c>
      <c r="AM6" s="105">
        <v>6.1785269999999999</v>
      </c>
      <c r="AN6" s="105">
        <v>6.3472910000000002</v>
      </c>
      <c r="AO6" s="105">
        <v>6.8216609999999998</v>
      </c>
      <c r="AP6" s="105">
        <v>7.1565899999999996</v>
      </c>
      <c r="AQ6" s="105">
        <v>7.1945899999999998</v>
      </c>
      <c r="AR6" s="105">
        <v>7.3480369999999997</v>
      </c>
      <c r="AS6" s="105">
        <v>7.2310910000000002</v>
      </c>
      <c r="AT6" s="105">
        <v>7.3498970000000003</v>
      </c>
      <c r="AU6" s="105">
        <v>7.3432009999999996</v>
      </c>
      <c r="AV6" s="105">
        <v>7.1608299999999998</v>
      </c>
      <c r="AW6" s="105">
        <v>7.0730959999999996</v>
      </c>
      <c r="AX6" s="105">
        <v>6.8889969999999998</v>
      </c>
      <c r="AY6" s="105">
        <v>6.4038459999999997</v>
      </c>
      <c r="AZ6" s="105">
        <v>6.9975529999999999</v>
      </c>
      <c r="BA6" s="105">
        <v>7.4420580000000003</v>
      </c>
      <c r="BB6" s="105">
        <v>7.3250496332999999</v>
      </c>
      <c r="BC6" s="105">
        <v>7.4495091703999998</v>
      </c>
      <c r="BD6" s="686">
        <v>7.4451669999999996</v>
      </c>
      <c r="BE6" s="686">
        <v>7.435117</v>
      </c>
      <c r="BF6" s="686">
        <v>7.4404019999999997</v>
      </c>
      <c r="BG6" s="686">
        <v>7.231268</v>
      </c>
      <c r="BH6" s="686">
        <v>7.0342099999999999</v>
      </c>
      <c r="BI6" s="686">
        <v>6.9057050000000002</v>
      </c>
      <c r="BJ6" s="686">
        <v>6.9241539999999997</v>
      </c>
      <c r="BK6" s="686">
        <v>6.9264789999999996</v>
      </c>
      <c r="BL6" s="686">
        <v>7.0143440000000004</v>
      </c>
      <c r="BM6" s="686">
        <v>7.3459620000000001</v>
      </c>
      <c r="BN6" s="686">
        <v>7.5449619999999999</v>
      </c>
      <c r="BO6" s="686">
        <v>7.6871119999999999</v>
      </c>
      <c r="BP6" s="686">
        <v>7.6275979999999999</v>
      </c>
      <c r="BQ6" s="686">
        <v>7.5938530000000002</v>
      </c>
      <c r="BR6" s="686">
        <v>7.6057949999999996</v>
      </c>
      <c r="BS6" s="686">
        <v>7.4304309999999996</v>
      </c>
      <c r="BT6" s="686">
        <v>7.3303950000000002</v>
      </c>
      <c r="BU6" s="686">
        <v>7.2121579999999996</v>
      </c>
      <c r="BV6" s="686">
        <v>7.1349220000000004</v>
      </c>
    </row>
    <row r="7" spans="1:166" s="314" customFormat="1" x14ac:dyDescent="0.2">
      <c r="A7" s="674" t="s">
        <v>267</v>
      </c>
      <c r="B7" s="688" t="s">
        <v>1318</v>
      </c>
      <c r="C7" s="105">
        <v>5.2057739999999999</v>
      </c>
      <c r="D7" s="105">
        <v>5.0520350000000001</v>
      </c>
      <c r="E7" s="105">
        <v>5.2528709999999998</v>
      </c>
      <c r="F7" s="105">
        <v>4.9342670000000002</v>
      </c>
      <c r="G7" s="105">
        <v>4.7454520000000002</v>
      </c>
      <c r="H7" s="105">
        <v>5.1946669999999999</v>
      </c>
      <c r="I7" s="105">
        <v>5.3675810000000004</v>
      </c>
      <c r="J7" s="105">
        <v>5.3514520000000001</v>
      </c>
      <c r="K7" s="105">
        <v>5.3078329999999996</v>
      </c>
      <c r="L7" s="105">
        <v>5.2972580000000002</v>
      </c>
      <c r="M7" s="105">
        <v>5.3214670000000002</v>
      </c>
      <c r="N7" s="105">
        <v>5.0582580000000004</v>
      </c>
      <c r="O7" s="105">
        <v>5.2172580000000002</v>
      </c>
      <c r="P7" s="105">
        <v>4.2468570000000003</v>
      </c>
      <c r="Q7" s="105">
        <v>5.1479679999999997</v>
      </c>
      <c r="R7" s="105">
        <v>5.4774669999999999</v>
      </c>
      <c r="S7" s="105">
        <v>5.496645</v>
      </c>
      <c r="T7" s="105">
        <v>5.5151669999999999</v>
      </c>
      <c r="U7" s="105">
        <v>5.5017420000000001</v>
      </c>
      <c r="V7" s="105">
        <v>5.5961290000000004</v>
      </c>
      <c r="W7" s="105">
        <v>5.5712330000000003</v>
      </c>
      <c r="X7" s="105">
        <v>5.7210000000000001</v>
      </c>
      <c r="Y7" s="105">
        <v>5.7728330000000003</v>
      </c>
      <c r="Z7" s="105">
        <v>5.7409359999999996</v>
      </c>
      <c r="AA7" s="105">
        <v>5.5083549999999999</v>
      </c>
      <c r="AB7" s="105">
        <v>5.5139639999999996</v>
      </c>
      <c r="AC7" s="105">
        <v>5.9523549999999998</v>
      </c>
      <c r="AD7" s="105">
        <v>5.9173</v>
      </c>
      <c r="AE7" s="105">
        <v>5.9610000000000003</v>
      </c>
      <c r="AF7" s="105">
        <v>6.008267</v>
      </c>
      <c r="AG7" s="105">
        <v>6.1885159999999999</v>
      </c>
      <c r="AH7" s="105">
        <v>6.0605479999999998</v>
      </c>
      <c r="AI7" s="105">
        <v>6.1540670000000004</v>
      </c>
      <c r="AJ7" s="105">
        <v>6.1677419999999996</v>
      </c>
      <c r="AK7" s="105">
        <v>6.1393000000000004</v>
      </c>
      <c r="AL7" s="105">
        <v>5.6004519999999998</v>
      </c>
      <c r="AM7" s="105">
        <v>5.8500319999999997</v>
      </c>
      <c r="AN7" s="105">
        <v>5.9614289999999999</v>
      </c>
      <c r="AO7" s="105">
        <v>6.2113870000000002</v>
      </c>
      <c r="AP7" s="105">
        <v>6.3734669999999998</v>
      </c>
      <c r="AQ7" s="105">
        <v>6.3756449999999996</v>
      </c>
      <c r="AR7" s="105">
        <v>6.5266669999999998</v>
      </c>
      <c r="AS7" s="105">
        <v>6.4453870000000002</v>
      </c>
      <c r="AT7" s="105">
        <v>6.5482899999999997</v>
      </c>
      <c r="AU7" s="105">
        <v>6.7534000000000001</v>
      </c>
      <c r="AV7" s="105">
        <v>6.7702900000000001</v>
      </c>
      <c r="AW7" s="105">
        <v>6.7642670000000003</v>
      </c>
      <c r="AX7" s="105">
        <v>6.5676449999999997</v>
      </c>
      <c r="AY7" s="105">
        <v>6.0579359999999998</v>
      </c>
      <c r="AZ7" s="105">
        <v>6.6409310000000001</v>
      </c>
      <c r="BA7" s="105">
        <v>6.8315479999999997</v>
      </c>
      <c r="BB7" s="105">
        <v>6.5073510632999998</v>
      </c>
      <c r="BC7" s="105">
        <v>6.6014083703999997</v>
      </c>
      <c r="BD7" s="686">
        <v>6.5977709999999998</v>
      </c>
      <c r="BE7" s="686">
        <v>6.6009450000000003</v>
      </c>
      <c r="BF7" s="686">
        <v>6.6410390000000001</v>
      </c>
      <c r="BG7" s="686">
        <v>6.6475679999999997</v>
      </c>
      <c r="BH7" s="686">
        <v>6.6108419999999999</v>
      </c>
      <c r="BI7" s="686">
        <v>6.6138870000000001</v>
      </c>
      <c r="BJ7" s="686">
        <v>6.6176719999999998</v>
      </c>
      <c r="BK7" s="686">
        <v>6.578436</v>
      </c>
      <c r="BL7" s="686">
        <v>6.6099350000000001</v>
      </c>
      <c r="BM7" s="686">
        <v>6.716342</v>
      </c>
      <c r="BN7" s="686">
        <v>6.7710679999999996</v>
      </c>
      <c r="BO7" s="686">
        <v>6.8255229999999996</v>
      </c>
      <c r="BP7" s="686">
        <v>6.7730410000000001</v>
      </c>
      <c r="BQ7" s="686">
        <v>6.7501610000000003</v>
      </c>
      <c r="BR7" s="686">
        <v>6.7949279999999996</v>
      </c>
      <c r="BS7" s="686">
        <v>6.8337599999999998</v>
      </c>
      <c r="BT7" s="686">
        <v>6.8939389999999996</v>
      </c>
      <c r="BU7" s="686">
        <v>6.8959799999999998</v>
      </c>
      <c r="BV7" s="686">
        <v>6.8044820000000001</v>
      </c>
    </row>
    <row r="8" spans="1:166" x14ac:dyDescent="0.2">
      <c r="A8" s="303" t="s">
        <v>573</v>
      </c>
      <c r="B8" s="689" t="s">
        <v>1319</v>
      </c>
      <c r="C8" s="510">
        <v>1.9553229999999999</v>
      </c>
      <c r="D8" s="510">
        <v>1.898862</v>
      </c>
      <c r="E8" s="510">
        <v>1.978129</v>
      </c>
      <c r="F8" s="510">
        <v>1.766</v>
      </c>
      <c r="G8" s="510">
        <v>1.863097</v>
      </c>
      <c r="H8" s="510">
        <v>2.1326000000000001</v>
      </c>
      <c r="I8" s="510">
        <v>2.1820650000000001</v>
      </c>
      <c r="J8" s="510">
        <v>2.1460970000000001</v>
      </c>
      <c r="K8" s="510">
        <v>2.0971329999999999</v>
      </c>
      <c r="L8" s="510">
        <v>2.1388389999999999</v>
      </c>
      <c r="M8" s="510">
        <v>2.1138330000000001</v>
      </c>
      <c r="N8" s="510">
        <v>1.913645</v>
      </c>
      <c r="O8" s="510">
        <v>2.0436450000000002</v>
      </c>
      <c r="P8" s="510">
        <v>1.5646789999999999</v>
      </c>
      <c r="Q8" s="510">
        <v>1.990194</v>
      </c>
      <c r="R8" s="510">
        <v>2.2159330000000002</v>
      </c>
      <c r="S8" s="510">
        <v>2.1895479999999998</v>
      </c>
      <c r="T8" s="510">
        <v>2.1941670000000002</v>
      </c>
      <c r="U8" s="510">
        <v>2.1732260000000001</v>
      </c>
      <c r="V8" s="510">
        <v>2.2170969999999999</v>
      </c>
      <c r="W8" s="510">
        <v>2.1905999999999999</v>
      </c>
      <c r="X8" s="510">
        <v>2.2895159999999999</v>
      </c>
      <c r="Y8" s="510">
        <v>2.3473329999999999</v>
      </c>
      <c r="Z8" s="510">
        <v>2.3301289999999999</v>
      </c>
      <c r="AA8" s="510">
        <v>2.256097</v>
      </c>
      <c r="AB8" s="510">
        <v>2.2515710000000002</v>
      </c>
      <c r="AC8" s="510">
        <v>2.5298069999999999</v>
      </c>
      <c r="AD8" s="510">
        <v>2.4696669999999998</v>
      </c>
      <c r="AE8" s="510">
        <v>2.4485809999999999</v>
      </c>
      <c r="AF8" s="510">
        <v>2.441033</v>
      </c>
      <c r="AG8" s="510">
        <v>2.5109360000000001</v>
      </c>
      <c r="AH8" s="510">
        <v>2.3745479999999999</v>
      </c>
      <c r="AI8" s="510">
        <v>2.387</v>
      </c>
      <c r="AJ8" s="510">
        <v>2.4591940000000001</v>
      </c>
      <c r="AK8" s="510">
        <v>2.5308329999999999</v>
      </c>
      <c r="AL8" s="510">
        <v>2.198645</v>
      </c>
      <c r="AM8" s="510">
        <v>2.3671289999999998</v>
      </c>
      <c r="AN8" s="510">
        <v>2.4846430000000002</v>
      </c>
      <c r="AO8" s="510">
        <v>2.6166130000000001</v>
      </c>
      <c r="AP8" s="510">
        <v>2.7024330000000001</v>
      </c>
      <c r="AQ8" s="510">
        <v>2.6248710000000002</v>
      </c>
      <c r="AR8" s="510">
        <v>2.6125669999999999</v>
      </c>
      <c r="AS8" s="510">
        <v>2.5701939999999999</v>
      </c>
      <c r="AT8" s="510">
        <v>2.5975160000000002</v>
      </c>
      <c r="AU8" s="510">
        <v>2.734467</v>
      </c>
      <c r="AV8" s="510">
        <v>2.7808709999999999</v>
      </c>
      <c r="AW8" s="510">
        <v>2.7462</v>
      </c>
      <c r="AX8" s="510">
        <v>2.6121289999999999</v>
      </c>
      <c r="AY8" s="510">
        <v>2.3693870000000001</v>
      </c>
      <c r="AZ8" s="510">
        <v>2.6886899999999998</v>
      </c>
      <c r="BA8" s="510">
        <v>2.839645</v>
      </c>
      <c r="BB8" s="510">
        <v>2.7318582533</v>
      </c>
      <c r="BC8" s="510">
        <v>2.7581926808000001</v>
      </c>
      <c r="BD8" s="431">
        <v>2.7359179999999999</v>
      </c>
      <c r="BE8" s="431">
        <v>2.7324890000000002</v>
      </c>
      <c r="BF8" s="431">
        <v>2.7510210000000002</v>
      </c>
      <c r="BG8" s="431">
        <v>2.7427440000000001</v>
      </c>
      <c r="BH8" s="431">
        <v>2.7378610000000001</v>
      </c>
      <c r="BI8" s="431">
        <v>2.7351260000000002</v>
      </c>
      <c r="BJ8" s="431">
        <v>2.730988</v>
      </c>
      <c r="BK8" s="431">
        <v>2.6848679999999998</v>
      </c>
      <c r="BL8" s="431">
        <v>2.7221470000000001</v>
      </c>
      <c r="BM8" s="431">
        <v>2.7601309999999999</v>
      </c>
      <c r="BN8" s="431">
        <v>2.7908819999999999</v>
      </c>
      <c r="BO8" s="431">
        <v>2.8140399999999999</v>
      </c>
      <c r="BP8" s="431">
        <v>2.7362099999999998</v>
      </c>
      <c r="BQ8" s="431">
        <v>2.6992370000000001</v>
      </c>
      <c r="BR8" s="431">
        <v>2.7306870000000001</v>
      </c>
      <c r="BS8" s="431">
        <v>2.7613279999999998</v>
      </c>
      <c r="BT8" s="431">
        <v>2.8249949999999999</v>
      </c>
      <c r="BU8" s="431">
        <v>2.8440159999999999</v>
      </c>
      <c r="BV8" s="431">
        <v>2.7754270000000001</v>
      </c>
    </row>
    <row r="9" spans="1:166" x14ac:dyDescent="0.2">
      <c r="A9" s="303" t="s">
        <v>574</v>
      </c>
      <c r="B9" s="689" t="s">
        <v>1056</v>
      </c>
      <c r="C9" s="510">
        <v>1.754419</v>
      </c>
      <c r="D9" s="510">
        <v>1.7032069999999999</v>
      </c>
      <c r="E9" s="510">
        <v>1.760032</v>
      </c>
      <c r="F9" s="510">
        <v>1.6914</v>
      </c>
      <c r="G9" s="510">
        <v>1.530645</v>
      </c>
      <c r="H9" s="510">
        <v>1.6140000000000001</v>
      </c>
      <c r="I9" s="510">
        <v>1.671516</v>
      </c>
      <c r="J9" s="510">
        <v>1.679419</v>
      </c>
      <c r="K9" s="510">
        <v>1.6924999999999999</v>
      </c>
      <c r="L9" s="510">
        <v>1.680677</v>
      </c>
      <c r="M9" s="510">
        <v>1.7154670000000001</v>
      </c>
      <c r="N9" s="510">
        <v>1.696194</v>
      </c>
      <c r="O9" s="510">
        <v>1.7184839999999999</v>
      </c>
      <c r="P9" s="510">
        <v>1.44425</v>
      </c>
      <c r="Q9" s="510">
        <v>1.7052579999999999</v>
      </c>
      <c r="R9" s="510">
        <v>1.7537670000000001</v>
      </c>
      <c r="S9" s="510">
        <v>1.764645</v>
      </c>
      <c r="T9" s="510">
        <v>1.7539</v>
      </c>
      <c r="U9" s="510">
        <v>1.754516</v>
      </c>
      <c r="V9" s="510">
        <v>1.7724519999999999</v>
      </c>
      <c r="W9" s="510">
        <v>1.7761</v>
      </c>
      <c r="X9" s="510">
        <v>1.8143229999999999</v>
      </c>
      <c r="Y9" s="510">
        <v>1.8260670000000001</v>
      </c>
      <c r="Z9" s="510">
        <v>1.824516</v>
      </c>
      <c r="AA9" s="510">
        <v>1.754</v>
      </c>
      <c r="AB9" s="510">
        <v>1.764643</v>
      </c>
      <c r="AC9" s="510">
        <v>1.8433870000000001</v>
      </c>
      <c r="AD9" s="510">
        <v>1.8437330000000001</v>
      </c>
      <c r="AE9" s="510">
        <v>1.855129</v>
      </c>
      <c r="AF9" s="510">
        <v>1.869167</v>
      </c>
      <c r="AG9" s="510">
        <v>1.9100649999999999</v>
      </c>
      <c r="AH9" s="510">
        <v>1.922839</v>
      </c>
      <c r="AI9" s="510">
        <v>1.9772670000000001</v>
      </c>
      <c r="AJ9" s="510">
        <v>1.9576769999999999</v>
      </c>
      <c r="AK9" s="510">
        <v>1.9283999999999999</v>
      </c>
      <c r="AL9" s="510">
        <v>1.8187420000000001</v>
      </c>
      <c r="AM9" s="510">
        <v>1.865839</v>
      </c>
      <c r="AN9" s="510">
        <v>1.8708210000000001</v>
      </c>
      <c r="AO9" s="510">
        <v>1.9306449999999999</v>
      </c>
      <c r="AP9" s="510">
        <v>1.9566669999999999</v>
      </c>
      <c r="AQ9" s="510">
        <v>1.97929</v>
      </c>
      <c r="AR9" s="510">
        <v>2.053633</v>
      </c>
      <c r="AS9" s="510">
        <v>2.0188069999999998</v>
      </c>
      <c r="AT9" s="510">
        <v>2.0443229999999999</v>
      </c>
      <c r="AU9" s="510">
        <v>2.0836000000000001</v>
      </c>
      <c r="AV9" s="510">
        <v>2.089226</v>
      </c>
      <c r="AW9" s="510">
        <v>2.1193</v>
      </c>
      <c r="AX9" s="510">
        <v>2.086516</v>
      </c>
      <c r="AY9" s="510">
        <v>1.954645</v>
      </c>
      <c r="AZ9" s="510">
        <v>2.0932759999999999</v>
      </c>
      <c r="BA9" s="510">
        <v>2.1107420000000001</v>
      </c>
      <c r="BB9" s="510">
        <v>2.0316150333</v>
      </c>
      <c r="BC9" s="510">
        <v>2.0671154341000002</v>
      </c>
      <c r="BD9" s="431">
        <v>2.0529350000000002</v>
      </c>
      <c r="BE9" s="431">
        <v>2.0318990000000001</v>
      </c>
      <c r="BF9" s="431">
        <v>2.0365350000000002</v>
      </c>
      <c r="BG9" s="431">
        <v>2.0468190000000002</v>
      </c>
      <c r="BH9" s="431">
        <v>2.0305260000000001</v>
      </c>
      <c r="BI9" s="431">
        <v>2.0469599999999999</v>
      </c>
      <c r="BJ9" s="431">
        <v>2.081874</v>
      </c>
      <c r="BK9" s="431">
        <v>2.097264</v>
      </c>
      <c r="BL9" s="431">
        <v>2.0932409999999999</v>
      </c>
      <c r="BM9" s="431">
        <v>2.1294710000000001</v>
      </c>
      <c r="BN9" s="431">
        <v>2.1379239999999999</v>
      </c>
      <c r="BO9" s="431">
        <v>2.1391849999999999</v>
      </c>
      <c r="BP9" s="431">
        <v>2.1389770000000001</v>
      </c>
      <c r="BQ9" s="431">
        <v>2.1410439999999999</v>
      </c>
      <c r="BR9" s="431">
        <v>2.141518</v>
      </c>
      <c r="BS9" s="431">
        <v>2.1503329999999998</v>
      </c>
      <c r="BT9" s="431">
        <v>2.154579</v>
      </c>
      <c r="BU9" s="431">
        <v>2.1602260000000002</v>
      </c>
      <c r="BV9" s="431">
        <v>2.1535139999999999</v>
      </c>
    </row>
    <row r="10" spans="1:166" x14ac:dyDescent="0.2">
      <c r="A10" s="303" t="s">
        <v>575</v>
      </c>
      <c r="B10" s="689" t="s">
        <v>1320</v>
      </c>
      <c r="C10" s="510">
        <v>0.92532300000000001</v>
      </c>
      <c r="D10" s="510">
        <v>0.89779399999999998</v>
      </c>
      <c r="E10" s="510">
        <v>0.93471000000000004</v>
      </c>
      <c r="F10" s="510">
        <v>0.90430100000000002</v>
      </c>
      <c r="G10" s="510">
        <v>0.81274299999999999</v>
      </c>
      <c r="H10" s="510">
        <v>0.86003399999999997</v>
      </c>
      <c r="I10" s="510">
        <v>0.89222599999999996</v>
      </c>
      <c r="J10" s="510">
        <v>0.89803299999999997</v>
      </c>
      <c r="K10" s="510">
        <v>0.90116700000000005</v>
      </c>
      <c r="L10" s="510">
        <v>0.88754900000000003</v>
      </c>
      <c r="M10" s="510">
        <v>0.90626700000000004</v>
      </c>
      <c r="N10" s="510">
        <v>0.89058099999999996</v>
      </c>
      <c r="O10" s="510">
        <v>0.89838700000000005</v>
      </c>
      <c r="P10" s="510">
        <v>0.76403500000000002</v>
      </c>
      <c r="Q10" s="510">
        <v>0.89412899999999995</v>
      </c>
      <c r="R10" s="510">
        <v>0.92030000000000001</v>
      </c>
      <c r="S10" s="510">
        <v>0.93145199999999995</v>
      </c>
      <c r="T10" s="510">
        <v>0.93006699999999998</v>
      </c>
      <c r="U10" s="510">
        <v>0.92961300000000002</v>
      </c>
      <c r="V10" s="510">
        <v>0.94483799999999996</v>
      </c>
      <c r="W10" s="510">
        <v>0.94526600000000005</v>
      </c>
      <c r="X10" s="510">
        <v>0.96541900000000003</v>
      </c>
      <c r="Y10" s="510">
        <v>0.96460000000000001</v>
      </c>
      <c r="Z10" s="510">
        <v>0.96193600000000001</v>
      </c>
      <c r="AA10" s="510">
        <v>0.91725800000000002</v>
      </c>
      <c r="AB10" s="510">
        <v>0.91985700000000004</v>
      </c>
      <c r="AC10" s="510">
        <v>0.96412900000000001</v>
      </c>
      <c r="AD10" s="510">
        <v>0.97360000000000002</v>
      </c>
      <c r="AE10" s="510">
        <v>0.98699999999999999</v>
      </c>
      <c r="AF10" s="510">
        <v>0.99776699999999996</v>
      </c>
      <c r="AG10" s="510">
        <v>1.026386</v>
      </c>
      <c r="AH10" s="510">
        <v>1.022645</v>
      </c>
      <c r="AI10" s="510">
        <v>1.0415000000000001</v>
      </c>
      <c r="AJ10" s="510">
        <v>1.036645</v>
      </c>
      <c r="AK10" s="510">
        <v>1.0089999999999999</v>
      </c>
      <c r="AL10" s="510">
        <v>0.95542000000000005</v>
      </c>
      <c r="AM10" s="510">
        <v>0.97906400000000005</v>
      </c>
      <c r="AN10" s="510">
        <v>0.97378600000000004</v>
      </c>
      <c r="AO10" s="510">
        <v>1.005806</v>
      </c>
      <c r="AP10" s="510">
        <v>1.0281</v>
      </c>
      <c r="AQ10" s="510">
        <v>1.0461609999999999</v>
      </c>
      <c r="AR10" s="510">
        <v>1.0922339999999999</v>
      </c>
      <c r="AS10" s="510">
        <v>1.0707409999999999</v>
      </c>
      <c r="AT10" s="510">
        <v>1.087483</v>
      </c>
      <c r="AU10" s="510">
        <v>1.108833</v>
      </c>
      <c r="AV10" s="510">
        <v>1.097032</v>
      </c>
      <c r="AW10" s="510">
        <v>1.1047670000000001</v>
      </c>
      <c r="AX10" s="510">
        <v>1.0900319999999999</v>
      </c>
      <c r="AY10" s="510">
        <v>1.0212909999999999</v>
      </c>
      <c r="AZ10" s="510">
        <v>1.089655</v>
      </c>
      <c r="BA10" s="510">
        <v>1.0986450000000001</v>
      </c>
      <c r="BB10" s="510">
        <v>1.0950584577</v>
      </c>
      <c r="BC10" s="510">
        <v>1.1067902746</v>
      </c>
      <c r="BD10" s="431">
        <v>1.124547</v>
      </c>
      <c r="BE10" s="431">
        <v>1.1364890000000001</v>
      </c>
      <c r="BF10" s="431">
        <v>1.143834</v>
      </c>
      <c r="BG10" s="431">
        <v>1.1499189999999999</v>
      </c>
      <c r="BH10" s="431">
        <v>1.153068</v>
      </c>
      <c r="BI10" s="431">
        <v>1.158657</v>
      </c>
      <c r="BJ10" s="431">
        <v>1.155805</v>
      </c>
      <c r="BK10" s="431">
        <v>1.151524</v>
      </c>
      <c r="BL10" s="431">
        <v>1.1571659999999999</v>
      </c>
      <c r="BM10" s="431">
        <v>1.166226</v>
      </c>
      <c r="BN10" s="431">
        <v>1.1659649999999999</v>
      </c>
      <c r="BO10" s="431">
        <v>1.17502</v>
      </c>
      <c r="BP10" s="431">
        <v>1.1806939999999999</v>
      </c>
      <c r="BQ10" s="431">
        <v>1.181219</v>
      </c>
      <c r="BR10" s="431">
        <v>1.1880869999999999</v>
      </c>
      <c r="BS10" s="431">
        <v>1.1910989999999999</v>
      </c>
      <c r="BT10" s="431">
        <v>1.201014</v>
      </c>
      <c r="BU10" s="431">
        <v>1.1956770000000001</v>
      </c>
      <c r="BV10" s="431">
        <v>1.2011529999999999</v>
      </c>
    </row>
    <row r="11" spans="1:166" x14ac:dyDescent="0.2">
      <c r="A11" s="303" t="s">
        <v>576</v>
      </c>
      <c r="B11" s="689" t="s">
        <v>1321</v>
      </c>
      <c r="C11" s="510">
        <v>0.57070900000000002</v>
      </c>
      <c r="D11" s="510">
        <v>0.552172</v>
      </c>
      <c r="E11" s="510">
        <v>0.57999999999999996</v>
      </c>
      <c r="F11" s="510">
        <v>0.57256600000000002</v>
      </c>
      <c r="G11" s="510">
        <v>0.53896699999999997</v>
      </c>
      <c r="H11" s="510">
        <v>0.58803300000000003</v>
      </c>
      <c r="I11" s="510">
        <v>0.62177400000000005</v>
      </c>
      <c r="J11" s="510">
        <v>0.62790299999999999</v>
      </c>
      <c r="K11" s="510">
        <v>0.61703300000000005</v>
      </c>
      <c r="L11" s="510">
        <v>0.59019299999999997</v>
      </c>
      <c r="M11" s="510">
        <v>0.58589999999999998</v>
      </c>
      <c r="N11" s="510">
        <v>0.55783799999999995</v>
      </c>
      <c r="O11" s="510">
        <v>0.55674199999999996</v>
      </c>
      <c r="P11" s="510">
        <v>0.47389300000000001</v>
      </c>
      <c r="Q11" s="510">
        <v>0.55838699999999997</v>
      </c>
      <c r="R11" s="510">
        <v>0.58746699999999996</v>
      </c>
      <c r="S11" s="510">
        <v>0.61099999999999999</v>
      </c>
      <c r="T11" s="510">
        <v>0.63703299999999996</v>
      </c>
      <c r="U11" s="510">
        <v>0.64438700000000004</v>
      </c>
      <c r="V11" s="510">
        <v>0.66174200000000005</v>
      </c>
      <c r="W11" s="510">
        <v>0.65926700000000005</v>
      </c>
      <c r="X11" s="510">
        <v>0.65174200000000004</v>
      </c>
      <c r="Y11" s="510">
        <v>0.63483299999999998</v>
      </c>
      <c r="Z11" s="510">
        <v>0.62435499999999999</v>
      </c>
      <c r="AA11" s="510">
        <v>0.58099999999999996</v>
      </c>
      <c r="AB11" s="510">
        <v>0.57789299999999999</v>
      </c>
      <c r="AC11" s="510">
        <v>0.61503200000000002</v>
      </c>
      <c r="AD11" s="510">
        <v>0.63029999999999997</v>
      </c>
      <c r="AE11" s="510">
        <v>0.67029000000000005</v>
      </c>
      <c r="AF11" s="510">
        <v>0.70030000000000003</v>
      </c>
      <c r="AG11" s="510">
        <v>0.74112900000000004</v>
      </c>
      <c r="AH11" s="510">
        <v>0.74051599999999995</v>
      </c>
      <c r="AI11" s="510">
        <v>0.74829999999999997</v>
      </c>
      <c r="AJ11" s="510">
        <v>0.71422600000000003</v>
      </c>
      <c r="AK11" s="510">
        <v>0.67106699999999997</v>
      </c>
      <c r="AL11" s="510">
        <v>0.62764500000000001</v>
      </c>
      <c r="AM11" s="510">
        <v>0.63800000000000001</v>
      </c>
      <c r="AN11" s="510">
        <v>0.63217900000000005</v>
      </c>
      <c r="AO11" s="510">
        <v>0.65832299999999999</v>
      </c>
      <c r="AP11" s="510">
        <v>0.68626699999999996</v>
      </c>
      <c r="AQ11" s="510">
        <v>0.72532300000000005</v>
      </c>
      <c r="AR11" s="510">
        <v>0.76823300000000005</v>
      </c>
      <c r="AS11" s="510">
        <v>0.78564500000000004</v>
      </c>
      <c r="AT11" s="510">
        <v>0.81896800000000003</v>
      </c>
      <c r="AU11" s="510">
        <v>0.82650000000000001</v>
      </c>
      <c r="AV11" s="510">
        <v>0.80316100000000001</v>
      </c>
      <c r="AW11" s="510">
        <v>0.79400000000000004</v>
      </c>
      <c r="AX11" s="510">
        <v>0.77896799999999999</v>
      </c>
      <c r="AY11" s="510">
        <v>0.71261300000000005</v>
      </c>
      <c r="AZ11" s="510">
        <v>0.76931000000000005</v>
      </c>
      <c r="BA11" s="510">
        <v>0.78251599999999999</v>
      </c>
      <c r="BB11" s="510">
        <v>0.64881931893</v>
      </c>
      <c r="BC11" s="510">
        <v>0.66930998100000005</v>
      </c>
      <c r="BD11" s="431">
        <v>0.68437139999999996</v>
      </c>
      <c r="BE11" s="431">
        <v>0.70006769999999996</v>
      </c>
      <c r="BF11" s="431">
        <v>0.70964879999999997</v>
      </c>
      <c r="BG11" s="431">
        <v>0.70808669999999996</v>
      </c>
      <c r="BH11" s="431">
        <v>0.68938630000000001</v>
      </c>
      <c r="BI11" s="431">
        <v>0.67314309999999999</v>
      </c>
      <c r="BJ11" s="431">
        <v>0.64900480000000005</v>
      </c>
      <c r="BK11" s="431">
        <v>0.64478100000000005</v>
      </c>
      <c r="BL11" s="431">
        <v>0.63738119999999998</v>
      </c>
      <c r="BM11" s="431">
        <v>0.6605145</v>
      </c>
      <c r="BN11" s="431">
        <v>0.67629609999999996</v>
      </c>
      <c r="BO11" s="431">
        <v>0.69727760000000005</v>
      </c>
      <c r="BP11" s="431">
        <v>0.71716020000000003</v>
      </c>
      <c r="BQ11" s="431">
        <v>0.72866070000000005</v>
      </c>
      <c r="BR11" s="431">
        <v>0.73463619999999996</v>
      </c>
      <c r="BS11" s="431">
        <v>0.73100050000000005</v>
      </c>
      <c r="BT11" s="431">
        <v>0.7133507</v>
      </c>
      <c r="BU11" s="431">
        <v>0.69606100000000004</v>
      </c>
      <c r="BV11" s="431">
        <v>0.67438810000000005</v>
      </c>
    </row>
    <row r="12" spans="1:166" s="314" customFormat="1" x14ac:dyDescent="0.2">
      <c r="A12" s="674" t="s">
        <v>593</v>
      </c>
      <c r="B12" s="688" t="s">
        <v>1322</v>
      </c>
      <c r="C12" s="105">
        <v>0.38783800000000002</v>
      </c>
      <c r="D12" s="105">
        <v>0.381241</v>
      </c>
      <c r="E12" s="105">
        <v>0.621</v>
      </c>
      <c r="F12" s="105">
        <v>0.68279999999999996</v>
      </c>
      <c r="G12" s="105">
        <v>0.67103199999999996</v>
      </c>
      <c r="H12" s="105">
        <v>0.71040000000000003</v>
      </c>
      <c r="I12" s="105">
        <v>0.73216099999999995</v>
      </c>
      <c r="J12" s="105">
        <v>0.712032</v>
      </c>
      <c r="K12" s="105">
        <v>0.55546600000000002</v>
      </c>
      <c r="L12" s="105">
        <v>0.40983799999999998</v>
      </c>
      <c r="M12" s="105">
        <v>0.33329999999999999</v>
      </c>
      <c r="N12" s="105">
        <v>0.34696700000000003</v>
      </c>
      <c r="O12" s="105">
        <v>0.36725799999999997</v>
      </c>
      <c r="P12" s="105">
        <v>0.34267900000000001</v>
      </c>
      <c r="Q12" s="105">
        <v>0.59422600000000003</v>
      </c>
      <c r="R12" s="105">
        <v>0.778667</v>
      </c>
      <c r="S12" s="105">
        <v>0.89974200000000004</v>
      </c>
      <c r="T12" s="105">
        <v>0.88090000000000002</v>
      </c>
      <c r="U12" s="105">
        <v>0.84980699999999998</v>
      </c>
      <c r="V12" s="105">
        <v>0.80548399999999998</v>
      </c>
      <c r="W12" s="105">
        <v>0.60670000000000002</v>
      </c>
      <c r="X12" s="105">
        <v>0.48658099999999999</v>
      </c>
      <c r="Y12" s="105">
        <v>0.38316699999999998</v>
      </c>
      <c r="Z12" s="105">
        <v>0.38809700000000003</v>
      </c>
      <c r="AA12" s="105">
        <v>0.38187100000000002</v>
      </c>
      <c r="AB12" s="105">
        <v>0.45410699999999998</v>
      </c>
      <c r="AC12" s="105">
        <v>0.63132299999999997</v>
      </c>
      <c r="AD12" s="105">
        <v>0.81006699999999998</v>
      </c>
      <c r="AE12" s="105">
        <v>0.84948400000000002</v>
      </c>
      <c r="AF12" s="105">
        <v>0.86146699999999998</v>
      </c>
      <c r="AG12" s="105">
        <v>0.84690299999999996</v>
      </c>
      <c r="AH12" s="105">
        <v>0.80006500000000003</v>
      </c>
      <c r="AI12" s="105">
        <v>0.61103300000000005</v>
      </c>
      <c r="AJ12" s="105">
        <v>0.40428999999999998</v>
      </c>
      <c r="AK12" s="105">
        <v>0.33843299999999998</v>
      </c>
      <c r="AL12" s="105">
        <v>0.33712900000000001</v>
      </c>
      <c r="AM12" s="105">
        <v>0.351742</v>
      </c>
      <c r="AN12" s="105">
        <v>0.40903600000000001</v>
      </c>
      <c r="AO12" s="105">
        <v>0.63341899999999995</v>
      </c>
      <c r="AP12" s="105">
        <v>0.80549999999999999</v>
      </c>
      <c r="AQ12" s="105">
        <v>0.84258100000000002</v>
      </c>
      <c r="AR12" s="105">
        <v>0.84560000000000002</v>
      </c>
      <c r="AS12" s="105">
        <v>0.80961300000000003</v>
      </c>
      <c r="AT12" s="105">
        <v>0.82583899999999999</v>
      </c>
      <c r="AU12" s="105">
        <v>0.61303300000000005</v>
      </c>
      <c r="AV12" s="105">
        <v>0.414742</v>
      </c>
      <c r="AW12" s="105">
        <v>0.33316699999999999</v>
      </c>
      <c r="AX12" s="105">
        <v>0.34525800000000001</v>
      </c>
      <c r="AY12" s="105">
        <v>0.36835499999999999</v>
      </c>
      <c r="AZ12" s="105">
        <v>0.380828</v>
      </c>
      <c r="BA12" s="105">
        <v>0.63283900000000004</v>
      </c>
      <c r="BB12" s="105">
        <v>0.81769857000000001</v>
      </c>
      <c r="BC12" s="105">
        <v>0.84810079999999999</v>
      </c>
      <c r="BD12" s="686">
        <v>0.86915980000000004</v>
      </c>
      <c r="BE12" s="686">
        <v>0.85517960000000004</v>
      </c>
      <c r="BF12" s="686">
        <v>0.82046479999999999</v>
      </c>
      <c r="BG12" s="686">
        <v>0.60402610000000001</v>
      </c>
      <c r="BH12" s="686">
        <v>0.44388749999999999</v>
      </c>
      <c r="BI12" s="686">
        <v>0.31306129999999999</v>
      </c>
      <c r="BJ12" s="686">
        <v>0.327295</v>
      </c>
      <c r="BK12" s="686">
        <v>0.3687839</v>
      </c>
      <c r="BL12" s="686">
        <v>0.42480200000000001</v>
      </c>
      <c r="BM12" s="686">
        <v>0.65041199999999999</v>
      </c>
      <c r="BN12" s="686">
        <v>0.79358709999999999</v>
      </c>
      <c r="BO12" s="686">
        <v>0.88241179999999997</v>
      </c>
      <c r="BP12" s="686">
        <v>0.87550309999999998</v>
      </c>
      <c r="BQ12" s="686">
        <v>0.86413130000000005</v>
      </c>
      <c r="BR12" s="686">
        <v>0.83149740000000005</v>
      </c>
      <c r="BS12" s="686">
        <v>0.61679309999999998</v>
      </c>
      <c r="BT12" s="686">
        <v>0.45672170000000001</v>
      </c>
      <c r="BU12" s="686">
        <v>0.33741349999999998</v>
      </c>
      <c r="BV12" s="686">
        <v>0.35140729999999998</v>
      </c>
    </row>
    <row r="13" spans="1:166" x14ac:dyDescent="0.2">
      <c r="A13" s="303" t="s">
        <v>577</v>
      </c>
      <c r="B13" s="689" t="s">
        <v>1323</v>
      </c>
      <c r="C13" s="510">
        <v>5.6759999999999996E-3</v>
      </c>
      <c r="D13" s="510">
        <v>5.8609999999999999E-3</v>
      </c>
      <c r="E13" s="510">
        <v>8.0960000000000008E-3</v>
      </c>
      <c r="F13" s="510">
        <v>7.8659999999999997E-3</v>
      </c>
      <c r="G13" s="510">
        <v>6.2570000000000004E-3</v>
      </c>
      <c r="H13" s="510">
        <v>9.3989999999999994E-3</v>
      </c>
      <c r="I13" s="510">
        <v>8.4180000000000001E-3</v>
      </c>
      <c r="J13" s="510">
        <v>6.5799999999999999E-3</v>
      </c>
      <c r="K13" s="510">
        <v>5.0000000000000001E-3</v>
      </c>
      <c r="L13" s="510">
        <v>5.6759999999999996E-3</v>
      </c>
      <c r="M13" s="510">
        <v>5.2659999999999998E-3</v>
      </c>
      <c r="N13" s="510">
        <v>6.5799999999999999E-3</v>
      </c>
      <c r="O13" s="510">
        <v>5.0000000000000001E-3</v>
      </c>
      <c r="P13" s="510">
        <v>2.6080000000000001E-3</v>
      </c>
      <c r="Q13" s="510">
        <v>4.0000000000000001E-3</v>
      </c>
      <c r="R13" s="510">
        <v>3.3E-3</v>
      </c>
      <c r="S13" s="510">
        <v>6.7099999999999998E-3</v>
      </c>
      <c r="T13" s="510">
        <v>4.9329999999999999E-3</v>
      </c>
      <c r="U13" s="510">
        <v>3.0330000000000001E-3</v>
      </c>
      <c r="V13" s="510">
        <v>4.6449999999999998E-3</v>
      </c>
      <c r="W13" s="510">
        <v>6.1659999999999996E-3</v>
      </c>
      <c r="X13" s="510">
        <v>2.967E-3</v>
      </c>
      <c r="Y13" s="510">
        <v>8.5000000000000006E-3</v>
      </c>
      <c r="Z13" s="510">
        <v>6.613E-3</v>
      </c>
      <c r="AA13" s="510">
        <v>9.6450000000000008E-3</v>
      </c>
      <c r="AB13" s="510">
        <v>7.1780000000000004E-3</v>
      </c>
      <c r="AC13" s="510">
        <v>5.581E-3</v>
      </c>
      <c r="AD13" s="510">
        <v>6.3660000000000001E-3</v>
      </c>
      <c r="AE13" s="510">
        <v>6.2249999999999996E-3</v>
      </c>
      <c r="AF13" s="510">
        <v>7.9330000000000008E-3</v>
      </c>
      <c r="AG13" s="510">
        <v>9.0650000000000001E-3</v>
      </c>
      <c r="AH13" s="510">
        <v>7.2259999999999998E-3</v>
      </c>
      <c r="AI13" s="510">
        <v>6.3E-3</v>
      </c>
      <c r="AJ13" s="510">
        <v>5.7419999999999997E-3</v>
      </c>
      <c r="AK13" s="510">
        <v>6.4330000000000003E-3</v>
      </c>
      <c r="AL13" s="510">
        <v>6.5160000000000001E-3</v>
      </c>
      <c r="AM13" s="510">
        <v>3.8709999999999999E-3</v>
      </c>
      <c r="AN13" s="510">
        <v>4.5360000000000001E-3</v>
      </c>
      <c r="AO13" s="510">
        <v>8.5800000000000008E-3</v>
      </c>
      <c r="AP13" s="510">
        <v>5.3330000000000001E-3</v>
      </c>
      <c r="AQ13" s="510">
        <v>4.0000000000000001E-3</v>
      </c>
      <c r="AR13" s="510">
        <v>4.8989999999999997E-3</v>
      </c>
      <c r="AS13" s="510">
        <v>7.6769999999999998E-3</v>
      </c>
      <c r="AT13" s="510">
        <v>6.3229999999999996E-3</v>
      </c>
      <c r="AU13" s="510">
        <v>6.1000000000000004E-3</v>
      </c>
      <c r="AV13" s="510">
        <v>1.9741999999999999E-2</v>
      </c>
      <c r="AW13" s="510">
        <v>1.8367000000000001E-2</v>
      </c>
      <c r="AX13" s="510">
        <v>1.6677000000000001E-2</v>
      </c>
      <c r="AY13" s="510">
        <v>1.6903999999999999E-2</v>
      </c>
      <c r="AZ13" s="510">
        <v>1.069E-2</v>
      </c>
      <c r="BA13" s="510">
        <v>-7.6769999999999998E-3</v>
      </c>
      <c r="BB13" s="510">
        <v>1.1997870000000001E-2</v>
      </c>
      <c r="BC13" s="510">
        <v>1.1700199999999999E-2</v>
      </c>
      <c r="BD13" s="431">
        <v>1.0168999999999999E-2</v>
      </c>
      <c r="BE13" s="431">
        <v>1.1014599999999999E-2</v>
      </c>
      <c r="BF13" s="431">
        <v>1.21206E-2</v>
      </c>
      <c r="BG13" s="431">
        <v>1.09648E-2</v>
      </c>
      <c r="BH13" s="431">
        <v>1.13977E-2</v>
      </c>
      <c r="BI13" s="431">
        <v>1.13347E-2</v>
      </c>
      <c r="BJ13" s="431">
        <v>1.0864199999999999E-2</v>
      </c>
      <c r="BK13" s="431">
        <v>1.05307E-2</v>
      </c>
      <c r="BL13" s="431">
        <v>1.0459E-2</v>
      </c>
      <c r="BM13" s="431">
        <v>1.1186700000000001E-2</v>
      </c>
      <c r="BN13" s="431">
        <v>1.1564700000000001E-2</v>
      </c>
      <c r="BO13" s="431">
        <v>1.1580699999999999E-2</v>
      </c>
      <c r="BP13" s="431">
        <v>9.9745900000000002E-3</v>
      </c>
      <c r="BQ13" s="431">
        <v>1.07446E-2</v>
      </c>
      <c r="BR13" s="431">
        <v>1.19466E-2</v>
      </c>
      <c r="BS13" s="431">
        <v>1.0832100000000001E-2</v>
      </c>
      <c r="BT13" s="431">
        <v>1.12876E-2</v>
      </c>
      <c r="BU13" s="431">
        <v>1.1266699999999999E-2</v>
      </c>
      <c r="BV13" s="431">
        <v>1.08586E-2</v>
      </c>
    </row>
    <row r="14" spans="1:166" x14ac:dyDescent="0.2">
      <c r="A14" s="303" t="s">
        <v>629</v>
      </c>
      <c r="B14" s="689" t="s">
        <v>1056</v>
      </c>
      <c r="C14" s="510">
        <v>0.29654799999999998</v>
      </c>
      <c r="D14" s="510">
        <v>0.28072399999999997</v>
      </c>
      <c r="E14" s="510">
        <v>0.27848299999999998</v>
      </c>
      <c r="F14" s="510">
        <v>0.22989999999999999</v>
      </c>
      <c r="G14" s="510">
        <v>0.23354800000000001</v>
      </c>
      <c r="H14" s="510">
        <v>0.2485</v>
      </c>
      <c r="I14" s="510">
        <v>0.26451599999999997</v>
      </c>
      <c r="J14" s="510">
        <v>0.27438699999999999</v>
      </c>
      <c r="K14" s="510">
        <v>0.25993300000000003</v>
      </c>
      <c r="L14" s="510">
        <v>0.25819300000000001</v>
      </c>
      <c r="M14" s="510">
        <v>0.27479999999999999</v>
      </c>
      <c r="N14" s="510">
        <v>0.26587100000000002</v>
      </c>
      <c r="O14" s="510">
        <v>0.259129</v>
      </c>
      <c r="P14" s="510">
        <v>0.219107</v>
      </c>
      <c r="Q14" s="510">
        <v>0.27074199999999998</v>
      </c>
      <c r="R14" s="510">
        <v>0.28010000000000002</v>
      </c>
      <c r="S14" s="510">
        <v>0.30106500000000003</v>
      </c>
      <c r="T14" s="510">
        <v>0.30146699999999998</v>
      </c>
      <c r="U14" s="510">
        <v>0.28899999999999998</v>
      </c>
      <c r="V14" s="510">
        <v>0.28812900000000002</v>
      </c>
      <c r="W14" s="510">
        <v>0.25973299999999999</v>
      </c>
      <c r="X14" s="510">
        <v>0.27648400000000001</v>
      </c>
      <c r="Y14" s="510">
        <v>0.28670000000000001</v>
      </c>
      <c r="Z14" s="510">
        <v>0.29448400000000002</v>
      </c>
      <c r="AA14" s="510">
        <v>0.27112900000000001</v>
      </c>
      <c r="AB14" s="510">
        <v>0.27160699999999999</v>
      </c>
      <c r="AC14" s="510">
        <v>0.27451599999999998</v>
      </c>
      <c r="AD14" s="510">
        <v>0.29836699999999999</v>
      </c>
      <c r="AE14" s="510">
        <v>0.28922599999999998</v>
      </c>
      <c r="AF14" s="510">
        <v>0.29609999999999997</v>
      </c>
      <c r="AG14" s="510">
        <v>0.292323</v>
      </c>
      <c r="AH14" s="510">
        <v>0.294097</v>
      </c>
      <c r="AI14" s="510">
        <v>0.28260000000000002</v>
      </c>
      <c r="AJ14" s="510">
        <v>0.274065</v>
      </c>
      <c r="AK14" s="510">
        <v>0.28760000000000002</v>
      </c>
      <c r="AL14" s="510">
        <v>0.26241900000000001</v>
      </c>
      <c r="AM14" s="510">
        <v>0.26600000000000001</v>
      </c>
      <c r="AN14" s="510">
        <v>0.26910699999999999</v>
      </c>
      <c r="AO14" s="510">
        <v>0.27851599999999999</v>
      </c>
      <c r="AP14" s="510">
        <v>0.28599999999999998</v>
      </c>
      <c r="AQ14" s="510">
        <v>0.28777399999999997</v>
      </c>
      <c r="AR14" s="510">
        <v>0.28353299999999998</v>
      </c>
      <c r="AS14" s="510">
        <v>0.28958099999999998</v>
      </c>
      <c r="AT14" s="510">
        <v>0.28761300000000001</v>
      </c>
      <c r="AU14" s="510">
        <v>0.27413300000000002</v>
      </c>
      <c r="AV14" s="510">
        <v>0.272032</v>
      </c>
      <c r="AW14" s="510">
        <v>0.26200000000000001</v>
      </c>
      <c r="AX14" s="510">
        <v>0.28341899999999998</v>
      </c>
      <c r="AY14" s="510">
        <v>0.268065</v>
      </c>
      <c r="AZ14" s="510">
        <v>0.25296600000000002</v>
      </c>
      <c r="BA14" s="510">
        <v>0.27396799999999999</v>
      </c>
      <c r="BB14" s="510">
        <v>0.29713149999999999</v>
      </c>
      <c r="BC14" s="510">
        <v>0.26701269999999999</v>
      </c>
      <c r="BD14" s="431">
        <v>0.29522130000000002</v>
      </c>
      <c r="BE14" s="431">
        <v>0.28785739999999999</v>
      </c>
      <c r="BF14" s="431">
        <v>0.2801014</v>
      </c>
      <c r="BG14" s="431">
        <v>0.27054699999999998</v>
      </c>
      <c r="BH14" s="431">
        <v>0.25315300000000002</v>
      </c>
      <c r="BI14" s="431">
        <v>0.26396459999999999</v>
      </c>
      <c r="BJ14" s="431">
        <v>0.27183679999999999</v>
      </c>
      <c r="BK14" s="431">
        <v>0.27125969999999999</v>
      </c>
      <c r="BL14" s="431">
        <v>0.26581860000000002</v>
      </c>
      <c r="BM14" s="431">
        <v>0.27996680000000002</v>
      </c>
      <c r="BN14" s="431">
        <v>0.26507789999999998</v>
      </c>
      <c r="BO14" s="431">
        <v>0.30657709999999999</v>
      </c>
      <c r="BP14" s="431">
        <v>0.30213370000000001</v>
      </c>
      <c r="BQ14" s="431">
        <v>0.29516730000000002</v>
      </c>
      <c r="BR14" s="431">
        <v>0.2879352</v>
      </c>
      <c r="BS14" s="431">
        <v>0.27855360000000001</v>
      </c>
      <c r="BT14" s="431">
        <v>0.26153920000000003</v>
      </c>
      <c r="BU14" s="431">
        <v>0.28264270000000002</v>
      </c>
      <c r="BV14" s="431">
        <v>0.29074290000000003</v>
      </c>
    </row>
    <row r="15" spans="1:166" x14ac:dyDescent="0.2">
      <c r="A15" s="303" t="s">
        <v>630</v>
      </c>
      <c r="B15" s="689" t="s">
        <v>1324</v>
      </c>
      <c r="C15" s="510">
        <v>0.269096</v>
      </c>
      <c r="D15" s="510">
        <v>0.23361999999999999</v>
      </c>
      <c r="E15" s="510">
        <v>0.245451</v>
      </c>
      <c r="F15" s="510">
        <v>0.26440000000000002</v>
      </c>
      <c r="G15" s="510">
        <v>0.25838699999999998</v>
      </c>
      <c r="H15" s="510">
        <v>0.25569999999999998</v>
      </c>
      <c r="I15" s="510">
        <v>0.25790299999999999</v>
      </c>
      <c r="J15" s="510">
        <v>0.25235400000000002</v>
      </c>
      <c r="K15" s="510">
        <v>0.2697</v>
      </c>
      <c r="L15" s="510">
        <v>0.27961200000000003</v>
      </c>
      <c r="M15" s="510">
        <v>0.28489999999999999</v>
      </c>
      <c r="N15" s="510">
        <v>0.29206399999999999</v>
      </c>
      <c r="O15" s="510">
        <v>0.296097</v>
      </c>
      <c r="P15" s="510">
        <v>0.24482100000000001</v>
      </c>
      <c r="Q15" s="510">
        <v>0.267484</v>
      </c>
      <c r="R15" s="510">
        <v>0.29909999999999998</v>
      </c>
      <c r="S15" s="510">
        <v>0.32403199999999999</v>
      </c>
      <c r="T15" s="510">
        <v>0.30640000000000001</v>
      </c>
      <c r="U15" s="510">
        <v>0.29829</v>
      </c>
      <c r="V15" s="510">
        <v>0.29590300000000003</v>
      </c>
      <c r="W15" s="510">
        <v>0.27873300000000001</v>
      </c>
      <c r="X15" s="510">
        <v>0.26900000000000002</v>
      </c>
      <c r="Y15" s="510">
        <v>0.30080000000000001</v>
      </c>
      <c r="Z15" s="510">
        <v>0.304645</v>
      </c>
      <c r="AA15" s="510">
        <v>0.27854800000000002</v>
      </c>
      <c r="AB15" s="510">
        <v>0.27560699999999999</v>
      </c>
      <c r="AC15" s="510">
        <v>0.28403200000000001</v>
      </c>
      <c r="AD15" s="510">
        <v>0.28453299999999998</v>
      </c>
      <c r="AE15" s="510">
        <v>0.286387</v>
      </c>
      <c r="AF15" s="510">
        <v>0.27313300000000001</v>
      </c>
      <c r="AG15" s="510">
        <v>0.27612900000000001</v>
      </c>
      <c r="AH15" s="510">
        <v>0.26300000000000001</v>
      </c>
      <c r="AI15" s="510">
        <v>0.252</v>
      </c>
      <c r="AJ15" s="510">
        <v>0.22364500000000001</v>
      </c>
      <c r="AK15" s="510">
        <v>0.23433300000000001</v>
      </c>
      <c r="AL15" s="510">
        <v>0.229355</v>
      </c>
      <c r="AM15" s="510">
        <v>0.23319400000000001</v>
      </c>
      <c r="AN15" s="510">
        <v>0.22614300000000001</v>
      </c>
      <c r="AO15" s="510">
        <v>0.247194</v>
      </c>
      <c r="AP15" s="510">
        <v>0.26093300000000003</v>
      </c>
      <c r="AQ15" s="510">
        <v>0.25629000000000002</v>
      </c>
      <c r="AR15" s="510">
        <v>0.25190000000000001</v>
      </c>
      <c r="AS15" s="510">
        <v>0.25483899999999998</v>
      </c>
      <c r="AT15" s="510">
        <v>0.25480700000000001</v>
      </c>
      <c r="AU15" s="510">
        <v>0.245367</v>
      </c>
      <c r="AV15" s="510">
        <v>0.23067699999999999</v>
      </c>
      <c r="AW15" s="510">
        <v>0.273067</v>
      </c>
      <c r="AX15" s="510">
        <v>0.27574199999999999</v>
      </c>
      <c r="AY15" s="510">
        <v>0.249194</v>
      </c>
      <c r="AZ15" s="510">
        <v>0.22134499999999999</v>
      </c>
      <c r="BA15" s="510">
        <v>0.26187100000000002</v>
      </c>
      <c r="BB15" s="510">
        <v>0.27548679999999998</v>
      </c>
      <c r="BC15" s="510">
        <v>0.28732629999999998</v>
      </c>
      <c r="BD15" s="431">
        <v>0.28354699999999999</v>
      </c>
      <c r="BE15" s="431">
        <v>0.28153679999999998</v>
      </c>
      <c r="BF15" s="431">
        <v>0.27406619999999998</v>
      </c>
      <c r="BG15" s="431">
        <v>0.26880229999999999</v>
      </c>
      <c r="BH15" s="431">
        <v>0.2691559</v>
      </c>
      <c r="BI15" s="431">
        <v>0.2732134</v>
      </c>
      <c r="BJ15" s="431">
        <v>0.28763640000000001</v>
      </c>
      <c r="BK15" s="431">
        <v>0.2756999</v>
      </c>
      <c r="BL15" s="431">
        <v>0.26817089999999999</v>
      </c>
      <c r="BM15" s="431">
        <v>0.27539530000000001</v>
      </c>
      <c r="BN15" s="431">
        <v>0.2765609</v>
      </c>
      <c r="BO15" s="431">
        <v>0.27984369999999997</v>
      </c>
      <c r="BP15" s="431">
        <v>0.27979100000000001</v>
      </c>
      <c r="BQ15" s="431">
        <v>0.2774045</v>
      </c>
      <c r="BR15" s="431">
        <v>0.27169260000000001</v>
      </c>
      <c r="BS15" s="431">
        <v>0.26653149999999998</v>
      </c>
      <c r="BT15" s="431">
        <v>0.26755590000000001</v>
      </c>
      <c r="BU15" s="431">
        <v>0.27278019999999997</v>
      </c>
      <c r="BV15" s="431">
        <v>0.28844969999999998</v>
      </c>
    </row>
    <row r="16" spans="1:166" x14ac:dyDescent="0.2">
      <c r="A16" s="303" t="s">
        <v>578</v>
      </c>
      <c r="B16" s="689" t="s">
        <v>1325</v>
      </c>
      <c r="C16" s="510">
        <v>-0.18348200000000001</v>
      </c>
      <c r="D16" s="510">
        <v>-0.138964</v>
      </c>
      <c r="E16" s="510">
        <v>8.8969999999999994E-2</v>
      </c>
      <c r="F16" s="510">
        <v>0.18063399999999999</v>
      </c>
      <c r="G16" s="510">
        <v>0.17283999999999999</v>
      </c>
      <c r="H16" s="510">
        <v>0.196801</v>
      </c>
      <c r="I16" s="510">
        <v>0.201324</v>
      </c>
      <c r="J16" s="510">
        <v>0.17871100000000001</v>
      </c>
      <c r="K16" s="510">
        <v>2.0833000000000001E-2</v>
      </c>
      <c r="L16" s="510">
        <v>-0.13364300000000001</v>
      </c>
      <c r="M16" s="510">
        <v>-0.23166600000000001</v>
      </c>
      <c r="N16" s="510">
        <v>-0.21754799999999999</v>
      </c>
      <c r="O16" s="510">
        <v>-0.192968</v>
      </c>
      <c r="P16" s="510">
        <v>-0.12385699999999999</v>
      </c>
      <c r="Q16" s="510">
        <v>5.1999999999999998E-2</v>
      </c>
      <c r="R16" s="510">
        <v>0.19616700000000001</v>
      </c>
      <c r="S16" s="510">
        <v>0.26793499999999998</v>
      </c>
      <c r="T16" s="510">
        <v>0.2681</v>
      </c>
      <c r="U16" s="510">
        <v>0.25948399999999999</v>
      </c>
      <c r="V16" s="510">
        <v>0.216807</v>
      </c>
      <c r="W16" s="510">
        <v>6.2067999999999998E-2</v>
      </c>
      <c r="X16" s="510">
        <v>-6.1870000000000001E-2</v>
      </c>
      <c r="Y16" s="510">
        <v>-0.21283299999999999</v>
      </c>
      <c r="Z16" s="510">
        <v>-0.21764500000000001</v>
      </c>
      <c r="AA16" s="510">
        <v>-0.177451</v>
      </c>
      <c r="AB16" s="510">
        <v>-0.100285</v>
      </c>
      <c r="AC16" s="510">
        <v>6.7194000000000004E-2</v>
      </c>
      <c r="AD16" s="510">
        <v>0.220801</v>
      </c>
      <c r="AE16" s="510">
        <v>0.267646</v>
      </c>
      <c r="AF16" s="510">
        <v>0.28430100000000003</v>
      </c>
      <c r="AG16" s="510">
        <v>0.26938600000000001</v>
      </c>
      <c r="AH16" s="510">
        <v>0.23574200000000001</v>
      </c>
      <c r="AI16" s="510">
        <v>7.0133000000000001E-2</v>
      </c>
      <c r="AJ16" s="510">
        <v>-9.9162E-2</v>
      </c>
      <c r="AK16" s="510">
        <v>-0.18993299999999999</v>
      </c>
      <c r="AL16" s="510">
        <v>-0.161161</v>
      </c>
      <c r="AM16" s="510">
        <v>-0.15132300000000001</v>
      </c>
      <c r="AN16" s="510">
        <v>-9.0749999999999997E-2</v>
      </c>
      <c r="AO16" s="510">
        <v>9.9128999999999995E-2</v>
      </c>
      <c r="AP16" s="510">
        <v>0.25323400000000001</v>
      </c>
      <c r="AQ16" s="510">
        <v>0.29451699999999997</v>
      </c>
      <c r="AR16" s="510">
        <v>0.30526799999999998</v>
      </c>
      <c r="AS16" s="510">
        <v>0.25751600000000002</v>
      </c>
      <c r="AT16" s="510">
        <v>0.27709600000000001</v>
      </c>
      <c r="AU16" s="510">
        <v>8.7432999999999997E-2</v>
      </c>
      <c r="AV16" s="510">
        <v>-0.107709</v>
      </c>
      <c r="AW16" s="510">
        <v>-0.22026699999999999</v>
      </c>
      <c r="AX16" s="510">
        <v>-0.23058000000000001</v>
      </c>
      <c r="AY16" s="510">
        <v>-0.16580800000000001</v>
      </c>
      <c r="AZ16" s="510">
        <v>-0.104173</v>
      </c>
      <c r="BA16" s="510">
        <v>0.10467700000000001</v>
      </c>
      <c r="BB16" s="510">
        <v>0.2330824</v>
      </c>
      <c r="BC16" s="510">
        <v>0.28206160000000002</v>
      </c>
      <c r="BD16" s="431">
        <v>0.28022249999999999</v>
      </c>
      <c r="BE16" s="431">
        <v>0.27477089999999998</v>
      </c>
      <c r="BF16" s="431">
        <v>0.25417659999999997</v>
      </c>
      <c r="BG16" s="431">
        <v>5.3712000000000003E-2</v>
      </c>
      <c r="BH16" s="431">
        <v>-8.9819099999999999E-2</v>
      </c>
      <c r="BI16" s="431">
        <v>-0.23545140000000001</v>
      </c>
      <c r="BJ16" s="431">
        <v>-0.24304239999999999</v>
      </c>
      <c r="BK16" s="431">
        <v>-0.1887064</v>
      </c>
      <c r="BL16" s="431">
        <v>-0.1196464</v>
      </c>
      <c r="BM16" s="431">
        <v>8.3863199999999999E-2</v>
      </c>
      <c r="BN16" s="431">
        <v>0.2403836</v>
      </c>
      <c r="BO16" s="431">
        <v>0.28441040000000001</v>
      </c>
      <c r="BP16" s="431">
        <v>0.28360380000000002</v>
      </c>
      <c r="BQ16" s="431">
        <v>0.28081489999999998</v>
      </c>
      <c r="BR16" s="431">
        <v>0.25992290000000001</v>
      </c>
      <c r="BS16" s="431">
        <v>6.0876E-2</v>
      </c>
      <c r="BT16" s="431">
        <v>-8.3660999999999999E-2</v>
      </c>
      <c r="BU16" s="431">
        <v>-0.22927610000000001</v>
      </c>
      <c r="BV16" s="431">
        <v>-0.23864389999999999</v>
      </c>
    </row>
    <row r="17" spans="1:74" s="314" customFormat="1" x14ac:dyDescent="0.2">
      <c r="A17" s="674" t="s">
        <v>579</v>
      </c>
      <c r="B17" s="690" t="s">
        <v>1326</v>
      </c>
      <c r="C17" s="105">
        <v>-2.0516E-2</v>
      </c>
      <c r="D17" s="105">
        <v>-1.9827999999999998E-2</v>
      </c>
      <c r="E17" s="105">
        <v>-1.8096999999999999E-2</v>
      </c>
      <c r="F17" s="105">
        <v>-1.1133000000000001E-2</v>
      </c>
      <c r="G17" s="105">
        <v>-1.3644999999999999E-2</v>
      </c>
      <c r="H17" s="105">
        <v>-1.7867000000000001E-2</v>
      </c>
      <c r="I17" s="105">
        <v>-1.9484000000000001E-2</v>
      </c>
      <c r="J17" s="105">
        <v>-1.8903E-2</v>
      </c>
      <c r="K17" s="105">
        <v>-1.9266999999999999E-2</v>
      </c>
      <c r="L17" s="105">
        <v>-2.0487999999999999E-2</v>
      </c>
      <c r="M17" s="105">
        <v>-2.1024000000000001E-2</v>
      </c>
      <c r="N17" s="105">
        <v>-2.0570999999999999E-2</v>
      </c>
      <c r="O17" s="105">
        <v>-1.9303000000000001E-2</v>
      </c>
      <c r="P17" s="105">
        <v>-1.8078E-2</v>
      </c>
      <c r="Q17" s="105">
        <v>-2.0549000000000001E-2</v>
      </c>
      <c r="R17" s="105">
        <v>-2.0841999999999999E-2</v>
      </c>
      <c r="S17" s="105">
        <v>-2.2662000000000002E-2</v>
      </c>
      <c r="T17" s="105">
        <v>-2.3705E-2</v>
      </c>
      <c r="U17" s="105">
        <v>-2.3311999999999999E-2</v>
      </c>
      <c r="V17" s="105">
        <v>-2.1728000000000001E-2</v>
      </c>
      <c r="W17" s="105">
        <v>-2.1631999999999998E-2</v>
      </c>
      <c r="X17" s="105">
        <v>-2.2270000000000002E-2</v>
      </c>
      <c r="Y17" s="105">
        <v>-2.3389E-2</v>
      </c>
      <c r="Z17" s="105">
        <v>-2.3397999999999999E-2</v>
      </c>
      <c r="AA17" s="105">
        <v>-2.2349000000000001E-2</v>
      </c>
      <c r="AB17" s="105">
        <v>-2.1128000000000001E-2</v>
      </c>
      <c r="AC17" s="105">
        <v>-2.2387000000000001E-2</v>
      </c>
      <c r="AD17" s="105">
        <v>-2.0142E-2</v>
      </c>
      <c r="AE17" s="105">
        <v>-2.1826000000000002E-2</v>
      </c>
      <c r="AF17" s="105">
        <v>-2.3644999999999999E-2</v>
      </c>
      <c r="AG17" s="105">
        <v>-2.2442E-2</v>
      </c>
      <c r="AH17" s="105">
        <v>-2.2522E-2</v>
      </c>
      <c r="AI17" s="105">
        <v>-2.0795000000000001E-2</v>
      </c>
      <c r="AJ17" s="105">
        <v>-2.3115E-2</v>
      </c>
      <c r="AK17" s="105">
        <v>-2.4674999999999999E-2</v>
      </c>
      <c r="AL17" s="105">
        <v>-2.2335000000000001E-2</v>
      </c>
      <c r="AM17" s="105">
        <v>-2.3247E-2</v>
      </c>
      <c r="AN17" s="105">
        <v>-2.3174E-2</v>
      </c>
      <c r="AO17" s="105">
        <v>-2.3144999999999999E-2</v>
      </c>
      <c r="AP17" s="105">
        <v>-2.2377000000000001E-2</v>
      </c>
      <c r="AQ17" s="105">
        <v>-2.3636000000000001E-2</v>
      </c>
      <c r="AR17" s="105">
        <v>-2.4230000000000002E-2</v>
      </c>
      <c r="AS17" s="105">
        <v>-2.3909E-2</v>
      </c>
      <c r="AT17" s="105">
        <v>-2.4232E-2</v>
      </c>
      <c r="AU17" s="105">
        <v>-2.3231999999999999E-2</v>
      </c>
      <c r="AV17" s="105">
        <v>-2.4202000000000001E-2</v>
      </c>
      <c r="AW17" s="105">
        <v>-2.4337999999999999E-2</v>
      </c>
      <c r="AX17" s="105">
        <v>-2.3906E-2</v>
      </c>
      <c r="AY17" s="105">
        <v>-2.2445E-2</v>
      </c>
      <c r="AZ17" s="105">
        <v>-2.4205999999999998E-2</v>
      </c>
      <c r="BA17" s="105">
        <v>-2.2329000000000002E-2</v>
      </c>
      <c r="BB17" s="105">
        <v>-1.9855999999999999E-2</v>
      </c>
      <c r="BC17" s="105">
        <v>-2.03033E-2</v>
      </c>
      <c r="BD17" s="686">
        <v>-2.17638E-2</v>
      </c>
      <c r="BE17" s="686">
        <v>-2.1007100000000001E-2</v>
      </c>
      <c r="BF17" s="686">
        <v>-2.11018E-2</v>
      </c>
      <c r="BG17" s="686">
        <v>-2.03261E-2</v>
      </c>
      <c r="BH17" s="686">
        <v>-2.0519300000000001E-2</v>
      </c>
      <c r="BI17" s="686">
        <v>-2.1243499999999998E-2</v>
      </c>
      <c r="BJ17" s="686">
        <v>-2.08133E-2</v>
      </c>
      <c r="BK17" s="686">
        <v>-2.0741300000000001E-2</v>
      </c>
      <c r="BL17" s="686">
        <v>-2.0393100000000001E-2</v>
      </c>
      <c r="BM17" s="686">
        <v>-2.0792700000000001E-2</v>
      </c>
      <c r="BN17" s="686">
        <v>-1.9692899999999999E-2</v>
      </c>
      <c r="BO17" s="686">
        <v>-2.0822500000000001E-2</v>
      </c>
      <c r="BP17" s="686">
        <v>-2.0946599999999999E-2</v>
      </c>
      <c r="BQ17" s="686">
        <v>-2.04394E-2</v>
      </c>
      <c r="BR17" s="686">
        <v>-2.0629700000000001E-2</v>
      </c>
      <c r="BS17" s="686">
        <v>-2.01221E-2</v>
      </c>
      <c r="BT17" s="686">
        <v>-2.0266300000000001E-2</v>
      </c>
      <c r="BU17" s="686">
        <v>-2.12351E-2</v>
      </c>
      <c r="BV17" s="686">
        <v>-2.0967599999999999E-2</v>
      </c>
    </row>
    <row r="18" spans="1:74" x14ac:dyDescent="0.2">
      <c r="A18" s="303"/>
      <c r="B18" s="691"/>
      <c r="C18" s="701"/>
      <c r="D18" s="701"/>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701"/>
      <c r="AT18" s="701"/>
      <c r="AU18" s="701"/>
      <c r="AV18" s="701"/>
      <c r="AW18" s="701"/>
      <c r="AX18" s="701"/>
      <c r="AY18" s="701"/>
      <c r="AZ18" s="701"/>
      <c r="BA18" s="701"/>
      <c r="BB18" s="701"/>
      <c r="BC18" s="701"/>
      <c r="BD18" s="704"/>
      <c r="BE18" s="704"/>
      <c r="BF18" s="704"/>
      <c r="BG18" s="704"/>
      <c r="BH18" s="704"/>
      <c r="BI18" s="704"/>
      <c r="BJ18" s="704"/>
      <c r="BK18" s="704"/>
      <c r="BL18" s="704"/>
      <c r="BM18" s="704"/>
      <c r="BN18" s="704"/>
      <c r="BO18" s="704"/>
      <c r="BP18" s="704"/>
      <c r="BQ18" s="704"/>
      <c r="BR18" s="704"/>
      <c r="BS18" s="704"/>
      <c r="BT18" s="704"/>
      <c r="BU18" s="704"/>
      <c r="BV18" s="704"/>
    </row>
    <row r="19" spans="1:74" s="314" customFormat="1" x14ac:dyDescent="0.2">
      <c r="A19" s="674" t="s">
        <v>589</v>
      </c>
      <c r="B19" s="687" t="s">
        <v>1327</v>
      </c>
      <c r="C19" s="105">
        <v>3.4422959999999998</v>
      </c>
      <c r="D19" s="105">
        <v>3.3131789999999999</v>
      </c>
      <c r="E19" s="105">
        <v>3.3614820000000001</v>
      </c>
      <c r="F19" s="105">
        <v>2.7248800000000002</v>
      </c>
      <c r="G19" s="105">
        <v>2.9369320000000001</v>
      </c>
      <c r="H19" s="105">
        <v>2.8951790000000002</v>
      </c>
      <c r="I19" s="105">
        <v>3.02528</v>
      </c>
      <c r="J19" s="105">
        <v>2.9741149999999998</v>
      </c>
      <c r="K19" s="105">
        <v>3.017242</v>
      </c>
      <c r="L19" s="105">
        <v>3.3164470000000001</v>
      </c>
      <c r="M19" s="105">
        <v>3.7318799999999999</v>
      </c>
      <c r="N19" s="105">
        <v>3.9815260000000001</v>
      </c>
      <c r="O19" s="105">
        <v>4.0425789999999999</v>
      </c>
      <c r="P19" s="105">
        <v>3.0106890000000002</v>
      </c>
      <c r="Q19" s="105">
        <v>3.1933310000000001</v>
      </c>
      <c r="R19" s="105">
        <v>3.2314430000000001</v>
      </c>
      <c r="S19" s="105">
        <v>3.389751</v>
      </c>
      <c r="T19" s="105">
        <v>3.365332</v>
      </c>
      <c r="U19" s="105">
        <v>3.3149000000000002</v>
      </c>
      <c r="V19" s="105">
        <v>3.3795809999999999</v>
      </c>
      <c r="W19" s="105">
        <v>3.322473</v>
      </c>
      <c r="X19" s="105">
        <v>3.412153</v>
      </c>
      <c r="Y19" s="105">
        <v>3.5432350000000001</v>
      </c>
      <c r="Z19" s="105">
        <v>4.0248410000000003</v>
      </c>
      <c r="AA19" s="105">
        <v>3.979196</v>
      </c>
      <c r="AB19" s="105">
        <v>3.729911</v>
      </c>
      <c r="AC19" s="105">
        <v>3.5920480000000001</v>
      </c>
      <c r="AD19" s="105">
        <v>3.2634910000000001</v>
      </c>
      <c r="AE19" s="105">
        <v>3.030122</v>
      </c>
      <c r="AF19" s="105">
        <v>3.2429830000000002</v>
      </c>
      <c r="AG19" s="105">
        <v>3.3529719999999998</v>
      </c>
      <c r="AH19" s="105">
        <v>2.9958999999999998</v>
      </c>
      <c r="AI19" s="105">
        <v>3.1597019999999998</v>
      </c>
      <c r="AJ19" s="105">
        <v>3.225158</v>
      </c>
      <c r="AK19" s="105">
        <v>3.4231950000000002</v>
      </c>
      <c r="AL19" s="105">
        <v>3.318784</v>
      </c>
      <c r="AM19" s="105">
        <v>3.4793409999999998</v>
      </c>
      <c r="AN19" s="105">
        <v>3.409532</v>
      </c>
      <c r="AO19" s="105">
        <v>3.3086709999999999</v>
      </c>
      <c r="AP19" s="105">
        <v>3.33412</v>
      </c>
      <c r="AQ19" s="105">
        <v>3.3442219999999998</v>
      </c>
      <c r="AR19" s="105">
        <v>3.4033500000000001</v>
      </c>
      <c r="AS19" s="105">
        <v>3.3906130000000001</v>
      </c>
      <c r="AT19" s="105">
        <v>3.1844709999999998</v>
      </c>
      <c r="AU19" s="105">
        <v>3.1719439999999999</v>
      </c>
      <c r="AV19" s="105">
        <v>3.5434359999999998</v>
      </c>
      <c r="AW19" s="105">
        <v>3.8169309999999999</v>
      </c>
      <c r="AX19" s="105">
        <v>4.0797140000000001</v>
      </c>
      <c r="AY19" s="105">
        <v>3.9340290000000002</v>
      </c>
      <c r="AZ19" s="105">
        <v>3.8643649999999998</v>
      </c>
      <c r="BA19" s="105">
        <v>3.5970759999999999</v>
      </c>
      <c r="BB19" s="105">
        <v>3.3785968667000001</v>
      </c>
      <c r="BC19" s="105">
        <v>3.2019499355000001</v>
      </c>
      <c r="BD19" s="686">
        <v>3.3643299999999998</v>
      </c>
      <c r="BE19" s="686">
        <v>3.3683709999999998</v>
      </c>
      <c r="BF19" s="686">
        <v>3.4221590000000002</v>
      </c>
      <c r="BG19" s="686">
        <v>3.491174</v>
      </c>
      <c r="BH19" s="686">
        <v>3.6840609999999998</v>
      </c>
      <c r="BI19" s="686">
        <v>3.8814690000000001</v>
      </c>
      <c r="BJ19" s="686">
        <v>4.0305249999999999</v>
      </c>
      <c r="BK19" s="686">
        <v>4.0535800000000002</v>
      </c>
      <c r="BL19" s="686">
        <v>3.7963079999999998</v>
      </c>
      <c r="BM19" s="686">
        <v>3.7471390000000002</v>
      </c>
      <c r="BN19" s="686">
        <v>3.4419029999999999</v>
      </c>
      <c r="BO19" s="686">
        <v>3.3175729999999999</v>
      </c>
      <c r="BP19" s="686">
        <v>3.4421759999999999</v>
      </c>
      <c r="BQ19" s="686">
        <v>3.5214189999999999</v>
      </c>
      <c r="BR19" s="686">
        <v>3.4611999999999998</v>
      </c>
      <c r="BS19" s="686">
        <v>3.516902</v>
      </c>
      <c r="BT19" s="686">
        <v>3.7787850000000001</v>
      </c>
      <c r="BU19" s="686">
        <v>3.976674</v>
      </c>
      <c r="BV19" s="686">
        <v>4.0305309999999999</v>
      </c>
    </row>
    <row r="20" spans="1:74" x14ac:dyDescent="0.2">
      <c r="A20" s="303" t="s">
        <v>583</v>
      </c>
      <c r="B20" s="692" t="s">
        <v>1328</v>
      </c>
      <c r="C20" s="510">
        <v>1.711573</v>
      </c>
      <c r="D20" s="510">
        <v>1.710561</v>
      </c>
      <c r="E20" s="510">
        <v>1.7075359999999999</v>
      </c>
      <c r="F20" s="510">
        <v>1.5965940000000001</v>
      </c>
      <c r="G20" s="510">
        <v>1.682523</v>
      </c>
      <c r="H20" s="510">
        <v>1.757223</v>
      </c>
      <c r="I20" s="510">
        <v>1.8646</v>
      </c>
      <c r="J20" s="510">
        <v>1.651635</v>
      </c>
      <c r="K20" s="510">
        <v>1.488399</v>
      </c>
      <c r="L20" s="510">
        <v>1.6496409999999999</v>
      </c>
      <c r="M20" s="510">
        <v>1.9094640000000001</v>
      </c>
      <c r="N20" s="510">
        <v>1.887473</v>
      </c>
      <c r="O20" s="510">
        <v>1.835432</v>
      </c>
      <c r="P20" s="510">
        <v>1.2910219999999999</v>
      </c>
      <c r="Q20" s="510">
        <v>1.508181</v>
      </c>
      <c r="R20" s="510">
        <v>1.8415060000000001</v>
      </c>
      <c r="S20" s="510">
        <v>1.890746</v>
      </c>
      <c r="T20" s="510">
        <v>1.8508579999999999</v>
      </c>
      <c r="U20" s="510">
        <v>1.8181020000000001</v>
      </c>
      <c r="V20" s="510">
        <v>1.865248</v>
      </c>
      <c r="W20" s="510">
        <v>1.799255</v>
      </c>
      <c r="X20" s="510">
        <v>1.9137</v>
      </c>
      <c r="Y20" s="510">
        <v>1.931222</v>
      </c>
      <c r="Z20" s="510">
        <v>2.1026560000000001</v>
      </c>
      <c r="AA20" s="510">
        <v>2.1683400000000002</v>
      </c>
      <c r="AB20" s="510">
        <v>2.05396</v>
      </c>
      <c r="AC20" s="510">
        <v>2.0849419999999999</v>
      </c>
      <c r="AD20" s="510">
        <v>2.0661160000000001</v>
      </c>
      <c r="AE20" s="510">
        <v>1.9828669999999999</v>
      </c>
      <c r="AF20" s="510">
        <v>2.1184720000000001</v>
      </c>
      <c r="AG20" s="510">
        <v>2.1810149999999999</v>
      </c>
      <c r="AH20" s="510">
        <v>1.8494649999999999</v>
      </c>
      <c r="AI20" s="510">
        <v>1.9327780000000001</v>
      </c>
      <c r="AJ20" s="510">
        <v>2.0162939999999998</v>
      </c>
      <c r="AK20" s="510">
        <v>1.9639059999999999</v>
      </c>
      <c r="AL20" s="510">
        <v>1.8267139999999999</v>
      </c>
      <c r="AM20" s="510">
        <v>1.922785</v>
      </c>
      <c r="AN20" s="510">
        <v>2.0283820000000001</v>
      </c>
      <c r="AO20" s="510">
        <v>2.0188519999999999</v>
      </c>
      <c r="AP20" s="510">
        <v>2.136622</v>
      </c>
      <c r="AQ20" s="510">
        <v>2.246299</v>
      </c>
      <c r="AR20" s="510">
        <v>2.1943800000000002</v>
      </c>
      <c r="AS20" s="510">
        <v>2.2036980000000002</v>
      </c>
      <c r="AT20" s="510">
        <v>2.0089290000000002</v>
      </c>
      <c r="AU20" s="510">
        <v>2.003342</v>
      </c>
      <c r="AV20" s="510">
        <v>2.1028790000000002</v>
      </c>
      <c r="AW20" s="510">
        <v>2.168882</v>
      </c>
      <c r="AX20" s="510">
        <v>2.4652189999999998</v>
      </c>
      <c r="AY20" s="510">
        <v>2.123459</v>
      </c>
      <c r="AZ20" s="510">
        <v>2.36768</v>
      </c>
      <c r="BA20" s="510">
        <v>2.2445599999999999</v>
      </c>
      <c r="BB20" s="510">
        <v>2.2291259999999999</v>
      </c>
      <c r="BC20" s="510">
        <v>2.2243550000000001</v>
      </c>
      <c r="BD20" s="431">
        <v>2.22255</v>
      </c>
      <c r="BE20" s="431">
        <v>2.2317490000000002</v>
      </c>
      <c r="BF20" s="431">
        <v>2.2288039999999998</v>
      </c>
      <c r="BG20" s="431">
        <v>2.2523019999999998</v>
      </c>
      <c r="BH20" s="431">
        <v>2.2492549999999998</v>
      </c>
      <c r="BI20" s="431">
        <v>2.2623850000000001</v>
      </c>
      <c r="BJ20" s="431">
        <v>2.2538450000000001</v>
      </c>
      <c r="BK20" s="431">
        <v>2.2121520000000001</v>
      </c>
      <c r="BL20" s="431">
        <v>2.2240760000000002</v>
      </c>
      <c r="BM20" s="431">
        <v>2.2503730000000002</v>
      </c>
      <c r="BN20" s="431">
        <v>2.239595</v>
      </c>
      <c r="BO20" s="431">
        <v>2.2380710000000001</v>
      </c>
      <c r="BP20" s="431">
        <v>2.2481710000000001</v>
      </c>
      <c r="BQ20" s="431">
        <v>2.2522630000000001</v>
      </c>
      <c r="BR20" s="431">
        <v>2.2451620000000001</v>
      </c>
      <c r="BS20" s="431">
        <v>2.2644299999999999</v>
      </c>
      <c r="BT20" s="431">
        <v>2.2601619999999998</v>
      </c>
      <c r="BU20" s="431">
        <v>2.2745549999999999</v>
      </c>
      <c r="BV20" s="431">
        <v>2.267566</v>
      </c>
    </row>
    <row r="21" spans="1:74" x14ac:dyDescent="0.2">
      <c r="A21" s="303" t="s">
        <v>631</v>
      </c>
      <c r="B21" s="692" t="s">
        <v>1056</v>
      </c>
      <c r="C21" s="510">
        <v>1.181208</v>
      </c>
      <c r="D21" s="510">
        <v>1.2566790000000001</v>
      </c>
      <c r="E21" s="510">
        <v>0.99173999999999995</v>
      </c>
      <c r="F21" s="510">
        <v>0.66613299999999998</v>
      </c>
      <c r="G21" s="510">
        <v>0.62525600000000003</v>
      </c>
      <c r="H21" s="510">
        <v>0.43659399999999998</v>
      </c>
      <c r="I21" s="510">
        <v>0.47702</v>
      </c>
      <c r="J21" s="510">
        <v>0.59131500000000004</v>
      </c>
      <c r="K21" s="510">
        <v>0.75750200000000001</v>
      </c>
      <c r="L21" s="510">
        <v>0.82252899999999995</v>
      </c>
      <c r="M21" s="510">
        <v>0.972414</v>
      </c>
      <c r="N21" s="510">
        <v>1.121653</v>
      </c>
      <c r="O21" s="510">
        <v>1.2706569999999999</v>
      </c>
      <c r="P21" s="510">
        <v>1.1016159999999999</v>
      </c>
      <c r="Q21" s="510">
        <v>0.95728000000000002</v>
      </c>
      <c r="R21" s="510">
        <v>0.61355700000000002</v>
      </c>
      <c r="S21" s="510">
        <v>0.64565399999999995</v>
      </c>
      <c r="T21" s="510">
        <v>0.58219699999999996</v>
      </c>
      <c r="U21" s="510">
        <v>0.63052799999999998</v>
      </c>
      <c r="V21" s="510">
        <v>0.60079000000000005</v>
      </c>
      <c r="W21" s="510">
        <v>0.713032</v>
      </c>
      <c r="X21" s="510">
        <v>0.82515099999999997</v>
      </c>
      <c r="Y21" s="510">
        <v>0.87257700000000005</v>
      </c>
      <c r="Z21" s="510">
        <v>1.1409640000000001</v>
      </c>
      <c r="AA21" s="510">
        <v>1.2938860000000001</v>
      </c>
      <c r="AB21" s="510">
        <v>1.238936</v>
      </c>
      <c r="AC21" s="510">
        <v>0.94149700000000003</v>
      </c>
      <c r="AD21" s="510">
        <v>0.68110899999999996</v>
      </c>
      <c r="AE21" s="510">
        <v>0.54032999999999998</v>
      </c>
      <c r="AF21" s="510">
        <v>0.56536799999999998</v>
      </c>
      <c r="AG21" s="510">
        <v>0.61279099999999997</v>
      </c>
      <c r="AH21" s="510">
        <v>0.56311299999999997</v>
      </c>
      <c r="AI21" s="510">
        <v>0.74560999999999999</v>
      </c>
      <c r="AJ21" s="510">
        <v>0.757822</v>
      </c>
      <c r="AK21" s="510">
        <v>0.98608399999999996</v>
      </c>
      <c r="AL21" s="510">
        <v>1.1039570000000001</v>
      </c>
      <c r="AM21" s="510">
        <v>1.0947290000000001</v>
      </c>
      <c r="AN21" s="510">
        <v>1.0462910000000001</v>
      </c>
      <c r="AO21" s="510">
        <v>0.80591199999999996</v>
      </c>
      <c r="AP21" s="510">
        <v>0.69211400000000001</v>
      </c>
      <c r="AQ21" s="510">
        <v>0.52008799999999999</v>
      </c>
      <c r="AR21" s="510">
        <v>0.63613299999999995</v>
      </c>
      <c r="AS21" s="510">
        <v>0.56910400000000005</v>
      </c>
      <c r="AT21" s="510">
        <v>0.65465499999999999</v>
      </c>
      <c r="AU21" s="510">
        <v>0.63623700000000005</v>
      </c>
      <c r="AV21" s="510">
        <v>0.89271100000000003</v>
      </c>
      <c r="AW21" s="510">
        <v>0.95691899999999996</v>
      </c>
      <c r="AX21" s="510">
        <v>0.98847799999999997</v>
      </c>
      <c r="AY21" s="510">
        <v>1.2847489999999999</v>
      </c>
      <c r="AZ21" s="510">
        <v>1.0052810000000001</v>
      </c>
      <c r="BA21" s="510">
        <v>0.75890100000000005</v>
      </c>
      <c r="BB21" s="510">
        <v>0.62184856666999999</v>
      </c>
      <c r="BC21" s="510">
        <v>0.44801403548000002</v>
      </c>
      <c r="BD21" s="431">
        <v>0.56627179999999999</v>
      </c>
      <c r="BE21" s="431">
        <v>0.56943100000000002</v>
      </c>
      <c r="BF21" s="431">
        <v>0.64669750000000004</v>
      </c>
      <c r="BG21" s="431">
        <v>0.68359809999999999</v>
      </c>
      <c r="BH21" s="431">
        <v>0.85981989999999997</v>
      </c>
      <c r="BI21" s="431">
        <v>1.022999</v>
      </c>
      <c r="BJ21" s="431">
        <v>1.190005</v>
      </c>
      <c r="BK21" s="431">
        <v>1.293544</v>
      </c>
      <c r="BL21" s="431">
        <v>1.1134770000000001</v>
      </c>
      <c r="BM21" s="431">
        <v>0.96741809999999995</v>
      </c>
      <c r="BN21" s="431">
        <v>0.67008100000000004</v>
      </c>
      <c r="BO21" s="431">
        <v>0.50383230000000001</v>
      </c>
      <c r="BP21" s="431">
        <v>0.65104260000000003</v>
      </c>
      <c r="BQ21" s="431">
        <v>0.67942179999999996</v>
      </c>
      <c r="BR21" s="431">
        <v>0.71516250000000003</v>
      </c>
      <c r="BS21" s="431">
        <v>0.72197520000000004</v>
      </c>
      <c r="BT21" s="431">
        <v>0.95777060000000003</v>
      </c>
      <c r="BU21" s="431">
        <v>1.0911679999999999</v>
      </c>
      <c r="BV21" s="431">
        <v>1.170134</v>
      </c>
    </row>
    <row r="22" spans="1:74" x14ac:dyDescent="0.2">
      <c r="A22" s="303" t="s">
        <v>632</v>
      </c>
      <c r="B22" s="692" t="s">
        <v>1324</v>
      </c>
      <c r="C22" s="510">
        <v>0.283613</v>
      </c>
      <c r="D22" s="510">
        <v>0.25779299999999999</v>
      </c>
      <c r="E22" s="510">
        <v>0.25361299999999998</v>
      </c>
      <c r="F22" s="510">
        <v>0.28076699999999999</v>
      </c>
      <c r="G22" s="510">
        <v>0.27419399999999999</v>
      </c>
      <c r="H22" s="510">
        <v>0.26313300000000001</v>
      </c>
      <c r="I22" s="510">
        <v>0.27541900000000002</v>
      </c>
      <c r="J22" s="510">
        <v>0.25916099999999997</v>
      </c>
      <c r="K22" s="510">
        <v>0.28536699999999998</v>
      </c>
      <c r="L22" s="510">
        <v>0.29864499999999999</v>
      </c>
      <c r="M22" s="510">
        <v>0.29993300000000001</v>
      </c>
      <c r="N22" s="510">
        <v>0.29812899999999998</v>
      </c>
      <c r="O22" s="510">
        <v>0.32264500000000002</v>
      </c>
      <c r="P22" s="510">
        <v>0.26632099999999997</v>
      </c>
      <c r="Q22" s="510">
        <v>0.28154800000000002</v>
      </c>
      <c r="R22" s="510">
        <v>0.31236700000000001</v>
      </c>
      <c r="S22" s="510">
        <v>0.33790300000000001</v>
      </c>
      <c r="T22" s="510">
        <v>0.31786700000000001</v>
      </c>
      <c r="U22" s="510">
        <v>0.31119400000000003</v>
      </c>
      <c r="V22" s="510">
        <v>0.31103199999999998</v>
      </c>
      <c r="W22" s="510">
        <v>0.28570000000000001</v>
      </c>
      <c r="X22" s="510">
        <v>0.27645199999999998</v>
      </c>
      <c r="Y22" s="510">
        <v>0.31433299999999997</v>
      </c>
      <c r="Z22" s="510">
        <v>0.32351600000000003</v>
      </c>
      <c r="AA22" s="510">
        <v>0.29812899999999998</v>
      </c>
      <c r="AB22" s="510">
        <v>0.29049999999999998</v>
      </c>
      <c r="AC22" s="510">
        <v>0.304226</v>
      </c>
      <c r="AD22" s="510">
        <v>0.30213299999999998</v>
      </c>
      <c r="AE22" s="510">
        <v>0.29716100000000001</v>
      </c>
      <c r="AF22" s="510">
        <v>0.28060000000000002</v>
      </c>
      <c r="AG22" s="510">
        <v>0.28990300000000002</v>
      </c>
      <c r="AH22" s="510">
        <v>0.28135500000000002</v>
      </c>
      <c r="AI22" s="510">
        <v>0.26066699999999998</v>
      </c>
      <c r="AJ22" s="510">
        <v>0.231548</v>
      </c>
      <c r="AK22" s="510">
        <v>0.2404</v>
      </c>
      <c r="AL22" s="510">
        <v>0.237452</v>
      </c>
      <c r="AM22" s="510">
        <v>0.26106499999999999</v>
      </c>
      <c r="AN22" s="510">
        <v>0.244893</v>
      </c>
      <c r="AO22" s="510">
        <v>0.251774</v>
      </c>
      <c r="AP22" s="510">
        <v>0.27043299999999998</v>
      </c>
      <c r="AQ22" s="510">
        <v>0.27612900000000001</v>
      </c>
      <c r="AR22" s="510">
        <v>0.26726699999999998</v>
      </c>
      <c r="AS22" s="510">
        <v>0.26629000000000003</v>
      </c>
      <c r="AT22" s="510">
        <v>0.27222600000000002</v>
      </c>
      <c r="AU22" s="510">
        <v>0.259967</v>
      </c>
      <c r="AV22" s="510">
        <v>0.23916100000000001</v>
      </c>
      <c r="AW22" s="510">
        <v>0.279333</v>
      </c>
      <c r="AX22" s="510">
        <v>0.31283899999999998</v>
      </c>
      <c r="AY22" s="510">
        <v>0.26380700000000001</v>
      </c>
      <c r="AZ22" s="510">
        <v>0.238759</v>
      </c>
      <c r="BA22" s="510">
        <v>0.26745200000000002</v>
      </c>
      <c r="BB22" s="510">
        <v>0.28841810000000001</v>
      </c>
      <c r="BC22" s="510">
        <v>0.29763630000000002</v>
      </c>
      <c r="BD22" s="431">
        <v>0.29842099999999999</v>
      </c>
      <c r="BE22" s="431">
        <v>0.29210839999999999</v>
      </c>
      <c r="BF22" s="431">
        <v>0.28560590000000002</v>
      </c>
      <c r="BG22" s="431">
        <v>0.28780080000000002</v>
      </c>
      <c r="BH22" s="431">
        <v>0.2760493</v>
      </c>
      <c r="BI22" s="431">
        <v>0.28943029999999997</v>
      </c>
      <c r="BJ22" s="431">
        <v>0.30735210000000002</v>
      </c>
      <c r="BK22" s="431">
        <v>0.30132300000000001</v>
      </c>
      <c r="BL22" s="431">
        <v>0.28605550000000002</v>
      </c>
      <c r="BM22" s="431">
        <v>0.2953384</v>
      </c>
      <c r="BN22" s="431">
        <v>0.29133310000000001</v>
      </c>
      <c r="BO22" s="431">
        <v>0.29199389999999997</v>
      </c>
      <c r="BP22" s="431">
        <v>0.29645890000000003</v>
      </c>
      <c r="BQ22" s="431">
        <v>0.28960029999999998</v>
      </c>
      <c r="BR22" s="431">
        <v>0.28450340000000002</v>
      </c>
      <c r="BS22" s="431">
        <v>0.28668939999999998</v>
      </c>
      <c r="BT22" s="431">
        <v>0.27614280000000002</v>
      </c>
      <c r="BU22" s="431">
        <v>0.28985820000000001</v>
      </c>
      <c r="BV22" s="431">
        <v>0.30903589999999997</v>
      </c>
    </row>
    <row r="23" spans="1:74" x14ac:dyDescent="0.2">
      <c r="A23" s="303" t="s">
        <v>584</v>
      </c>
      <c r="B23" s="692" t="s">
        <v>1325</v>
      </c>
      <c r="C23" s="510">
        <v>0.18984799999999999</v>
      </c>
      <c r="D23" s="510">
        <v>9.0157000000000001E-2</v>
      </c>
      <c r="E23" s="510">
        <v>0.22947699999999999</v>
      </c>
      <c r="F23" s="510">
        <v>0.16306599999999999</v>
      </c>
      <c r="G23" s="510">
        <v>0.225048</v>
      </c>
      <c r="H23" s="510">
        <v>0.202623</v>
      </c>
      <c r="I23" s="510">
        <v>0.17632100000000001</v>
      </c>
      <c r="J23" s="510">
        <v>0.21072399999999999</v>
      </c>
      <c r="K23" s="510">
        <v>0.19212699999999999</v>
      </c>
      <c r="L23" s="510">
        <v>0.22239800000000001</v>
      </c>
      <c r="M23" s="510">
        <v>0.24429300000000001</v>
      </c>
      <c r="N23" s="510">
        <v>0.23563100000000001</v>
      </c>
      <c r="O23" s="510">
        <v>0.245423</v>
      </c>
      <c r="P23" s="510">
        <v>0.17302400000000001</v>
      </c>
      <c r="Q23" s="510">
        <v>0.22633400000000001</v>
      </c>
      <c r="R23" s="510">
        <v>0.21444199999999999</v>
      </c>
      <c r="S23" s="510">
        <v>0.31209900000000002</v>
      </c>
      <c r="T23" s="510">
        <v>0.33402700000000002</v>
      </c>
      <c r="U23" s="510">
        <v>0.26347900000000002</v>
      </c>
      <c r="V23" s="510">
        <v>0.26367699999999999</v>
      </c>
      <c r="W23" s="510">
        <v>0.24637700000000001</v>
      </c>
      <c r="X23" s="510">
        <v>0.17616499999999999</v>
      </c>
      <c r="Y23" s="510">
        <v>0.18772800000000001</v>
      </c>
      <c r="Z23" s="510">
        <v>0.24182000000000001</v>
      </c>
      <c r="AA23" s="510">
        <v>0.21884100000000001</v>
      </c>
      <c r="AB23" s="510">
        <v>0.14651500000000001</v>
      </c>
      <c r="AC23" s="510">
        <v>0.26138299999999998</v>
      </c>
      <c r="AD23" s="510">
        <v>0.21413299999999999</v>
      </c>
      <c r="AE23" s="510">
        <v>0.20976400000000001</v>
      </c>
      <c r="AF23" s="510">
        <v>0.27854299999999999</v>
      </c>
      <c r="AG23" s="510">
        <v>0.26926299999999997</v>
      </c>
      <c r="AH23" s="510">
        <v>0.30196699999999999</v>
      </c>
      <c r="AI23" s="510">
        <v>0.22064700000000001</v>
      </c>
      <c r="AJ23" s="510">
        <v>0.21949399999999999</v>
      </c>
      <c r="AK23" s="510">
        <v>0.23280500000000001</v>
      </c>
      <c r="AL23" s="510">
        <v>0.15066099999999999</v>
      </c>
      <c r="AM23" s="510">
        <v>0.200762</v>
      </c>
      <c r="AN23" s="510">
        <v>8.9966000000000004E-2</v>
      </c>
      <c r="AO23" s="510">
        <v>0.23213300000000001</v>
      </c>
      <c r="AP23" s="510">
        <v>0.23495099999999999</v>
      </c>
      <c r="AQ23" s="510">
        <v>0.30170599999999997</v>
      </c>
      <c r="AR23" s="510">
        <v>0.30557000000000001</v>
      </c>
      <c r="AS23" s="510">
        <v>0.35152099999999997</v>
      </c>
      <c r="AT23" s="510">
        <v>0.24866099999999999</v>
      </c>
      <c r="AU23" s="510">
        <v>0.27239799999999997</v>
      </c>
      <c r="AV23" s="510">
        <v>0.30868499999999999</v>
      </c>
      <c r="AW23" s="510">
        <v>0.41179700000000002</v>
      </c>
      <c r="AX23" s="510">
        <v>0.31317800000000001</v>
      </c>
      <c r="AY23" s="510">
        <v>0.26201400000000002</v>
      </c>
      <c r="AZ23" s="510">
        <v>0.25264500000000001</v>
      </c>
      <c r="BA23" s="510">
        <v>0.32616299999999998</v>
      </c>
      <c r="BB23" s="510">
        <v>0.23920420000000001</v>
      </c>
      <c r="BC23" s="510">
        <v>0.2319446</v>
      </c>
      <c r="BD23" s="431">
        <v>0.27708769999999999</v>
      </c>
      <c r="BE23" s="431">
        <v>0.27508199999999999</v>
      </c>
      <c r="BF23" s="431">
        <v>0.26105200000000001</v>
      </c>
      <c r="BG23" s="431">
        <v>0.26747369999999998</v>
      </c>
      <c r="BH23" s="431">
        <v>0.29893750000000002</v>
      </c>
      <c r="BI23" s="431">
        <v>0.3066547</v>
      </c>
      <c r="BJ23" s="431">
        <v>0.27932279999999998</v>
      </c>
      <c r="BK23" s="431">
        <v>0.24656059999999999</v>
      </c>
      <c r="BL23" s="431">
        <v>0.17269860000000001</v>
      </c>
      <c r="BM23" s="431">
        <v>0.23400860000000001</v>
      </c>
      <c r="BN23" s="431">
        <v>0.2408932</v>
      </c>
      <c r="BO23" s="431">
        <v>0.28367599999999998</v>
      </c>
      <c r="BP23" s="431">
        <v>0.24650340000000001</v>
      </c>
      <c r="BQ23" s="431">
        <v>0.3001336</v>
      </c>
      <c r="BR23" s="431">
        <v>0.2163717</v>
      </c>
      <c r="BS23" s="431">
        <v>0.2438073</v>
      </c>
      <c r="BT23" s="431">
        <v>0.2847095</v>
      </c>
      <c r="BU23" s="431">
        <v>0.32109189999999999</v>
      </c>
      <c r="BV23" s="431">
        <v>0.28379579999999999</v>
      </c>
    </row>
    <row r="24" spans="1:74" x14ac:dyDescent="0.2">
      <c r="A24" s="303"/>
      <c r="B24" s="69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4"/>
      <c r="BE24" s="704"/>
      <c r="BF24" s="704"/>
      <c r="BG24" s="704"/>
      <c r="BH24" s="704"/>
      <c r="BI24" s="704"/>
      <c r="BJ24" s="704"/>
      <c r="BK24" s="704"/>
      <c r="BL24" s="704"/>
      <c r="BM24" s="704"/>
      <c r="BN24" s="704"/>
      <c r="BO24" s="704"/>
      <c r="BP24" s="704"/>
      <c r="BQ24" s="704"/>
      <c r="BR24" s="704"/>
      <c r="BS24" s="704"/>
      <c r="BT24" s="704"/>
      <c r="BU24" s="704"/>
      <c r="BV24" s="704"/>
    </row>
    <row r="25" spans="1:74" s="314" customFormat="1" x14ac:dyDescent="0.2">
      <c r="A25" s="669" t="s">
        <v>591</v>
      </c>
      <c r="B25" s="687" t="s">
        <v>1329</v>
      </c>
      <c r="C25" s="105">
        <v>-1.9143810000000001</v>
      </c>
      <c r="D25" s="105">
        <v>-2.0347520000000001</v>
      </c>
      <c r="E25" s="105">
        <v>-1.906002</v>
      </c>
      <c r="F25" s="105">
        <v>-2.0095200000000002</v>
      </c>
      <c r="G25" s="105">
        <v>-1.670326</v>
      </c>
      <c r="H25" s="105">
        <v>-1.8587880000000001</v>
      </c>
      <c r="I25" s="105">
        <v>-1.903043</v>
      </c>
      <c r="J25" s="105">
        <v>-1.822498</v>
      </c>
      <c r="K25" s="105">
        <v>-1.7624919999999999</v>
      </c>
      <c r="L25" s="105">
        <v>-2.170919</v>
      </c>
      <c r="M25" s="105">
        <v>-1.9687220000000001</v>
      </c>
      <c r="N25" s="105">
        <v>-2.0388820000000001</v>
      </c>
      <c r="O25" s="105">
        <v>-2.025941</v>
      </c>
      <c r="P25" s="105">
        <v>-1.762502</v>
      </c>
      <c r="Q25" s="105">
        <v>-2.0460940000000001</v>
      </c>
      <c r="R25" s="105">
        <v>-2.2540529999999999</v>
      </c>
      <c r="S25" s="105">
        <v>-2.2139150000000001</v>
      </c>
      <c r="T25" s="105">
        <v>-2.295032</v>
      </c>
      <c r="U25" s="105">
        <v>-2.0504500000000001</v>
      </c>
      <c r="V25" s="105">
        <v>-2.3247559999999998</v>
      </c>
      <c r="W25" s="105">
        <v>-2.0814499999999998</v>
      </c>
      <c r="X25" s="105">
        <v>-2.0692729999999999</v>
      </c>
      <c r="Y25" s="105">
        <v>-2.3163990000000001</v>
      </c>
      <c r="Z25" s="105">
        <v>-2.1661769999999998</v>
      </c>
      <c r="AA25" s="105">
        <v>-2.0427529999999998</v>
      </c>
      <c r="AB25" s="105">
        <v>-2.0258090000000002</v>
      </c>
      <c r="AC25" s="105">
        <v>-2.133229</v>
      </c>
      <c r="AD25" s="105">
        <v>-2.2663540000000002</v>
      </c>
      <c r="AE25" s="105">
        <v>-2.3111630000000001</v>
      </c>
      <c r="AF25" s="105">
        <v>-2.5179529999999999</v>
      </c>
      <c r="AG25" s="105">
        <v>-2.199776</v>
      </c>
      <c r="AH25" s="105">
        <v>-2.314905</v>
      </c>
      <c r="AI25" s="105">
        <v>-2.233911</v>
      </c>
      <c r="AJ25" s="105">
        <v>-2.2266379999999999</v>
      </c>
      <c r="AK25" s="105">
        <v>-2.176256</v>
      </c>
      <c r="AL25" s="105">
        <v>-2.3614280000000001</v>
      </c>
      <c r="AM25" s="105">
        <v>-2.3381340000000002</v>
      </c>
      <c r="AN25" s="105">
        <v>-2.4148619999999998</v>
      </c>
      <c r="AO25" s="105">
        <v>-2.637273</v>
      </c>
      <c r="AP25" s="105">
        <v>-2.4819599999999999</v>
      </c>
      <c r="AQ25" s="105">
        <v>-2.284497</v>
      </c>
      <c r="AR25" s="105">
        <v>-2.3978619999999999</v>
      </c>
      <c r="AS25" s="105">
        <v>-2.3690980000000001</v>
      </c>
      <c r="AT25" s="105">
        <v>-2.3677440000000001</v>
      </c>
      <c r="AU25" s="105">
        <v>-2.5350679999999999</v>
      </c>
      <c r="AV25" s="105">
        <v>-2.5067240000000002</v>
      </c>
      <c r="AW25" s="105">
        <v>-2.623831</v>
      </c>
      <c r="AX25" s="105">
        <v>-2.60785</v>
      </c>
      <c r="AY25" s="105">
        <v>-2.522017</v>
      </c>
      <c r="AZ25" s="105">
        <v>-2.6750039999999999</v>
      </c>
      <c r="BA25" s="105">
        <v>-2.58704</v>
      </c>
      <c r="BB25" s="105">
        <v>-2.8191332667000002</v>
      </c>
      <c r="BC25" s="105">
        <v>-2.9374343000000001</v>
      </c>
      <c r="BD25" s="686">
        <v>-2.6292499999999999</v>
      </c>
      <c r="BE25" s="686">
        <v>-2.65089</v>
      </c>
      <c r="BF25" s="686">
        <v>-2.535231</v>
      </c>
      <c r="BG25" s="686">
        <v>-2.5553319999999999</v>
      </c>
      <c r="BH25" s="686">
        <v>-2.4829319999999999</v>
      </c>
      <c r="BI25" s="686">
        <v>-2.4296259999999998</v>
      </c>
      <c r="BJ25" s="686">
        <v>-2.5302600000000002</v>
      </c>
      <c r="BK25" s="686">
        <v>-2.6099570000000001</v>
      </c>
      <c r="BL25" s="686">
        <v>-2.7469429999999999</v>
      </c>
      <c r="BM25" s="686">
        <v>-2.7252290000000001</v>
      </c>
      <c r="BN25" s="686">
        <v>-2.782486</v>
      </c>
      <c r="BO25" s="686">
        <v>-2.8445749999999999</v>
      </c>
      <c r="BP25" s="686">
        <v>-2.727948</v>
      </c>
      <c r="BQ25" s="686">
        <v>-2.6817009999999999</v>
      </c>
      <c r="BR25" s="686">
        <v>-2.621362</v>
      </c>
      <c r="BS25" s="686">
        <v>-2.7047319999999999</v>
      </c>
      <c r="BT25" s="686">
        <v>-2.6306539999999998</v>
      </c>
      <c r="BU25" s="686">
        <v>-2.6023260000000001</v>
      </c>
      <c r="BV25" s="686">
        <v>-2.7313079999999998</v>
      </c>
    </row>
    <row r="26" spans="1:74" x14ac:dyDescent="0.2">
      <c r="A26" s="303" t="s">
        <v>580</v>
      </c>
      <c r="B26" s="692" t="s">
        <v>1319</v>
      </c>
      <c r="C26" s="510">
        <v>-0.32342599999999999</v>
      </c>
      <c r="D26" s="510">
        <v>-0.27740300000000001</v>
      </c>
      <c r="E26" s="510">
        <v>-0.29536699999999999</v>
      </c>
      <c r="F26" s="510">
        <v>-0.229573</v>
      </c>
      <c r="G26" s="510">
        <v>-0.240928</v>
      </c>
      <c r="H26" s="510">
        <v>-0.26357599999999998</v>
      </c>
      <c r="I26" s="510">
        <v>-0.25139899999999998</v>
      </c>
      <c r="J26" s="510">
        <v>-0.30333300000000002</v>
      </c>
      <c r="K26" s="510">
        <v>-0.23763400000000001</v>
      </c>
      <c r="L26" s="510">
        <v>-0.29858400000000002</v>
      </c>
      <c r="M26" s="510">
        <v>-0.26036799999999999</v>
      </c>
      <c r="N26" s="510">
        <v>-0.26413900000000001</v>
      </c>
      <c r="O26" s="510">
        <v>-0.31598799999999999</v>
      </c>
      <c r="P26" s="510">
        <v>-0.24326400000000001</v>
      </c>
      <c r="Q26" s="510">
        <v>-0.35239900000000002</v>
      </c>
      <c r="R26" s="510">
        <v>-0.32882800000000001</v>
      </c>
      <c r="S26" s="510">
        <v>-0.392899</v>
      </c>
      <c r="T26" s="510">
        <v>-0.41834199999999999</v>
      </c>
      <c r="U26" s="510">
        <v>-0.31873699999999999</v>
      </c>
      <c r="V26" s="510">
        <v>-0.44159100000000001</v>
      </c>
      <c r="W26" s="510">
        <v>-0.364145</v>
      </c>
      <c r="X26" s="510">
        <v>-0.39275199999999999</v>
      </c>
      <c r="Y26" s="510">
        <v>-0.398511</v>
      </c>
      <c r="Z26" s="510">
        <v>-0.45266699999999999</v>
      </c>
      <c r="AA26" s="510">
        <v>-0.37527300000000002</v>
      </c>
      <c r="AB26" s="510">
        <v>-0.39957500000000001</v>
      </c>
      <c r="AC26" s="510">
        <v>-0.43408999999999998</v>
      </c>
      <c r="AD26" s="510">
        <v>-0.35388399999999998</v>
      </c>
      <c r="AE26" s="510">
        <v>-0.39364900000000003</v>
      </c>
      <c r="AF26" s="510">
        <v>-0.45976099999999998</v>
      </c>
      <c r="AG26" s="510">
        <v>-0.41492099999999998</v>
      </c>
      <c r="AH26" s="510">
        <v>-0.45024399999999998</v>
      </c>
      <c r="AI26" s="510">
        <v>-0.390656</v>
      </c>
      <c r="AJ26" s="510">
        <v>-0.43077100000000002</v>
      </c>
      <c r="AK26" s="510">
        <v>-0.43722800000000001</v>
      </c>
      <c r="AL26" s="510">
        <v>-0.48331800000000003</v>
      </c>
      <c r="AM26" s="510">
        <v>-0.481377</v>
      </c>
      <c r="AN26" s="510">
        <v>-0.47426099999999999</v>
      </c>
      <c r="AO26" s="510">
        <v>-0.53672799999999998</v>
      </c>
      <c r="AP26" s="510">
        <v>-0.490311</v>
      </c>
      <c r="AQ26" s="510">
        <v>-0.46257199999999998</v>
      </c>
      <c r="AR26" s="510">
        <v>-0.51341899999999996</v>
      </c>
      <c r="AS26" s="510">
        <v>-0.47698000000000002</v>
      </c>
      <c r="AT26" s="510">
        <v>-0.50797400000000004</v>
      </c>
      <c r="AU26" s="510">
        <v>-0.50379200000000002</v>
      </c>
      <c r="AV26" s="510">
        <v>-0.43515300000000001</v>
      </c>
      <c r="AW26" s="510">
        <v>-0.400418</v>
      </c>
      <c r="AX26" s="510">
        <v>-0.36510399999999998</v>
      </c>
      <c r="AY26" s="510">
        <v>-0.50528399999999996</v>
      </c>
      <c r="AZ26" s="510">
        <v>-0.496838</v>
      </c>
      <c r="BA26" s="510">
        <v>-0.43385899999999999</v>
      </c>
      <c r="BB26" s="510">
        <v>-0.50555289999999997</v>
      </c>
      <c r="BC26" s="510">
        <v>-0.51984759999999997</v>
      </c>
      <c r="BD26" s="431">
        <v>-0.51478710000000005</v>
      </c>
      <c r="BE26" s="431">
        <v>-0.50226320000000002</v>
      </c>
      <c r="BF26" s="431">
        <v>-0.50144140000000004</v>
      </c>
      <c r="BG26" s="431">
        <v>-0.4997412</v>
      </c>
      <c r="BH26" s="431">
        <v>-0.50239670000000003</v>
      </c>
      <c r="BI26" s="431">
        <v>-0.49161060000000001</v>
      </c>
      <c r="BJ26" s="431">
        <v>-0.50905420000000001</v>
      </c>
      <c r="BK26" s="431">
        <v>-0.50971549999999999</v>
      </c>
      <c r="BL26" s="431">
        <v>-0.50675320000000001</v>
      </c>
      <c r="BM26" s="431">
        <v>-0.49585600000000002</v>
      </c>
      <c r="BN26" s="431">
        <v>-0.49894539999999998</v>
      </c>
      <c r="BO26" s="431">
        <v>-0.52447310000000003</v>
      </c>
      <c r="BP26" s="431">
        <v>-0.51928209999999997</v>
      </c>
      <c r="BQ26" s="431">
        <v>-0.506799</v>
      </c>
      <c r="BR26" s="431">
        <v>-0.50481750000000003</v>
      </c>
      <c r="BS26" s="431">
        <v>-0.50992899999999997</v>
      </c>
      <c r="BT26" s="431">
        <v>-0.53516830000000004</v>
      </c>
      <c r="BU26" s="431">
        <v>-0.54629490000000003</v>
      </c>
      <c r="BV26" s="431">
        <v>-0.56623869999999998</v>
      </c>
    </row>
    <row r="27" spans="1:74" x14ac:dyDescent="0.2">
      <c r="A27" s="303" t="s">
        <v>581</v>
      </c>
      <c r="B27" s="692" t="s">
        <v>1330</v>
      </c>
      <c r="C27" s="510">
        <v>-1.0311790000000001</v>
      </c>
      <c r="D27" s="510">
        <v>-1.0643549999999999</v>
      </c>
      <c r="E27" s="510">
        <v>-1.137583</v>
      </c>
      <c r="F27" s="510">
        <v>-1.1718329999999999</v>
      </c>
      <c r="G27" s="510">
        <v>-0.95726100000000003</v>
      </c>
      <c r="H27" s="510">
        <v>-1.1572720000000001</v>
      </c>
      <c r="I27" s="510">
        <v>-1.134045</v>
      </c>
      <c r="J27" s="510">
        <v>-1.033169</v>
      </c>
      <c r="K27" s="510">
        <v>-1.013131</v>
      </c>
      <c r="L27" s="510">
        <v>-1.2844390000000001</v>
      </c>
      <c r="M27" s="510">
        <v>-1.181886</v>
      </c>
      <c r="N27" s="510">
        <v>-1.457379</v>
      </c>
      <c r="O27" s="510">
        <v>-1.201052</v>
      </c>
      <c r="P27" s="510">
        <v>-0.96134900000000001</v>
      </c>
      <c r="Q27" s="510">
        <v>-1.059785</v>
      </c>
      <c r="R27" s="510">
        <v>-1.30061</v>
      </c>
      <c r="S27" s="510">
        <v>-1.169959</v>
      </c>
      <c r="T27" s="510">
        <v>-1.3070360000000001</v>
      </c>
      <c r="U27" s="510">
        <v>-1.156085</v>
      </c>
      <c r="V27" s="510">
        <v>-1.2765340000000001</v>
      </c>
      <c r="W27" s="510">
        <v>-1.224502</v>
      </c>
      <c r="X27" s="510">
        <v>-1.1246240000000001</v>
      </c>
      <c r="Y27" s="510">
        <v>-1.359056</v>
      </c>
      <c r="Z27" s="510">
        <v>-1.2307779999999999</v>
      </c>
      <c r="AA27" s="510">
        <v>-1.2274689999999999</v>
      </c>
      <c r="AB27" s="510">
        <v>-1.149994</v>
      </c>
      <c r="AC27" s="510">
        <v>-1.2060839999999999</v>
      </c>
      <c r="AD27" s="510">
        <v>-1.3134920000000001</v>
      </c>
      <c r="AE27" s="510">
        <v>-1.2839929999999999</v>
      </c>
      <c r="AF27" s="510">
        <v>-1.438733</v>
      </c>
      <c r="AG27" s="510">
        <v>-1.2515000000000001</v>
      </c>
      <c r="AH27" s="510">
        <v>-1.3592740000000001</v>
      </c>
      <c r="AI27" s="510">
        <v>-1.2004570000000001</v>
      </c>
      <c r="AJ27" s="510">
        <v>-1.3140160000000001</v>
      </c>
      <c r="AK27" s="510">
        <v>-1.1867829999999999</v>
      </c>
      <c r="AL27" s="510">
        <v>-1.318559</v>
      </c>
      <c r="AM27" s="510">
        <v>-1.2766580000000001</v>
      </c>
      <c r="AN27" s="510">
        <v>-1.3647800000000001</v>
      </c>
      <c r="AO27" s="510">
        <v>-1.5421210000000001</v>
      </c>
      <c r="AP27" s="510">
        <v>-1.3718520000000001</v>
      </c>
      <c r="AQ27" s="510">
        <v>-1.3979429999999999</v>
      </c>
      <c r="AR27" s="510">
        <v>-1.4153009999999999</v>
      </c>
      <c r="AS27" s="510">
        <v>-1.46096</v>
      </c>
      <c r="AT27" s="510">
        <v>-1.3713120000000001</v>
      </c>
      <c r="AU27" s="510">
        <v>-1.5086299999999999</v>
      </c>
      <c r="AV27" s="510">
        <v>-1.589224</v>
      </c>
      <c r="AW27" s="510">
        <v>-1.6709149999999999</v>
      </c>
      <c r="AX27" s="510">
        <v>-1.701489</v>
      </c>
      <c r="AY27" s="510">
        <v>-1.5571550000000001</v>
      </c>
      <c r="AZ27" s="510">
        <v>-1.6770640000000001</v>
      </c>
      <c r="BA27" s="510">
        <v>-1.556583</v>
      </c>
      <c r="BB27" s="510">
        <v>-1.7120666667</v>
      </c>
      <c r="BC27" s="510">
        <v>-1.7802070000000001</v>
      </c>
      <c r="BD27" s="431">
        <v>-1.4892609999999999</v>
      </c>
      <c r="BE27" s="431">
        <v>-1.516775</v>
      </c>
      <c r="BF27" s="431">
        <v>-1.3765829999999999</v>
      </c>
      <c r="BG27" s="431">
        <v>-1.452869</v>
      </c>
      <c r="BH27" s="431">
        <v>-1.4151929999999999</v>
      </c>
      <c r="BI27" s="431">
        <v>-1.3786430000000001</v>
      </c>
      <c r="BJ27" s="431">
        <v>-1.450205</v>
      </c>
      <c r="BK27" s="431">
        <v>-1.4698659999999999</v>
      </c>
      <c r="BL27" s="431">
        <v>-1.5208060000000001</v>
      </c>
      <c r="BM27" s="431">
        <v>-1.507735</v>
      </c>
      <c r="BN27" s="431">
        <v>-1.6083879999999999</v>
      </c>
      <c r="BO27" s="431">
        <v>-1.675711</v>
      </c>
      <c r="BP27" s="431">
        <v>-1.509091</v>
      </c>
      <c r="BQ27" s="431">
        <v>-1.528135</v>
      </c>
      <c r="BR27" s="431">
        <v>-1.417656</v>
      </c>
      <c r="BS27" s="431">
        <v>-1.5213080000000001</v>
      </c>
      <c r="BT27" s="431">
        <v>-1.458842</v>
      </c>
      <c r="BU27" s="431">
        <v>-1.43689</v>
      </c>
      <c r="BV27" s="431">
        <v>-1.5439879999999999</v>
      </c>
    </row>
    <row r="28" spans="1:74" x14ac:dyDescent="0.2">
      <c r="A28" s="303" t="s">
        <v>582</v>
      </c>
      <c r="B28" s="692" t="s">
        <v>1325</v>
      </c>
      <c r="C28" s="510">
        <v>-0.27883000000000002</v>
      </c>
      <c r="D28" s="510">
        <v>-0.331293</v>
      </c>
      <c r="E28" s="510">
        <v>-0.289524</v>
      </c>
      <c r="F28" s="510">
        <v>-0.33490199999999998</v>
      </c>
      <c r="G28" s="510">
        <v>-0.33559699999999998</v>
      </c>
      <c r="H28" s="510">
        <v>-0.26724599999999998</v>
      </c>
      <c r="I28" s="510">
        <v>-0.35758299999999998</v>
      </c>
      <c r="J28" s="510">
        <v>-0.36327700000000002</v>
      </c>
      <c r="K28" s="510">
        <v>-0.309307</v>
      </c>
      <c r="L28" s="510">
        <v>-0.42966700000000002</v>
      </c>
      <c r="M28" s="510">
        <v>-0.35767599999999999</v>
      </c>
      <c r="N28" s="510">
        <v>-0.22337099999999999</v>
      </c>
      <c r="O28" s="510">
        <v>-0.32599600000000001</v>
      </c>
      <c r="P28" s="510">
        <v>-0.285798</v>
      </c>
      <c r="Q28" s="510">
        <v>-0.41586000000000001</v>
      </c>
      <c r="R28" s="510">
        <v>-0.41188900000000001</v>
      </c>
      <c r="S28" s="510">
        <v>-0.44028800000000001</v>
      </c>
      <c r="T28" s="510">
        <v>-0.37187199999999998</v>
      </c>
      <c r="U28" s="510">
        <v>-0.41281000000000001</v>
      </c>
      <c r="V28" s="510">
        <v>-0.43709500000000001</v>
      </c>
      <c r="W28" s="510">
        <v>-0.29815399999999997</v>
      </c>
      <c r="X28" s="510">
        <v>-0.39267400000000002</v>
      </c>
      <c r="Y28" s="510">
        <v>-0.37167299999999998</v>
      </c>
      <c r="Z28" s="510">
        <v>-0.286856</v>
      </c>
      <c r="AA28" s="510">
        <v>-0.25077199999999999</v>
      </c>
      <c r="AB28" s="510">
        <v>-0.298591</v>
      </c>
      <c r="AC28" s="510">
        <v>-0.33574599999999999</v>
      </c>
      <c r="AD28" s="510">
        <v>-0.43086600000000003</v>
      </c>
      <c r="AE28" s="510">
        <v>-0.48691499999999999</v>
      </c>
      <c r="AF28" s="510">
        <v>-0.42652299999999999</v>
      </c>
      <c r="AG28" s="510">
        <v>-0.345447</v>
      </c>
      <c r="AH28" s="510">
        <v>-0.32774199999999998</v>
      </c>
      <c r="AI28" s="510">
        <v>-0.43238399999999999</v>
      </c>
      <c r="AJ28" s="510">
        <v>-0.377442</v>
      </c>
      <c r="AK28" s="510">
        <v>-0.37562600000000002</v>
      </c>
      <c r="AL28" s="510">
        <v>-0.389403</v>
      </c>
      <c r="AM28" s="510">
        <v>-0.42275400000000002</v>
      </c>
      <c r="AN28" s="510">
        <v>-0.41521200000000003</v>
      </c>
      <c r="AO28" s="510">
        <v>-0.42899700000000002</v>
      </c>
      <c r="AP28" s="510">
        <v>-0.47478300000000001</v>
      </c>
      <c r="AQ28" s="510">
        <v>-0.36726300000000001</v>
      </c>
      <c r="AR28" s="510">
        <v>-0.40422999999999998</v>
      </c>
      <c r="AS28" s="510">
        <v>-0.36354399999999998</v>
      </c>
      <c r="AT28" s="510">
        <v>-0.43463000000000002</v>
      </c>
      <c r="AU28" s="510">
        <v>-0.47366799999999998</v>
      </c>
      <c r="AV28" s="510">
        <v>-0.44089699999999998</v>
      </c>
      <c r="AW28" s="510">
        <v>-0.40177000000000002</v>
      </c>
      <c r="AX28" s="510">
        <v>-0.39088600000000001</v>
      </c>
      <c r="AY28" s="510">
        <v>-0.307114</v>
      </c>
      <c r="AZ28" s="510">
        <v>-0.44456000000000001</v>
      </c>
      <c r="BA28" s="510">
        <v>-0.46809499999999998</v>
      </c>
      <c r="BB28" s="510">
        <v>-0.46138869999999998</v>
      </c>
      <c r="BC28" s="510">
        <v>-0.49924170000000001</v>
      </c>
      <c r="BD28" s="431">
        <v>-0.50986089999999995</v>
      </c>
      <c r="BE28" s="431">
        <v>-0.52225100000000002</v>
      </c>
      <c r="BF28" s="431">
        <v>-0.52394379999999996</v>
      </c>
      <c r="BG28" s="431">
        <v>-0.46243590000000001</v>
      </c>
      <c r="BH28" s="431">
        <v>-0.4138886</v>
      </c>
      <c r="BI28" s="431">
        <v>-0.40850819999999999</v>
      </c>
      <c r="BJ28" s="431">
        <v>-0.4111051</v>
      </c>
      <c r="BK28" s="431">
        <v>-0.44377719999999998</v>
      </c>
      <c r="BL28" s="431">
        <v>-0.50745470000000004</v>
      </c>
      <c r="BM28" s="431">
        <v>-0.5527067</v>
      </c>
      <c r="BN28" s="431">
        <v>-0.51998259999999996</v>
      </c>
      <c r="BO28" s="431">
        <v>-0.51014979999999999</v>
      </c>
      <c r="BP28" s="431">
        <v>-0.56872670000000003</v>
      </c>
      <c r="BQ28" s="431">
        <v>-0.52646420000000005</v>
      </c>
      <c r="BR28" s="431">
        <v>-0.55907960000000001</v>
      </c>
      <c r="BS28" s="431">
        <v>-0.53299030000000003</v>
      </c>
      <c r="BT28" s="431">
        <v>-0.4882666</v>
      </c>
      <c r="BU28" s="431">
        <v>-0.47325109999999998</v>
      </c>
      <c r="BV28" s="431">
        <v>-0.46783950000000002</v>
      </c>
    </row>
    <row r="29" spans="1:74" x14ac:dyDescent="0.2">
      <c r="A29" s="303" t="s">
        <v>111</v>
      </c>
      <c r="B29" s="692" t="s">
        <v>1321</v>
      </c>
      <c r="C29" s="510">
        <v>-0.28094599999999997</v>
      </c>
      <c r="D29" s="510">
        <v>-0.36170099999999999</v>
      </c>
      <c r="E29" s="510">
        <v>-0.183528</v>
      </c>
      <c r="F29" s="510">
        <v>-0.27321200000000001</v>
      </c>
      <c r="G29" s="510">
        <v>-0.13653999999999999</v>
      </c>
      <c r="H29" s="510">
        <v>-0.17069400000000001</v>
      </c>
      <c r="I29" s="510">
        <v>-0.16001599999999999</v>
      </c>
      <c r="J29" s="510">
        <v>-0.12271899999999999</v>
      </c>
      <c r="K29" s="510">
        <v>-0.20241999999999999</v>
      </c>
      <c r="L29" s="510">
        <v>-0.15822900000000001</v>
      </c>
      <c r="M29" s="510">
        <v>-0.168792</v>
      </c>
      <c r="N29" s="510">
        <v>-9.3992999999999993E-2</v>
      </c>
      <c r="O29" s="510">
        <v>-0.18290500000000001</v>
      </c>
      <c r="P29" s="510">
        <v>-0.27209100000000003</v>
      </c>
      <c r="Q29" s="510">
        <v>-0.21804999999999999</v>
      </c>
      <c r="R29" s="510">
        <v>-0.212726</v>
      </c>
      <c r="S29" s="510">
        <v>-0.21076900000000001</v>
      </c>
      <c r="T29" s="510">
        <v>-0.19778200000000001</v>
      </c>
      <c r="U29" s="510">
        <v>-0.16281799999999999</v>
      </c>
      <c r="V29" s="510">
        <v>-0.16953599999999999</v>
      </c>
      <c r="W29" s="510">
        <v>-0.19464899999999999</v>
      </c>
      <c r="X29" s="510">
        <v>-0.159223</v>
      </c>
      <c r="Y29" s="510">
        <v>-0.18715899999999999</v>
      </c>
      <c r="Z29" s="510">
        <v>-0.19587599999999999</v>
      </c>
      <c r="AA29" s="510">
        <v>-0.18923899999999999</v>
      </c>
      <c r="AB29" s="510">
        <v>-0.177649</v>
      </c>
      <c r="AC29" s="510">
        <v>-0.157309</v>
      </c>
      <c r="AD29" s="510">
        <v>-0.16811200000000001</v>
      </c>
      <c r="AE29" s="510">
        <v>-0.14660599999999999</v>
      </c>
      <c r="AF29" s="510">
        <v>-0.192936</v>
      </c>
      <c r="AG29" s="510">
        <v>-0.18790799999999999</v>
      </c>
      <c r="AH29" s="510">
        <v>-0.177645</v>
      </c>
      <c r="AI29" s="510">
        <v>-0.21041399999999999</v>
      </c>
      <c r="AJ29" s="510">
        <v>-0.104409</v>
      </c>
      <c r="AK29" s="510">
        <v>-0.176619</v>
      </c>
      <c r="AL29" s="510">
        <v>-0.17014799999999999</v>
      </c>
      <c r="AM29" s="510">
        <v>-0.15734500000000001</v>
      </c>
      <c r="AN29" s="510">
        <v>-0.160609</v>
      </c>
      <c r="AO29" s="510">
        <v>-0.12942699999999999</v>
      </c>
      <c r="AP29" s="510">
        <v>-0.145014</v>
      </c>
      <c r="AQ29" s="510">
        <v>-5.6718999999999999E-2</v>
      </c>
      <c r="AR29" s="510">
        <v>-6.4911999999999997E-2</v>
      </c>
      <c r="AS29" s="510">
        <v>-6.7613999999999994E-2</v>
      </c>
      <c r="AT29" s="510">
        <v>-5.3828000000000001E-2</v>
      </c>
      <c r="AU29" s="510">
        <v>-4.8978000000000001E-2</v>
      </c>
      <c r="AV29" s="510">
        <v>-4.1450000000000001E-2</v>
      </c>
      <c r="AW29" s="510">
        <v>-0.150728</v>
      </c>
      <c r="AX29" s="510">
        <v>-0.150371</v>
      </c>
      <c r="AY29" s="510">
        <v>-0.15246399999999999</v>
      </c>
      <c r="AZ29" s="510">
        <v>-5.6542000000000002E-2</v>
      </c>
      <c r="BA29" s="510">
        <v>-0.12850300000000001</v>
      </c>
      <c r="BB29" s="510">
        <v>-0.140125</v>
      </c>
      <c r="BC29" s="510">
        <v>-0.13813800000000001</v>
      </c>
      <c r="BD29" s="431">
        <v>-0.11534170000000001</v>
      </c>
      <c r="BE29" s="431">
        <v>-0.1096013</v>
      </c>
      <c r="BF29" s="431">
        <v>-0.13326199999999999</v>
      </c>
      <c r="BG29" s="431">
        <v>-0.14028560000000001</v>
      </c>
      <c r="BH29" s="431">
        <v>-0.15145330000000001</v>
      </c>
      <c r="BI29" s="431">
        <v>-0.150864</v>
      </c>
      <c r="BJ29" s="431">
        <v>-0.15989500000000001</v>
      </c>
      <c r="BK29" s="431">
        <v>-0.1865984</v>
      </c>
      <c r="BL29" s="431">
        <v>-0.2119297</v>
      </c>
      <c r="BM29" s="431">
        <v>-0.16893130000000001</v>
      </c>
      <c r="BN29" s="431">
        <v>-0.1551698</v>
      </c>
      <c r="BO29" s="431">
        <v>-0.134241</v>
      </c>
      <c r="BP29" s="431">
        <v>-0.13084879999999999</v>
      </c>
      <c r="BQ29" s="431">
        <v>-0.1203036</v>
      </c>
      <c r="BR29" s="431">
        <v>-0.13980860000000001</v>
      </c>
      <c r="BS29" s="431">
        <v>-0.14050470000000001</v>
      </c>
      <c r="BT29" s="431">
        <v>-0.14837710000000001</v>
      </c>
      <c r="BU29" s="431">
        <v>-0.1458904</v>
      </c>
      <c r="BV29" s="431">
        <v>-0.15324209999999999</v>
      </c>
    </row>
    <row r="30" spans="1:74" x14ac:dyDescent="0.2">
      <c r="A30" s="303"/>
      <c r="B30" s="691"/>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431"/>
      <c r="BE30" s="431"/>
      <c r="BF30" s="431"/>
      <c r="BG30" s="431"/>
      <c r="BH30" s="431"/>
      <c r="BI30" s="431"/>
      <c r="BJ30" s="431"/>
      <c r="BK30" s="431"/>
      <c r="BL30" s="431"/>
      <c r="BM30" s="431"/>
      <c r="BN30" s="431"/>
      <c r="BO30" s="431"/>
      <c r="BP30" s="431"/>
      <c r="BQ30" s="431"/>
      <c r="BR30" s="431"/>
      <c r="BS30" s="431"/>
      <c r="BT30" s="431"/>
      <c r="BU30" s="431"/>
      <c r="BV30" s="431"/>
    </row>
    <row r="31" spans="1:74" s="314" customFormat="1" x14ac:dyDescent="0.2">
      <c r="A31" s="674" t="s">
        <v>590</v>
      </c>
      <c r="B31" s="687" t="s">
        <v>1331</v>
      </c>
      <c r="C31" s="382">
        <v>196.77</v>
      </c>
      <c r="D31" s="382">
        <v>180.12</v>
      </c>
      <c r="E31" s="382">
        <v>182.89099999999999</v>
      </c>
      <c r="F31" s="382">
        <v>199.52</v>
      </c>
      <c r="G31" s="382">
        <v>213.76400000000001</v>
      </c>
      <c r="H31" s="382">
        <v>235.68700000000001</v>
      </c>
      <c r="I31" s="382">
        <v>257.267</v>
      </c>
      <c r="J31" s="382">
        <v>282.86700000000002</v>
      </c>
      <c r="K31" s="382">
        <v>298.70800000000003</v>
      </c>
      <c r="L31" s="382">
        <v>286.69053400000001</v>
      </c>
      <c r="M31" s="382">
        <v>265.56374799999998</v>
      </c>
      <c r="N31" s="382">
        <v>228.168397</v>
      </c>
      <c r="O31" s="382">
        <v>197.22988000000001</v>
      </c>
      <c r="P31" s="382">
        <v>178.06336899999999</v>
      </c>
      <c r="Q31" s="382">
        <v>176.882181</v>
      </c>
      <c r="R31" s="382">
        <v>185.83204900000001</v>
      </c>
      <c r="S31" s="382">
        <v>196.36487199999999</v>
      </c>
      <c r="T31" s="382">
        <v>205.29779600000001</v>
      </c>
      <c r="U31" s="382">
        <v>221.754276</v>
      </c>
      <c r="V31" s="382">
        <v>229.26124799999999</v>
      </c>
      <c r="W31" s="382">
        <v>235.50357700000001</v>
      </c>
      <c r="X31" s="382">
        <v>235.73503299999999</v>
      </c>
      <c r="Y31" s="382">
        <v>220.683379</v>
      </c>
      <c r="Z31" s="382">
        <v>193.052471</v>
      </c>
      <c r="AA31" s="382">
        <v>160.87744900000001</v>
      </c>
      <c r="AB31" s="382">
        <v>141.07776200000001</v>
      </c>
      <c r="AC31" s="382">
        <v>142.11115699999999</v>
      </c>
      <c r="AD31" s="382">
        <v>154.29309699999999</v>
      </c>
      <c r="AE31" s="382">
        <v>177.48304099999999</v>
      </c>
      <c r="AF31" s="382">
        <v>186.72917699999999</v>
      </c>
      <c r="AG31" s="382">
        <v>208.541369</v>
      </c>
      <c r="AH31" s="382">
        <v>230.774023</v>
      </c>
      <c r="AI31" s="382">
        <v>243.70535000000001</v>
      </c>
      <c r="AJ31" s="382">
        <v>243.01998399999999</v>
      </c>
      <c r="AK31" s="382">
        <v>236.15490500000001</v>
      </c>
      <c r="AL31" s="382">
        <v>211.14952099999999</v>
      </c>
      <c r="AM31" s="382">
        <v>187.860716</v>
      </c>
      <c r="AN31" s="382">
        <v>174.72214700000001</v>
      </c>
      <c r="AO31" s="382">
        <v>174.29694499999999</v>
      </c>
      <c r="AP31" s="382">
        <v>187.94931199999999</v>
      </c>
      <c r="AQ31" s="382">
        <v>207.02135699999999</v>
      </c>
      <c r="AR31" s="382">
        <v>225.35430500000001</v>
      </c>
      <c r="AS31" s="382">
        <v>242.97967800000001</v>
      </c>
      <c r="AT31" s="382">
        <v>266.55005399999999</v>
      </c>
      <c r="AU31" s="382">
        <v>279.09436499999998</v>
      </c>
      <c r="AV31" s="382">
        <v>273.98806400000001</v>
      </c>
      <c r="AW31" s="382">
        <v>254.87582399999999</v>
      </c>
      <c r="AX31" s="382">
        <v>223.330872</v>
      </c>
      <c r="AY31" s="382">
        <v>185.572822</v>
      </c>
      <c r="AZ31" s="382">
        <v>163.32581099999999</v>
      </c>
      <c r="BA31" s="382">
        <v>169.183324</v>
      </c>
      <c r="BB31" s="382">
        <v>177.595</v>
      </c>
      <c r="BC31" s="382">
        <v>193.01634168000001</v>
      </c>
      <c r="BD31" s="526">
        <v>211.68170000000001</v>
      </c>
      <c r="BE31" s="526">
        <v>228.3579</v>
      </c>
      <c r="BF31" s="526">
        <v>246.75729999999999</v>
      </c>
      <c r="BG31" s="526">
        <v>251.91030000000001</v>
      </c>
      <c r="BH31" s="526">
        <v>245.63050000000001</v>
      </c>
      <c r="BI31" s="526">
        <v>230.26580000000001</v>
      </c>
      <c r="BJ31" s="526">
        <v>208.1994</v>
      </c>
      <c r="BK31" s="526">
        <v>185.90289999999999</v>
      </c>
      <c r="BL31" s="526">
        <v>172.27269999999999</v>
      </c>
      <c r="BM31" s="526">
        <v>171.92429999999999</v>
      </c>
      <c r="BN31" s="526">
        <v>186.50399999999999</v>
      </c>
      <c r="BO31" s="526">
        <v>207.92259999999999</v>
      </c>
      <c r="BP31" s="526">
        <v>225.4717</v>
      </c>
      <c r="BQ31" s="526">
        <v>241.3604</v>
      </c>
      <c r="BR31" s="526">
        <v>260.80220000000003</v>
      </c>
      <c r="BS31" s="526">
        <v>266.2088</v>
      </c>
      <c r="BT31" s="526">
        <v>261.17230000000001</v>
      </c>
      <c r="BU31" s="526">
        <v>247.43530000000001</v>
      </c>
      <c r="BV31" s="526">
        <v>225.22710000000001</v>
      </c>
    </row>
    <row r="32" spans="1:74" x14ac:dyDescent="0.2">
      <c r="A32" s="303" t="s">
        <v>585</v>
      </c>
      <c r="B32" s="692" t="s">
        <v>1319</v>
      </c>
      <c r="C32" s="702">
        <v>54.991999999999997</v>
      </c>
      <c r="D32" s="702">
        <v>52.578000000000003</v>
      </c>
      <c r="E32" s="702">
        <v>52.061</v>
      </c>
      <c r="F32" s="702">
        <v>50.491999999999997</v>
      </c>
      <c r="G32" s="702">
        <v>48.814999999999998</v>
      </c>
      <c r="H32" s="702">
        <v>52.451000000000001</v>
      </c>
      <c r="I32" s="702">
        <v>54.76</v>
      </c>
      <c r="J32" s="702">
        <v>60.889000000000003</v>
      </c>
      <c r="K32" s="702">
        <v>72.171999999999997</v>
      </c>
      <c r="L32" s="702">
        <v>78.257000000000005</v>
      </c>
      <c r="M32" s="702">
        <v>76.734999999999999</v>
      </c>
      <c r="N32" s="702">
        <v>69.561999999999998</v>
      </c>
      <c r="O32" s="702">
        <v>68.323999999999998</v>
      </c>
      <c r="P32" s="702">
        <v>69.248000000000005</v>
      </c>
      <c r="Q32" s="702">
        <v>73.39</v>
      </c>
      <c r="R32" s="702">
        <v>74.856999999999999</v>
      </c>
      <c r="S32" s="702">
        <v>72.147999999999996</v>
      </c>
      <c r="T32" s="702">
        <v>70.045000000000002</v>
      </c>
      <c r="U32" s="702">
        <v>71.266999999999996</v>
      </c>
      <c r="V32" s="702">
        <v>68.629000000000005</v>
      </c>
      <c r="W32" s="702">
        <v>69.63</v>
      </c>
      <c r="X32" s="702">
        <v>69.197000000000003</v>
      </c>
      <c r="Y32" s="702">
        <v>69.98</v>
      </c>
      <c r="Z32" s="702">
        <v>63.204000000000001</v>
      </c>
      <c r="AA32" s="702">
        <v>54.59</v>
      </c>
      <c r="AB32" s="702">
        <v>49.136000000000003</v>
      </c>
      <c r="AC32" s="702">
        <v>49.643000000000001</v>
      </c>
      <c r="AD32" s="702">
        <v>51.323999999999998</v>
      </c>
      <c r="AE32" s="702">
        <v>53.750999999999998</v>
      </c>
      <c r="AF32" s="702">
        <v>49.872999999999998</v>
      </c>
      <c r="AG32" s="702">
        <v>47.518999999999998</v>
      </c>
      <c r="AH32" s="702">
        <v>50.063000000000002</v>
      </c>
      <c r="AI32" s="702">
        <v>52.158999999999999</v>
      </c>
      <c r="AJ32" s="702">
        <v>52.713000000000001</v>
      </c>
      <c r="AK32" s="702">
        <v>56.796999999999997</v>
      </c>
      <c r="AL32" s="702">
        <v>53.545999999999999</v>
      </c>
      <c r="AM32" s="702">
        <v>52.518000000000001</v>
      </c>
      <c r="AN32" s="702">
        <v>52.140999999999998</v>
      </c>
      <c r="AO32" s="702">
        <v>54.298999999999999</v>
      </c>
      <c r="AP32" s="702">
        <v>56.723999999999997</v>
      </c>
      <c r="AQ32" s="702">
        <v>54.244</v>
      </c>
      <c r="AR32" s="702">
        <v>51.533999999999999</v>
      </c>
      <c r="AS32" s="702">
        <v>48.347000000000001</v>
      </c>
      <c r="AT32" s="702">
        <v>51.042000000000002</v>
      </c>
      <c r="AU32" s="702">
        <v>58.045000000000002</v>
      </c>
      <c r="AV32" s="702">
        <v>66.185000000000002</v>
      </c>
      <c r="AW32" s="702">
        <v>72.043000000000006</v>
      </c>
      <c r="AX32" s="702">
        <v>65.796000000000006</v>
      </c>
      <c r="AY32" s="702">
        <v>58.28</v>
      </c>
      <c r="AZ32" s="702">
        <v>53.491</v>
      </c>
      <c r="BA32" s="702">
        <v>58.250999999999998</v>
      </c>
      <c r="BB32" s="702">
        <v>58.526316700000002</v>
      </c>
      <c r="BC32" s="702">
        <v>59.322715404</v>
      </c>
      <c r="BD32" s="433">
        <v>59.58522</v>
      </c>
      <c r="BE32" s="433">
        <v>59.879440000000002</v>
      </c>
      <c r="BF32" s="433">
        <v>60.899230000000003</v>
      </c>
      <c r="BG32" s="433">
        <v>60.949199999999998</v>
      </c>
      <c r="BH32" s="433">
        <v>60.875019999999999</v>
      </c>
      <c r="BI32" s="433">
        <v>60.648980000000002</v>
      </c>
      <c r="BJ32" s="433">
        <v>59.996519999999997</v>
      </c>
      <c r="BK32" s="433">
        <v>59.175980000000003</v>
      </c>
      <c r="BL32" s="433">
        <v>59.225720000000003</v>
      </c>
      <c r="BM32" s="433">
        <v>60.003439999999998</v>
      </c>
      <c r="BN32" s="433">
        <v>61.92062</v>
      </c>
      <c r="BO32" s="433">
        <v>63.876019999999997</v>
      </c>
      <c r="BP32" s="433">
        <v>63.237969999999997</v>
      </c>
      <c r="BQ32" s="433">
        <v>61.716479999999997</v>
      </c>
      <c r="BR32" s="433">
        <v>61.488750000000003</v>
      </c>
      <c r="BS32" s="433">
        <v>61.422789999999999</v>
      </c>
      <c r="BT32" s="433">
        <v>62.692320000000002</v>
      </c>
      <c r="BU32" s="433">
        <v>63.725279999999998</v>
      </c>
      <c r="BV32" s="433">
        <v>62.252180000000003</v>
      </c>
    </row>
    <row r="33" spans="1:77" x14ac:dyDescent="0.2">
      <c r="A33" s="303" t="s">
        <v>633</v>
      </c>
      <c r="B33" s="692" t="s">
        <v>1056</v>
      </c>
      <c r="C33" s="702">
        <v>74.251000000000005</v>
      </c>
      <c r="D33" s="702">
        <v>64.100999999999999</v>
      </c>
      <c r="E33" s="702">
        <v>60.81</v>
      </c>
      <c r="F33" s="702">
        <v>62.905000000000001</v>
      </c>
      <c r="G33" s="702">
        <v>68.11</v>
      </c>
      <c r="H33" s="702">
        <v>75.802999999999997</v>
      </c>
      <c r="I33" s="702">
        <v>85.442999999999998</v>
      </c>
      <c r="J33" s="702">
        <v>95.254999999999995</v>
      </c>
      <c r="K33" s="702">
        <v>100.31399999999999</v>
      </c>
      <c r="L33" s="702">
        <v>94.662000000000006</v>
      </c>
      <c r="M33" s="702">
        <v>89.388000000000005</v>
      </c>
      <c r="N33" s="702">
        <v>69.855999999999995</v>
      </c>
      <c r="O33" s="702">
        <v>55.151000000000003</v>
      </c>
      <c r="P33" s="702">
        <v>43.514000000000003</v>
      </c>
      <c r="Q33" s="702">
        <v>41.744999999999997</v>
      </c>
      <c r="R33" s="702">
        <v>44.915999999999997</v>
      </c>
      <c r="S33" s="702">
        <v>52.225000000000001</v>
      </c>
      <c r="T33" s="702">
        <v>56.784999999999997</v>
      </c>
      <c r="U33" s="702">
        <v>64.31</v>
      </c>
      <c r="V33" s="702">
        <v>69.605999999999995</v>
      </c>
      <c r="W33" s="702">
        <v>72.167000000000002</v>
      </c>
      <c r="X33" s="702">
        <v>76.198999999999998</v>
      </c>
      <c r="Y33" s="702">
        <v>72.114999999999995</v>
      </c>
      <c r="Z33" s="702">
        <v>63.838999999999999</v>
      </c>
      <c r="AA33" s="702">
        <v>48.018999999999998</v>
      </c>
      <c r="AB33" s="702">
        <v>37.734000000000002</v>
      </c>
      <c r="AC33" s="702">
        <v>36.265999999999998</v>
      </c>
      <c r="AD33" s="702">
        <v>40.213999999999999</v>
      </c>
      <c r="AE33" s="702">
        <v>49.670999999999999</v>
      </c>
      <c r="AF33" s="702">
        <v>54.127000000000002</v>
      </c>
      <c r="AG33" s="702">
        <v>64.161000000000001</v>
      </c>
      <c r="AH33" s="702">
        <v>72.837999999999994</v>
      </c>
      <c r="AI33" s="702">
        <v>81.98</v>
      </c>
      <c r="AJ33" s="702">
        <v>86.724000000000004</v>
      </c>
      <c r="AK33" s="702">
        <v>87.671999999999997</v>
      </c>
      <c r="AL33" s="702">
        <v>76.641999999999996</v>
      </c>
      <c r="AM33" s="702">
        <v>68.626999999999995</v>
      </c>
      <c r="AN33" s="702">
        <v>60.61</v>
      </c>
      <c r="AO33" s="702">
        <v>55.831000000000003</v>
      </c>
      <c r="AP33" s="702">
        <v>60.752000000000002</v>
      </c>
      <c r="AQ33" s="702">
        <v>71.058999999999997</v>
      </c>
      <c r="AR33" s="702">
        <v>79.17</v>
      </c>
      <c r="AS33" s="702">
        <v>87.326999999999998</v>
      </c>
      <c r="AT33" s="702">
        <v>96.275000000000006</v>
      </c>
      <c r="AU33" s="702">
        <v>102.18</v>
      </c>
      <c r="AV33" s="702">
        <v>98.028000000000006</v>
      </c>
      <c r="AW33" s="702">
        <v>90.236000000000004</v>
      </c>
      <c r="AX33" s="702">
        <v>79.754000000000005</v>
      </c>
      <c r="AY33" s="702">
        <v>60.189</v>
      </c>
      <c r="AZ33" s="702">
        <v>49.963999999999999</v>
      </c>
      <c r="BA33" s="702">
        <v>51.747999999999998</v>
      </c>
      <c r="BB33" s="702">
        <v>51.105191400000002</v>
      </c>
      <c r="BC33" s="702">
        <v>53.841036355999996</v>
      </c>
      <c r="BD33" s="433">
        <v>62.088439999999999</v>
      </c>
      <c r="BE33" s="433">
        <v>68.75609</v>
      </c>
      <c r="BF33" s="433">
        <v>77.302909999999997</v>
      </c>
      <c r="BG33" s="433">
        <v>82.30865</v>
      </c>
      <c r="BH33" s="433">
        <v>82.25488</v>
      </c>
      <c r="BI33" s="433">
        <v>79.09563</v>
      </c>
      <c r="BJ33" s="433">
        <v>69.721059999999994</v>
      </c>
      <c r="BK33" s="433">
        <v>56.904879999999999</v>
      </c>
      <c r="BL33" s="433">
        <v>48.690770000000001</v>
      </c>
      <c r="BM33" s="433">
        <v>45.99044</v>
      </c>
      <c r="BN33" s="433">
        <v>49.238669999999999</v>
      </c>
      <c r="BO33" s="433">
        <v>56.944189999999999</v>
      </c>
      <c r="BP33" s="433">
        <v>64.842190000000002</v>
      </c>
      <c r="BQ33" s="433">
        <v>71.358050000000006</v>
      </c>
      <c r="BR33" s="433">
        <v>80.006500000000003</v>
      </c>
      <c r="BS33" s="433">
        <v>85.153360000000006</v>
      </c>
      <c r="BT33" s="433">
        <v>84.815629999999999</v>
      </c>
      <c r="BU33" s="433">
        <v>81.822220000000002</v>
      </c>
      <c r="BV33" s="433">
        <v>72.963350000000005</v>
      </c>
    </row>
    <row r="34" spans="1:77" x14ac:dyDescent="0.2">
      <c r="A34" s="303" t="s">
        <v>634</v>
      </c>
      <c r="B34" s="692" t="s">
        <v>1332</v>
      </c>
      <c r="C34" s="702">
        <v>1.6240000000000001</v>
      </c>
      <c r="D34" s="702">
        <v>1.2969999999999999</v>
      </c>
      <c r="E34" s="702">
        <v>1.52</v>
      </c>
      <c r="F34" s="702">
        <v>1.4339999999999999</v>
      </c>
      <c r="G34" s="702">
        <v>1.371</v>
      </c>
      <c r="H34" s="702">
        <v>1.514</v>
      </c>
      <c r="I34" s="702">
        <v>1.405</v>
      </c>
      <c r="J34" s="702">
        <v>1.591</v>
      </c>
      <c r="K34" s="702">
        <v>1.516</v>
      </c>
      <c r="L34" s="702">
        <v>1.367</v>
      </c>
      <c r="M34" s="702">
        <v>1.2689999999999999</v>
      </c>
      <c r="N34" s="702">
        <v>1.4870000000000001</v>
      </c>
      <c r="O34" s="702">
        <v>1.1639999999999999</v>
      </c>
      <c r="P34" s="702">
        <v>1.01</v>
      </c>
      <c r="Q34" s="702">
        <v>1.07</v>
      </c>
      <c r="R34" s="702">
        <v>1.0920000000000001</v>
      </c>
      <c r="S34" s="702">
        <v>1.1060000000000001</v>
      </c>
      <c r="T34" s="702">
        <v>1.1859999999999999</v>
      </c>
      <c r="U34" s="702">
        <v>1.2250000000000001</v>
      </c>
      <c r="V34" s="702">
        <v>1.141</v>
      </c>
      <c r="W34" s="702">
        <v>1.32</v>
      </c>
      <c r="X34" s="702">
        <v>1.429</v>
      </c>
      <c r="Y34" s="702">
        <v>1.5409999999999999</v>
      </c>
      <c r="Z34" s="702">
        <v>1.397</v>
      </c>
      <c r="AA34" s="702">
        <v>1.204</v>
      </c>
      <c r="AB34" s="702">
        <v>1.1779999999999999</v>
      </c>
      <c r="AC34" s="702">
        <v>1.071</v>
      </c>
      <c r="AD34" s="702">
        <v>0.99099999999999999</v>
      </c>
      <c r="AE34" s="702">
        <v>1.0940000000000001</v>
      </c>
      <c r="AF34" s="702">
        <v>1.228</v>
      </c>
      <c r="AG34" s="702">
        <v>1.2290000000000001</v>
      </c>
      <c r="AH34" s="702">
        <v>1.091</v>
      </c>
      <c r="AI34" s="702">
        <v>1.083</v>
      </c>
      <c r="AJ34" s="702">
        <v>1.0269999999999999</v>
      </c>
      <c r="AK34" s="702">
        <v>1.1679999999999999</v>
      </c>
      <c r="AL34" s="702">
        <v>1.3380000000000001</v>
      </c>
      <c r="AM34" s="702">
        <v>0.94799999999999995</v>
      </c>
      <c r="AN34" s="702">
        <v>0.82299999999999995</v>
      </c>
      <c r="AO34" s="702">
        <v>1.1319999999999999</v>
      </c>
      <c r="AP34" s="702">
        <v>1.2609999999999999</v>
      </c>
      <c r="AQ34" s="702">
        <v>1.135</v>
      </c>
      <c r="AR34" s="702">
        <v>1.113</v>
      </c>
      <c r="AS34" s="702">
        <v>1.2070000000000001</v>
      </c>
      <c r="AT34" s="702">
        <v>1.1830000000000001</v>
      </c>
      <c r="AU34" s="702">
        <v>1.204</v>
      </c>
      <c r="AV34" s="702">
        <v>1.3260000000000001</v>
      </c>
      <c r="AW34" s="702">
        <v>1.5069999999999999</v>
      </c>
      <c r="AX34" s="702">
        <v>0.89</v>
      </c>
      <c r="AY34" s="702">
        <v>0.77900000000000003</v>
      </c>
      <c r="AZ34" s="702">
        <v>0.72599999999999998</v>
      </c>
      <c r="BA34" s="702">
        <v>0.88700000000000001</v>
      </c>
      <c r="BB34" s="702">
        <v>0.98680860000000004</v>
      </c>
      <c r="BC34" s="702">
        <v>1.2144737000000001</v>
      </c>
      <c r="BD34" s="433">
        <v>1.2995699999999999</v>
      </c>
      <c r="BE34" s="433">
        <v>1.5442929999999999</v>
      </c>
      <c r="BF34" s="433">
        <v>1.7337610000000001</v>
      </c>
      <c r="BG34" s="433">
        <v>1.5850340000000001</v>
      </c>
      <c r="BH34" s="433">
        <v>1.6937660000000001</v>
      </c>
      <c r="BI34" s="433">
        <v>1.644981</v>
      </c>
      <c r="BJ34" s="433">
        <v>1.5268699999999999</v>
      </c>
      <c r="BK34" s="433">
        <v>1.30725</v>
      </c>
      <c r="BL34" s="433">
        <v>1.3143290000000001</v>
      </c>
      <c r="BM34" s="433">
        <v>1.3592599999999999</v>
      </c>
      <c r="BN34" s="433">
        <v>1.4038390000000001</v>
      </c>
      <c r="BO34" s="433">
        <v>1.5744579999999999</v>
      </c>
      <c r="BP34" s="433">
        <v>1.6057360000000001</v>
      </c>
      <c r="BQ34" s="433">
        <v>1.800109</v>
      </c>
      <c r="BR34" s="433">
        <v>1.950172</v>
      </c>
      <c r="BS34" s="433">
        <v>1.766662</v>
      </c>
      <c r="BT34" s="433">
        <v>1.822897</v>
      </c>
      <c r="BU34" s="433">
        <v>1.7482800000000001</v>
      </c>
      <c r="BV34" s="433">
        <v>1.6031839999999999</v>
      </c>
    </row>
    <row r="35" spans="1:77" x14ac:dyDescent="0.2">
      <c r="A35" s="303" t="s">
        <v>586</v>
      </c>
      <c r="B35" s="692" t="s">
        <v>1325</v>
      </c>
      <c r="C35" s="702">
        <v>44.006999999999998</v>
      </c>
      <c r="D35" s="702">
        <v>40.031999999999996</v>
      </c>
      <c r="E35" s="702">
        <v>44.143000000000001</v>
      </c>
      <c r="F35" s="702">
        <v>54.813000000000002</v>
      </c>
      <c r="G35" s="702">
        <v>60.531999999999996</v>
      </c>
      <c r="H35" s="702">
        <v>69.938000000000002</v>
      </c>
      <c r="I35" s="702">
        <v>78.043999999999997</v>
      </c>
      <c r="J35" s="702">
        <v>84.807000000000002</v>
      </c>
      <c r="K35" s="702">
        <v>86.040999999999997</v>
      </c>
      <c r="L35" s="702">
        <v>74.906999999999996</v>
      </c>
      <c r="M35" s="702">
        <v>62.183999999999997</v>
      </c>
      <c r="N35" s="702">
        <v>54.622</v>
      </c>
      <c r="O35" s="702">
        <v>44.529000000000003</v>
      </c>
      <c r="P35" s="702">
        <v>39.164999999999999</v>
      </c>
      <c r="Q35" s="702">
        <v>37.670999999999999</v>
      </c>
      <c r="R35" s="702">
        <v>43.624000000000002</v>
      </c>
      <c r="S35" s="702">
        <v>48.456000000000003</v>
      </c>
      <c r="T35" s="702">
        <v>54.749000000000002</v>
      </c>
      <c r="U35" s="702">
        <v>61.786000000000001</v>
      </c>
      <c r="V35" s="702">
        <v>66.998000000000005</v>
      </c>
      <c r="W35" s="702">
        <v>69.929000000000002</v>
      </c>
      <c r="X35" s="702">
        <v>65.697999999999993</v>
      </c>
      <c r="Y35" s="702">
        <v>55.329000000000001</v>
      </c>
      <c r="Z35" s="702">
        <v>43.917999999999999</v>
      </c>
      <c r="AA35" s="702">
        <v>36.618000000000002</v>
      </c>
      <c r="AB35" s="702">
        <v>34.167000000000002</v>
      </c>
      <c r="AC35" s="702">
        <v>35.732999999999997</v>
      </c>
      <c r="AD35" s="702">
        <v>41.741</v>
      </c>
      <c r="AE35" s="702">
        <v>49.762</v>
      </c>
      <c r="AF35" s="702">
        <v>58.811</v>
      </c>
      <c r="AG35" s="702">
        <v>70.840999999999994</v>
      </c>
      <c r="AH35" s="702">
        <v>80.811999999999998</v>
      </c>
      <c r="AI35" s="702">
        <v>81.256</v>
      </c>
      <c r="AJ35" s="702">
        <v>75.587000000000003</v>
      </c>
      <c r="AK35" s="702">
        <v>64.201999999999998</v>
      </c>
      <c r="AL35" s="702">
        <v>54.493000000000002</v>
      </c>
      <c r="AM35" s="702">
        <v>42.944000000000003</v>
      </c>
      <c r="AN35" s="702">
        <v>38.981999999999999</v>
      </c>
      <c r="AO35" s="702">
        <v>40.180999999999997</v>
      </c>
      <c r="AP35" s="702">
        <v>47.296999999999997</v>
      </c>
      <c r="AQ35" s="702">
        <v>58.991</v>
      </c>
      <c r="AR35" s="702">
        <v>70.141000000000005</v>
      </c>
      <c r="AS35" s="702">
        <v>79.456000000000003</v>
      </c>
      <c r="AT35" s="702">
        <v>90.573999999999998</v>
      </c>
      <c r="AU35" s="702">
        <v>90.228999999999999</v>
      </c>
      <c r="AV35" s="702">
        <v>80.421999999999997</v>
      </c>
      <c r="AW35" s="702">
        <v>64.450999999999993</v>
      </c>
      <c r="AX35" s="702">
        <v>50.067</v>
      </c>
      <c r="AY35" s="702">
        <v>41.631</v>
      </c>
      <c r="AZ35" s="702">
        <v>35.704000000000001</v>
      </c>
      <c r="BA35" s="702">
        <v>35.070999999999998</v>
      </c>
      <c r="BB35" s="702">
        <v>43.824548731999997</v>
      </c>
      <c r="BC35" s="702">
        <v>55.163600844000001</v>
      </c>
      <c r="BD35" s="433">
        <v>64.792330000000007</v>
      </c>
      <c r="BE35" s="433">
        <v>73.51849</v>
      </c>
      <c r="BF35" s="433">
        <v>82.12039</v>
      </c>
      <c r="BG35" s="433">
        <v>82.782349999999994</v>
      </c>
      <c r="BH35" s="433">
        <v>76.996080000000006</v>
      </c>
      <c r="BI35" s="433">
        <v>65.360169999999997</v>
      </c>
      <c r="BJ35" s="433">
        <v>53.876199999999997</v>
      </c>
      <c r="BK35" s="433">
        <v>46.282359999999997</v>
      </c>
      <c r="BL35" s="433">
        <v>42.094070000000002</v>
      </c>
      <c r="BM35" s="433">
        <v>44.285730000000001</v>
      </c>
      <c r="BN35" s="433">
        <v>53.604300000000002</v>
      </c>
      <c r="BO35" s="433">
        <v>64.738630000000001</v>
      </c>
      <c r="BP35" s="433">
        <v>74.421270000000007</v>
      </c>
      <c r="BQ35" s="433">
        <v>84.243809999999996</v>
      </c>
      <c r="BR35" s="433">
        <v>94.937340000000006</v>
      </c>
      <c r="BS35" s="433">
        <v>95.713520000000003</v>
      </c>
      <c r="BT35" s="433">
        <v>90.025450000000006</v>
      </c>
      <c r="BU35" s="433">
        <v>78.488</v>
      </c>
      <c r="BV35" s="433">
        <v>67.074169999999995</v>
      </c>
    </row>
    <row r="36" spans="1:77" x14ac:dyDescent="0.2">
      <c r="A36" s="303" t="s">
        <v>472</v>
      </c>
      <c r="B36" s="692" t="s">
        <v>1321</v>
      </c>
      <c r="C36" s="702">
        <v>21.896000000000001</v>
      </c>
      <c r="D36" s="702">
        <v>22.111999999999998</v>
      </c>
      <c r="E36" s="702">
        <v>24.356999999999999</v>
      </c>
      <c r="F36" s="702">
        <v>29.876000000000001</v>
      </c>
      <c r="G36" s="702">
        <v>34.936</v>
      </c>
      <c r="H36" s="702">
        <v>35.981000000000002</v>
      </c>
      <c r="I36" s="702">
        <v>37.615000000000002</v>
      </c>
      <c r="J36" s="702">
        <v>40.325000000000003</v>
      </c>
      <c r="K36" s="702">
        <v>38.664999999999999</v>
      </c>
      <c r="L36" s="702">
        <v>37.497534000000002</v>
      </c>
      <c r="M36" s="702">
        <v>35.987748000000003</v>
      </c>
      <c r="N36" s="702">
        <v>32.641396999999998</v>
      </c>
      <c r="O36" s="702">
        <v>28.061879999999999</v>
      </c>
      <c r="P36" s="702">
        <v>25.126369</v>
      </c>
      <c r="Q36" s="702">
        <v>23.006181000000002</v>
      </c>
      <c r="R36" s="702">
        <v>21.343049000000001</v>
      </c>
      <c r="S36" s="702">
        <v>22.429872</v>
      </c>
      <c r="T36" s="702">
        <v>22.532796000000001</v>
      </c>
      <c r="U36" s="702">
        <v>23.166276</v>
      </c>
      <c r="V36" s="702">
        <v>22.887248</v>
      </c>
      <c r="W36" s="702">
        <v>22.457577000000001</v>
      </c>
      <c r="X36" s="702">
        <v>23.212033000000002</v>
      </c>
      <c r="Y36" s="702">
        <v>21.718378999999999</v>
      </c>
      <c r="Z36" s="702">
        <v>20.694471</v>
      </c>
      <c r="AA36" s="702">
        <v>20.446449000000001</v>
      </c>
      <c r="AB36" s="702">
        <v>18.862762</v>
      </c>
      <c r="AC36" s="702">
        <v>19.398157000000001</v>
      </c>
      <c r="AD36" s="702">
        <v>20.023097</v>
      </c>
      <c r="AE36" s="702">
        <v>23.205041000000001</v>
      </c>
      <c r="AF36" s="702">
        <v>22.690176999999998</v>
      </c>
      <c r="AG36" s="702">
        <v>24.791369</v>
      </c>
      <c r="AH36" s="702">
        <v>25.970023000000001</v>
      </c>
      <c r="AI36" s="702">
        <v>27.227350000000001</v>
      </c>
      <c r="AJ36" s="702">
        <v>26.968983999999999</v>
      </c>
      <c r="AK36" s="702">
        <v>26.315905000000001</v>
      </c>
      <c r="AL36" s="702">
        <v>25.130521000000002</v>
      </c>
      <c r="AM36" s="702">
        <v>22.823716000000001</v>
      </c>
      <c r="AN36" s="702">
        <v>22.166146999999999</v>
      </c>
      <c r="AO36" s="702">
        <v>22.853945</v>
      </c>
      <c r="AP36" s="702">
        <v>21.915312</v>
      </c>
      <c r="AQ36" s="702">
        <v>21.592357</v>
      </c>
      <c r="AR36" s="702">
        <v>23.396305000000002</v>
      </c>
      <c r="AS36" s="702">
        <v>26.642678</v>
      </c>
      <c r="AT36" s="702">
        <v>27.476054000000001</v>
      </c>
      <c r="AU36" s="702">
        <v>27.436364999999999</v>
      </c>
      <c r="AV36" s="702">
        <v>28.027063999999999</v>
      </c>
      <c r="AW36" s="702">
        <v>26.638824</v>
      </c>
      <c r="AX36" s="702">
        <v>26.823872000000001</v>
      </c>
      <c r="AY36" s="702">
        <v>24.693822000000001</v>
      </c>
      <c r="AZ36" s="702">
        <v>23.440811</v>
      </c>
      <c r="BA36" s="702">
        <v>23.226324000000002</v>
      </c>
      <c r="BB36" s="702">
        <v>23.152134568000001</v>
      </c>
      <c r="BC36" s="702">
        <v>23.474515379</v>
      </c>
      <c r="BD36" s="433">
        <v>23.9161</v>
      </c>
      <c r="BE36" s="433">
        <v>24.659600000000001</v>
      </c>
      <c r="BF36" s="433">
        <v>24.700959999999998</v>
      </c>
      <c r="BG36" s="433">
        <v>24.285049999999998</v>
      </c>
      <c r="BH36" s="433">
        <v>23.810770000000002</v>
      </c>
      <c r="BI36" s="433">
        <v>23.515999999999998</v>
      </c>
      <c r="BJ36" s="433">
        <v>23.078759999999999</v>
      </c>
      <c r="BK36" s="433">
        <v>22.232410000000002</v>
      </c>
      <c r="BL36" s="433">
        <v>20.94782</v>
      </c>
      <c r="BM36" s="433">
        <v>20.28546</v>
      </c>
      <c r="BN36" s="433">
        <v>20.336590000000001</v>
      </c>
      <c r="BO36" s="433">
        <v>20.789349999999999</v>
      </c>
      <c r="BP36" s="433">
        <v>21.36449</v>
      </c>
      <c r="BQ36" s="433">
        <v>22.241980000000002</v>
      </c>
      <c r="BR36" s="433">
        <v>22.419450000000001</v>
      </c>
      <c r="BS36" s="433">
        <v>22.152429999999999</v>
      </c>
      <c r="BT36" s="433">
        <v>21.81597</v>
      </c>
      <c r="BU36" s="433">
        <v>21.651540000000001</v>
      </c>
      <c r="BV36" s="433">
        <v>21.33419</v>
      </c>
    </row>
    <row r="37" spans="1:77" x14ac:dyDescent="0.2">
      <c r="A37" s="302"/>
      <c r="B37" s="372"/>
      <c r="C37" s="702"/>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c r="AO37" s="702"/>
      <c r="AP37" s="702"/>
      <c r="AQ37" s="702"/>
      <c r="AR37" s="702"/>
      <c r="AS37" s="702"/>
      <c r="AT37" s="702"/>
      <c r="AU37" s="702"/>
      <c r="AV37" s="702"/>
      <c r="AW37" s="702"/>
      <c r="AX37" s="702"/>
      <c r="AY37" s="702"/>
      <c r="AZ37" s="702"/>
      <c r="BA37" s="702"/>
      <c r="BB37" s="702"/>
      <c r="BC37" s="702"/>
      <c r="BD37" s="433"/>
      <c r="BE37" s="433"/>
      <c r="BF37" s="433"/>
      <c r="BG37" s="433"/>
      <c r="BH37" s="433"/>
      <c r="BI37" s="433"/>
      <c r="BJ37" s="433"/>
      <c r="BK37" s="433"/>
      <c r="BL37" s="433"/>
      <c r="BM37" s="433"/>
      <c r="BN37" s="433"/>
      <c r="BO37" s="433"/>
      <c r="BP37" s="433"/>
      <c r="BQ37" s="433"/>
      <c r="BR37" s="433"/>
      <c r="BS37" s="433"/>
      <c r="BT37" s="433"/>
      <c r="BU37" s="433"/>
      <c r="BV37" s="433"/>
    </row>
    <row r="38" spans="1:77" x14ac:dyDescent="0.2">
      <c r="A38" s="302"/>
      <c r="B38" s="90" t="s">
        <v>1333</v>
      </c>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2"/>
      <c r="BA38" s="702"/>
      <c r="BB38" s="702"/>
      <c r="BC38" s="702"/>
      <c r="BD38" s="433"/>
      <c r="BE38" s="433"/>
      <c r="BF38" s="433"/>
      <c r="BG38" s="433"/>
      <c r="BH38" s="433"/>
      <c r="BI38" s="433"/>
      <c r="BJ38" s="433"/>
      <c r="BK38" s="433"/>
      <c r="BL38" s="433"/>
      <c r="BM38" s="433"/>
      <c r="BN38" s="433"/>
      <c r="BO38" s="433"/>
      <c r="BP38" s="433"/>
      <c r="BQ38" s="433"/>
      <c r="BR38" s="433"/>
      <c r="BS38" s="433"/>
      <c r="BT38" s="433"/>
      <c r="BU38" s="433"/>
      <c r="BV38" s="433"/>
    </row>
    <row r="39" spans="1:77" s="314" customFormat="1" x14ac:dyDescent="0.2">
      <c r="A39" s="674" t="s">
        <v>480</v>
      </c>
      <c r="B39" s="693" t="s">
        <v>1334</v>
      </c>
      <c r="C39" s="105">
        <v>18.538029999999999</v>
      </c>
      <c r="D39" s="105">
        <v>18.321342999999999</v>
      </c>
      <c r="E39" s="105">
        <v>17.104772000000001</v>
      </c>
      <c r="F39" s="105">
        <v>14.217565</v>
      </c>
      <c r="G39" s="105">
        <v>14.923222000000001</v>
      </c>
      <c r="H39" s="105">
        <v>16.343897999999999</v>
      </c>
      <c r="I39" s="105">
        <v>17.077062000000002</v>
      </c>
      <c r="J39" s="105">
        <v>17.248545</v>
      </c>
      <c r="K39" s="105">
        <v>16.371731</v>
      </c>
      <c r="L39" s="105">
        <v>16.065158</v>
      </c>
      <c r="M39" s="105">
        <v>16.237065000000001</v>
      </c>
      <c r="N39" s="105">
        <v>16.355803999999999</v>
      </c>
      <c r="O39" s="105">
        <v>16.201063999999999</v>
      </c>
      <c r="P39" s="105">
        <v>14.79318</v>
      </c>
      <c r="Q39" s="105">
        <v>16.985194</v>
      </c>
      <c r="R39" s="105">
        <v>17.840934000000001</v>
      </c>
      <c r="S39" s="105">
        <v>18.449162000000001</v>
      </c>
      <c r="T39" s="105">
        <v>18.999732000000002</v>
      </c>
      <c r="U39" s="105">
        <v>18.821871000000002</v>
      </c>
      <c r="V39" s="105">
        <v>18.589290999999999</v>
      </c>
      <c r="W39" s="105">
        <v>17.813500000000001</v>
      </c>
      <c r="X39" s="105">
        <v>17.698678000000001</v>
      </c>
      <c r="Y39" s="105">
        <v>18.063067</v>
      </c>
      <c r="Z39" s="105">
        <v>18.000257999999999</v>
      </c>
      <c r="AA39" s="105">
        <v>16.884741000000002</v>
      </c>
      <c r="AB39" s="105">
        <v>17.518035999999999</v>
      </c>
      <c r="AC39" s="105">
        <v>18.182839000000001</v>
      </c>
      <c r="AD39" s="105">
        <v>18.4023</v>
      </c>
      <c r="AE39" s="105">
        <v>18.963322999999999</v>
      </c>
      <c r="AF39" s="105">
        <v>19.130033000000001</v>
      </c>
      <c r="AG39" s="105">
        <v>18.854386999999999</v>
      </c>
      <c r="AH39" s="105">
        <v>19.119451999999999</v>
      </c>
      <c r="AI39" s="105">
        <v>18.749634</v>
      </c>
      <c r="AJ39" s="105">
        <v>18.232194</v>
      </c>
      <c r="AK39" s="105">
        <v>18.623833999999999</v>
      </c>
      <c r="AL39" s="105">
        <v>17.677872000000001</v>
      </c>
      <c r="AM39" s="105">
        <v>17.068418999999999</v>
      </c>
      <c r="AN39" s="105">
        <v>17.478822999999998</v>
      </c>
      <c r="AO39" s="105">
        <v>18.170065999999998</v>
      </c>
      <c r="AP39" s="105">
        <v>18.498434</v>
      </c>
      <c r="AQ39" s="105">
        <v>19.074904</v>
      </c>
      <c r="AR39" s="105">
        <v>19.116731999999999</v>
      </c>
      <c r="AS39" s="105">
        <v>19.033194999999999</v>
      </c>
      <c r="AT39" s="105">
        <v>19.207515999999998</v>
      </c>
      <c r="AU39" s="105">
        <v>18.503101000000001</v>
      </c>
      <c r="AV39" s="105">
        <v>17.929418999999999</v>
      </c>
      <c r="AW39" s="105">
        <v>18.366468000000001</v>
      </c>
      <c r="AX39" s="105">
        <v>18.444292000000001</v>
      </c>
      <c r="AY39" s="105">
        <v>17.245418999999998</v>
      </c>
      <c r="AZ39" s="105">
        <v>17.296966000000001</v>
      </c>
      <c r="BA39" s="105">
        <v>18.259741999999999</v>
      </c>
      <c r="BB39" s="105">
        <v>18.560933151</v>
      </c>
      <c r="BC39" s="105">
        <v>19.288381515000001</v>
      </c>
      <c r="BD39" s="686">
        <v>19.310490000000001</v>
      </c>
      <c r="BE39" s="686">
        <v>19.355619999999998</v>
      </c>
      <c r="BF39" s="686">
        <v>19.264659999999999</v>
      </c>
      <c r="BG39" s="686">
        <v>18.64218</v>
      </c>
      <c r="BH39" s="686">
        <v>18.02075</v>
      </c>
      <c r="BI39" s="686">
        <v>18.259589999999999</v>
      </c>
      <c r="BJ39" s="686">
        <v>18.310500000000001</v>
      </c>
      <c r="BK39" s="686">
        <v>16.942160000000001</v>
      </c>
      <c r="BL39" s="686">
        <v>16.93769</v>
      </c>
      <c r="BM39" s="686">
        <v>17.691980000000001</v>
      </c>
      <c r="BN39" s="686">
        <v>18.147549999999999</v>
      </c>
      <c r="BO39" s="686">
        <v>18.80744</v>
      </c>
      <c r="BP39" s="686">
        <v>18.968640000000001</v>
      </c>
      <c r="BQ39" s="686">
        <v>18.724</v>
      </c>
      <c r="BR39" s="686">
        <v>18.73659</v>
      </c>
      <c r="BS39" s="686">
        <v>18.114170000000001</v>
      </c>
      <c r="BT39" s="686">
        <v>17.551210000000001</v>
      </c>
      <c r="BU39" s="686">
        <v>17.81277</v>
      </c>
      <c r="BV39" s="686">
        <v>18.01267</v>
      </c>
    </row>
    <row r="40" spans="1:77" x14ac:dyDescent="0.2">
      <c r="A40" s="303" t="s">
        <v>266</v>
      </c>
      <c r="B40" s="692" t="s">
        <v>1065</v>
      </c>
      <c r="C40" s="510">
        <v>16.228515999999999</v>
      </c>
      <c r="D40" s="510">
        <v>15.865413</v>
      </c>
      <c r="E40" s="510">
        <v>15.230451</v>
      </c>
      <c r="F40" s="510">
        <v>12.772333</v>
      </c>
      <c r="G40" s="510">
        <v>12.968031999999999</v>
      </c>
      <c r="H40" s="510">
        <v>13.734366</v>
      </c>
      <c r="I40" s="510">
        <v>14.33358</v>
      </c>
      <c r="J40" s="510">
        <v>14.151709</v>
      </c>
      <c r="K40" s="510">
        <v>13.572832999999999</v>
      </c>
      <c r="L40" s="510">
        <v>13.444741</v>
      </c>
      <c r="M40" s="510">
        <v>14.123699999999999</v>
      </c>
      <c r="N40" s="510">
        <v>14.139806</v>
      </c>
      <c r="O40" s="510">
        <v>14.541839</v>
      </c>
      <c r="P40" s="510">
        <v>12.370929</v>
      </c>
      <c r="Q40" s="510">
        <v>14.387129</v>
      </c>
      <c r="R40" s="510">
        <v>15.162167</v>
      </c>
      <c r="S40" s="510">
        <v>15.595677</v>
      </c>
      <c r="T40" s="510">
        <v>16.190232999999999</v>
      </c>
      <c r="U40" s="510">
        <v>15.851839</v>
      </c>
      <c r="V40" s="510">
        <v>15.726000000000001</v>
      </c>
      <c r="W40" s="510">
        <v>15.231667</v>
      </c>
      <c r="X40" s="510">
        <v>15.045355000000001</v>
      </c>
      <c r="Y40" s="510">
        <v>15.683967000000001</v>
      </c>
      <c r="Z40" s="510">
        <v>15.756902999999999</v>
      </c>
      <c r="AA40" s="510">
        <v>15.467677</v>
      </c>
      <c r="AB40" s="510">
        <v>15.397285999999999</v>
      </c>
      <c r="AC40" s="510">
        <v>15.846807</v>
      </c>
      <c r="AD40" s="510">
        <v>15.648300000000001</v>
      </c>
      <c r="AE40" s="510">
        <v>16.238773999999999</v>
      </c>
      <c r="AF40" s="510">
        <v>16.571000000000002</v>
      </c>
      <c r="AG40" s="510">
        <v>16.358000000000001</v>
      </c>
      <c r="AH40" s="510">
        <v>16.427676999999999</v>
      </c>
      <c r="AI40" s="510">
        <v>16.141200000000001</v>
      </c>
      <c r="AJ40" s="510">
        <v>15.775807</v>
      </c>
      <c r="AK40" s="510">
        <v>16.450467</v>
      </c>
      <c r="AL40" s="510">
        <v>15.376936000000001</v>
      </c>
      <c r="AM40" s="510">
        <v>15.086387</v>
      </c>
      <c r="AN40" s="510">
        <v>15.128429000000001</v>
      </c>
      <c r="AO40" s="510">
        <v>15.512839</v>
      </c>
      <c r="AP40" s="510">
        <v>15.839833</v>
      </c>
      <c r="AQ40" s="510">
        <v>16.206968</v>
      </c>
      <c r="AR40" s="510">
        <v>16.394532999999999</v>
      </c>
      <c r="AS40" s="510">
        <v>16.598096999999999</v>
      </c>
      <c r="AT40" s="510">
        <v>16.689160999999999</v>
      </c>
      <c r="AU40" s="510">
        <v>16.239267000000002</v>
      </c>
      <c r="AV40" s="510">
        <v>15.356871</v>
      </c>
      <c r="AW40" s="510">
        <v>15.937167000000001</v>
      </c>
      <c r="AX40" s="510">
        <v>16.501839</v>
      </c>
      <c r="AY40" s="510">
        <v>15.399387000000001</v>
      </c>
      <c r="AZ40" s="510">
        <v>14.881862</v>
      </c>
      <c r="BA40" s="510">
        <v>15.864613</v>
      </c>
      <c r="BB40" s="510">
        <v>15.828099999999999</v>
      </c>
      <c r="BC40" s="510">
        <v>16.671085483999999</v>
      </c>
      <c r="BD40" s="431">
        <v>16.585190000000001</v>
      </c>
      <c r="BE40" s="431">
        <v>16.625160000000001</v>
      </c>
      <c r="BF40" s="431">
        <v>16.400590000000001</v>
      </c>
      <c r="BG40" s="431">
        <v>15.959540000000001</v>
      </c>
      <c r="BH40" s="431">
        <v>15.257989999999999</v>
      </c>
      <c r="BI40" s="431">
        <v>15.850910000000001</v>
      </c>
      <c r="BJ40" s="431">
        <v>15.929180000000001</v>
      </c>
      <c r="BK40" s="431">
        <v>15.21022</v>
      </c>
      <c r="BL40" s="431">
        <v>14.705220000000001</v>
      </c>
      <c r="BM40" s="431">
        <v>15.27247</v>
      </c>
      <c r="BN40" s="431">
        <v>15.495419999999999</v>
      </c>
      <c r="BO40" s="431">
        <v>15.93609</v>
      </c>
      <c r="BP40" s="431">
        <v>16.22137</v>
      </c>
      <c r="BQ40" s="431">
        <v>16.120039999999999</v>
      </c>
      <c r="BR40" s="431">
        <v>16.075040000000001</v>
      </c>
      <c r="BS40" s="431">
        <v>15.711169999999999</v>
      </c>
      <c r="BT40" s="431">
        <v>15.052060000000001</v>
      </c>
      <c r="BU40" s="431">
        <v>15.723739999999999</v>
      </c>
      <c r="BV40" s="431">
        <v>15.91869</v>
      </c>
    </row>
    <row r="41" spans="1:77" x14ac:dyDescent="0.2">
      <c r="A41" s="303" t="s">
        <v>592</v>
      </c>
      <c r="B41" s="692" t="s">
        <v>1335</v>
      </c>
      <c r="C41" s="510">
        <v>0.69790300000000005</v>
      </c>
      <c r="D41" s="510">
        <v>0.63965499999999997</v>
      </c>
      <c r="E41" s="510">
        <v>0.49890299999999999</v>
      </c>
      <c r="F41" s="510">
        <v>0.31723299999999999</v>
      </c>
      <c r="G41" s="510">
        <v>0.33609600000000001</v>
      </c>
      <c r="H41" s="510">
        <v>0.40246599999999999</v>
      </c>
      <c r="I41" s="510">
        <v>0.45580599999999999</v>
      </c>
      <c r="J41" s="510">
        <v>0.42216100000000001</v>
      </c>
      <c r="K41" s="510">
        <v>0.53626600000000002</v>
      </c>
      <c r="L41" s="510">
        <v>0.58690299999999995</v>
      </c>
      <c r="M41" s="510">
        <v>0.63736599999999999</v>
      </c>
      <c r="N41" s="510">
        <v>0.57054800000000006</v>
      </c>
      <c r="O41" s="510">
        <v>0.59341900000000003</v>
      </c>
      <c r="P41" s="510">
        <v>0.48278599999999999</v>
      </c>
      <c r="Q41" s="510">
        <v>0.52032299999999998</v>
      </c>
      <c r="R41" s="510">
        <v>0.45146700000000001</v>
      </c>
      <c r="S41" s="510">
        <v>0.43029000000000001</v>
      </c>
      <c r="T41" s="510">
        <v>0.41423300000000002</v>
      </c>
      <c r="U41" s="510">
        <v>0.43203200000000003</v>
      </c>
      <c r="V41" s="510">
        <v>0.43338700000000002</v>
      </c>
      <c r="W41" s="510">
        <v>0.54430000000000001</v>
      </c>
      <c r="X41" s="510">
        <v>0.69641900000000001</v>
      </c>
      <c r="Y41" s="510">
        <v>0.77470000000000006</v>
      </c>
      <c r="Z41" s="510">
        <v>0.80593599999999999</v>
      </c>
      <c r="AA41" s="510">
        <v>0.65322599999999997</v>
      </c>
      <c r="AB41" s="510">
        <v>0.59253599999999995</v>
      </c>
      <c r="AC41" s="510">
        <v>0.53151599999999999</v>
      </c>
      <c r="AD41" s="510">
        <v>0.46949999999999997</v>
      </c>
      <c r="AE41" s="510">
        <v>0.45261299999999999</v>
      </c>
      <c r="AF41" s="510">
        <v>0.43890000000000001</v>
      </c>
      <c r="AG41" s="510">
        <v>0.47387099999999999</v>
      </c>
      <c r="AH41" s="510">
        <v>0.48696800000000001</v>
      </c>
      <c r="AI41" s="510">
        <v>0.60746699999999998</v>
      </c>
      <c r="AJ41" s="510">
        <v>0.64980700000000002</v>
      </c>
      <c r="AK41" s="510">
        <v>0.73766699999999996</v>
      </c>
      <c r="AL41" s="510">
        <v>0.72506499999999996</v>
      </c>
      <c r="AM41" s="510">
        <v>0.74296799999999996</v>
      </c>
      <c r="AN41" s="510">
        <v>0.68578600000000001</v>
      </c>
      <c r="AO41" s="510">
        <v>0.55496800000000002</v>
      </c>
      <c r="AP41" s="510">
        <v>0.4975</v>
      </c>
      <c r="AQ41" s="510">
        <v>0.47522599999999998</v>
      </c>
      <c r="AR41" s="510">
        <v>0.50109999999999999</v>
      </c>
      <c r="AS41" s="510">
        <v>0.46858100000000003</v>
      </c>
      <c r="AT41" s="510">
        <v>0.52116099999999999</v>
      </c>
      <c r="AU41" s="510">
        <v>0.67969999999999997</v>
      </c>
      <c r="AV41" s="510">
        <v>0.74738700000000002</v>
      </c>
      <c r="AW41" s="510">
        <v>0.79443299999999994</v>
      </c>
      <c r="AX41" s="510">
        <v>0.79619399999999996</v>
      </c>
      <c r="AY41" s="510">
        <v>0.72299999999999998</v>
      </c>
      <c r="AZ41" s="510">
        <v>0.69196599999999997</v>
      </c>
      <c r="BA41" s="510">
        <v>0.64371</v>
      </c>
      <c r="BB41" s="510">
        <v>0.49206349999999999</v>
      </c>
      <c r="BC41" s="510">
        <v>0.45735900000000002</v>
      </c>
      <c r="BD41" s="431">
        <v>0.44967970000000002</v>
      </c>
      <c r="BE41" s="431">
        <v>0.48708960000000001</v>
      </c>
      <c r="BF41" s="431">
        <v>0.49413430000000003</v>
      </c>
      <c r="BG41" s="431">
        <v>0.62526309999999996</v>
      </c>
      <c r="BH41" s="431">
        <v>0.69897120000000001</v>
      </c>
      <c r="BI41" s="431">
        <v>0.75270950000000003</v>
      </c>
      <c r="BJ41" s="431">
        <v>0.74296019999999996</v>
      </c>
      <c r="BK41" s="431">
        <v>0.65584730000000002</v>
      </c>
      <c r="BL41" s="431">
        <v>0.63823989999999997</v>
      </c>
      <c r="BM41" s="431">
        <v>0.54426459999999999</v>
      </c>
      <c r="BN41" s="431">
        <v>0.47560390000000002</v>
      </c>
      <c r="BO41" s="431">
        <v>0.45608569999999998</v>
      </c>
      <c r="BP41" s="431">
        <v>0.47656769999999998</v>
      </c>
      <c r="BQ41" s="431">
        <v>0.46978239999999999</v>
      </c>
      <c r="BR41" s="431">
        <v>0.4822652</v>
      </c>
      <c r="BS41" s="431">
        <v>0.61805350000000003</v>
      </c>
      <c r="BT41" s="431">
        <v>0.68472449999999996</v>
      </c>
      <c r="BU41" s="431">
        <v>0.70799460000000003</v>
      </c>
      <c r="BV41" s="431">
        <v>0.72394930000000002</v>
      </c>
    </row>
    <row r="42" spans="1:77" ht="11.1" customHeight="1" x14ac:dyDescent="0.2">
      <c r="A42" s="303" t="s">
        <v>553</v>
      </c>
      <c r="B42" s="692" t="s">
        <v>1336</v>
      </c>
      <c r="C42" s="510">
        <v>1.148903</v>
      </c>
      <c r="D42" s="510">
        <v>1.1711720000000001</v>
      </c>
      <c r="E42" s="510">
        <v>1.05158</v>
      </c>
      <c r="F42" s="510">
        <v>0.81646600000000003</v>
      </c>
      <c r="G42" s="510">
        <v>0.95370900000000003</v>
      </c>
      <c r="H42" s="510">
        <v>1.0740000000000001</v>
      </c>
      <c r="I42" s="510">
        <v>1.1131610000000001</v>
      </c>
      <c r="J42" s="510">
        <v>1.117354</v>
      </c>
      <c r="K42" s="510">
        <v>1.0995999999999999</v>
      </c>
      <c r="L42" s="510">
        <v>1.1033219999999999</v>
      </c>
      <c r="M42" s="510">
        <v>1.0679000000000001</v>
      </c>
      <c r="N42" s="510">
        <v>1.0580959999999999</v>
      </c>
      <c r="O42" s="510">
        <v>1.0294190000000001</v>
      </c>
      <c r="P42" s="510">
        <v>1.0139290000000001</v>
      </c>
      <c r="Q42" s="510">
        <v>1.1185160000000001</v>
      </c>
      <c r="R42" s="510">
        <v>1.1670670000000001</v>
      </c>
      <c r="S42" s="510">
        <v>1.184194</v>
      </c>
      <c r="T42" s="510">
        <v>1.210267</v>
      </c>
      <c r="U42" s="510">
        <v>1.2045159999999999</v>
      </c>
      <c r="V42" s="510">
        <v>1.2005809999999999</v>
      </c>
      <c r="W42" s="510">
        <v>1.1911670000000001</v>
      </c>
      <c r="X42" s="510">
        <v>1.1747099999999999</v>
      </c>
      <c r="Y42" s="510">
        <v>1.179</v>
      </c>
      <c r="Z42" s="510">
        <v>1.180677</v>
      </c>
      <c r="AA42" s="510">
        <v>1.0839030000000001</v>
      </c>
      <c r="AB42" s="510">
        <v>1.1350709999999999</v>
      </c>
      <c r="AC42" s="510">
        <v>1.1663870000000001</v>
      </c>
      <c r="AD42" s="510">
        <v>1.1906330000000001</v>
      </c>
      <c r="AE42" s="510">
        <v>1.2010000000000001</v>
      </c>
      <c r="AF42" s="510">
        <v>1.2102329999999999</v>
      </c>
      <c r="AG42" s="510">
        <v>1.1805159999999999</v>
      </c>
      <c r="AH42" s="510">
        <v>1.205452</v>
      </c>
      <c r="AI42" s="510">
        <v>1.1923999999999999</v>
      </c>
      <c r="AJ42" s="510">
        <v>1.1802900000000001</v>
      </c>
      <c r="AK42" s="510">
        <v>1.1786669999999999</v>
      </c>
      <c r="AL42" s="510">
        <v>1.148129</v>
      </c>
      <c r="AM42" s="510">
        <v>1.1005480000000001</v>
      </c>
      <c r="AN42" s="510">
        <v>1.1337140000000001</v>
      </c>
      <c r="AO42" s="510">
        <v>1.1565810000000001</v>
      </c>
      <c r="AP42" s="510">
        <v>1.1678999999999999</v>
      </c>
      <c r="AQ42" s="510">
        <v>1.2172259999999999</v>
      </c>
      <c r="AR42" s="510">
        <v>1.225233</v>
      </c>
      <c r="AS42" s="510">
        <v>1.1980649999999999</v>
      </c>
      <c r="AT42" s="510">
        <v>1.233161</v>
      </c>
      <c r="AU42" s="510">
        <v>1.198167</v>
      </c>
      <c r="AV42" s="510">
        <v>1.194936</v>
      </c>
      <c r="AW42" s="510">
        <v>1.1872670000000001</v>
      </c>
      <c r="AX42" s="510">
        <v>1.1559680000000001</v>
      </c>
      <c r="AY42" s="510">
        <v>1.0974839999999999</v>
      </c>
      <c r="AZ42" s="510">
        <v>1.111345</v>
      </c>
      <c r="BA42" s="510">
        <v>1.1604190000000001</v>
      </c>
      <c r="BB42" s="510">
        <v>1.1872506667</v>
      </c>
      <c r="BC42" s="510">
        <v>1.2099528677</v>
      </c>
      <c r="BD42" s="431">
        <v>1.221293</v>
      </c>
      <c r="BE42" s="431">
        <v>1.213382</v>
      </c>
      <c r="BF42" s="431">
        <v>1.217157</v>
      </c>
      <c r="BG42" s="431">
        <v>1.172234</v>
      </c>
      <c r="BH42" s="431">
        <v>1.18069</v>
      </c>
      <c r="BI42" s="431">
        <v>1.185314</v>
      </c>
      <c r="BJ42" s="431">
        <v>1.159008</v>
      </c>
      <c r="BK42" s="431">
        <v>1.1041209999999999</v>
      </c>
      <c r="BL42" s="431">
        <v>1.131189</v>
      </c>
      <c r="BM42" s="431">
        <v>1.1800010000000001</v>
      </c>
      <c r="BN42" s="431">
        <v>1.1533580000000001</v>
      </c>
      <c r="BO42" s="431">
        <v>1.201346</v>
      </c>
      <c r="BP42" s="431">
        <v>1.2109920000000001</v>
      </c>
      <c r="BQ42" s="431">
        <v>1.1991940000000001</v>
      </c>
      <c r="BR42" s="431">
        <v>1.202685</v>
      </c>
      <c r="BS42" s="431">
        <v>1.166677</v>
      </c>
      <c r="BT42" s="431">
        <v>1.1688240000000001</v>
      </c>
      <c r="BU42" s="431">
        <v>1.1825319999999999</v>
      </c>
      <c r="BV42" s="431">
        <v>1.162679</v>
      </c>
      <c r="BX42" s="372"/>
      <c r="BY42" s="372"/>
    </row>
    <row r="43" spans="1:77" ht="11.1" customHeight="1" x14ac:dyDescent="0.2">
      <c r="A43" s="303" t="s">
        <v>478</v>
      </c>
      <c r="B43" s="692" t="s">
        <v>1297</v>
      </c>
      <c r="C43" s="510">
        <v>0.29912899999999998</v>
      </c>
      <c r="D43" s="510">
        <v>-0.113931</v>
      </c>
      <c r="E43" s="510">
        <v>-2.5799999999999998E-3</v>
      </c>
      <c r="F43" s="510">
        <v>0.19473299999999999</v>
      </c>
      <c r="G43" s="510">
        <v>0.207096</v>
      </c>
      <c r="H43" s="510">
        <v>0.24610000000000001</v>
      </c>
      <c r="I43" s="510">
        <v>0.46290300000000001</v>
      </c>
      <c r="J43" s="510">
        <v>0.51287099999999997</v>
      </c>
      <c r="K43" s="510">
        <v>0.35903299999999999</v>
      </c>
      <c r="L43" s="510">
        <v>0.28261199999999997</v>
      </c>
      <c r="M43" s="510">
        <v>0.24496599999999999</v>
      </c>
      <c r="N43" s="510">
        <v>3.8386999999999998E-2</v>
      </c>
      <c r="O43" s="510">
        <v>-7.1581000000000006E-2</v>
      </c>
      <c r="P43" s="510">
        <v>-0.104821</v>
      </c>
      <c r="Q43" s="510">
        <v>-2.8000000000000001E-2</v>
      </c>
      <c r="R43" s="510">
        <v>5.1400000000000001E-2</v>
      </c>
      <c r="S43" s="510">
        <v>0.31483899999999998</v>
      </c>
      <c r="T43" s="510">
        <v>0.34253299999999998</v>
      </c>
      <c r="U43" s="510">
        <v>0.45500000000000002</v>
      </c>
      <c r="V43" s="510">
        <v>0.42406500000000003</v>
      </c>
      <c r="W43" s="510">
        <v>8.5133E-2</v>
      </c>
      <c r="X43" s="510">
        <v>6.8644999999999998E-2</v>
      </c>
      <c r="Y43" s="510">
        <v>0.21143300000000001</v>
      </c>
      <c r="Z43" s="510">
        <v>0.34732299999999999</v>
      </c>
      <c r="AA43" s="510">
        <v>-3.5418999999999999E-2</v>
      </c>
      <c r="AB43" s="510">
        <v>-0.124643</v>
      </c>
      <c r="AC43" s="510">
        <v>-3.6354999999999998E-2</v>
      </c>
      <c r="AD43" s="510">
        <v>0.26826699999999998</v>
      </c>
      <c r="AE43" s="510">
        <v>9.2710000000000001E-2</v>
      </c>
      <c r="AF43" s="510">
        <v>0.27839999999999998</v>
      </c>
      <c r="AG43" s="510">
        <v>0.33796799999999999</v>
      </c>
      <c r="AH43" s="510">
        <v>0.164742</v>
      </c>
      <c r="AI43" s="510">
        <v>0.222467</v>
      </c>
      <c r="AJ43" s="510">
        <v>0.14651600000000001</v>
      </c>
      <c r="AK43" s="510">
        <v>0.20039999999999999</v>
      </c>
      <c r="AL43" s="510">
        <v>0.106548</v>
      </c>
      <c r="AM43" s="510">
        <v>0.282194</v>
      </c>
      <c r="AN43" s="510">
        <v>0.19667899999999999</v>
      </c>
      <c r="AO43" s="510">
        <v>0.10577400000000001</v>
      </c>
      <c r="AP43" s="510">
        <v>0.12656700000000001</v>
      </c>
      <c r="AQ43" s="510">
        <v>0.285968</v>
      </c>
      <c r="AR43" s="510">
        <v>0.20583299999999999</v>
      </c>
      <c r="AS43" s="510">
        <v>9.9774000000000002E-2</v>
      </c>
      <c r="AT43" s="510">
        <v>2.4129000000000001E-2</v>
      </c>
      <c r="AU43" s="510">
        <v>-0.1198</v>
      </c>
      <c r="AV43" s="510">
        <v>-0.115936</v>
      </c>
      <c r="AW43" s="510">
        <v>0.186167</v>
      </c>
      <c r="AX43" s="510">
        <v>0.29932300000000001</v>
      </c>
      <c r="AY43" s="510">
        <v>0.11103200000000001</v>
      </c>
      <c r="AZ43" s="510">
        <v>-0.28562100000000001</v>
      </c>
      <c r="BA43" s="510">
        <v>6.9741999999999998E-2</v>
      </c>
      <c r="BB43" s="510">
        <v>0.23094853333000001</v>
      </c>
      <c r="BC43" s="510">
        <v>0.26195276641999998</v>
      </c>
      <c r="BD43" s="431">
        <v>0.33719880000000002</v>
      </c>
      <c r="BE43" s="431">
        <v>0.33748339999999999</v>
      </c>
      <c r="BF43" s="431">
        <v>0.29888049999999999</v>
      </c>
      <c r="BG43" s="431">
        <v>0.28316249999999998</v>
      </c>
      <c r="BH43" s="431">
        <v>0.2213048</v>
      </c>
      <c r="BI43" s="431">
        <v>0.27280959999999999</v>
      </c>
      <c r="BJ43" s="431">
        <v>0.36114289999999999</v>
      </c>
      <c r="BK43" s="431">
        <v>8.2772100000000001E-2</v>
      </c>
      <c r="BL43" s="431">
        <v>4.2359099999999997E-2</v>
      </c>
      <c r="BM43" s="431">
        <v>0.12163019999999999</v>
      </c>
      <c r="BN43" s="431">
        <v>0.1937729</v>
      </c>
      <c r="BO43" s="431">
        <v>0.32466329999999999</v>
      </c>
      <c r="BP43" s="431">
        <v>0.3477035</v>
      </c>
      <c r="BQ43" s="431">
        <v>0.33372180000000001</v>
      </c>
      <c r="BR43" s="431">
        <v>0.29070049999999997</v>
      </c>
      <c r="BS43" s="431">
        <v>0.27521659999999998</v>
      </c>
      <c r="BT43" s="431">
        <v>0.20830979999999999</v>
      </c>
      <c r="BU43" s="431">
        <v>0.26064949999999998</v>
      </c>
      <c r="BV43" s="431">
        <v>0.35047850000000003</v>
      </c>
      <c r="BX43" s="373"/>
      <c r="BY43" s="373"/>
    </row>
    <row r="44" spans="1:77" ht="11.1" customHeight="1" x14ac:dyDescent="0.2">
      <c r="A44" s="303" t="s">
        <v>479</v>
      </c>
      <c r="B44" s="692" t="s">
        <v>1299</v>
      </c>
      <c r="C44" s="510">
        <v>0.162354</v>
      </c>
      <c r="D44" s="510">
        <v>0.75913699999999995</v>
      </c>
      <c r="E44" s="510">
        <v>0.32545099999999999</v>
      </c>
      <c r="F44" s="510">
        <v>0.1169</v>
      </c>
      <c r="G44" s="510">
        <v>0.45706400000000003</v>
      </c>
      <c r="H44" s="510">
        <v>0.88666599999999995</v>
      </c>
      <c r="I44" s="510">
        <v>0.71116100000000004</v>
      </c>
      <c r="J44" s="510">
        <v>1.0440959999999999</v>
      </c>
      <c r="K44" s="510">
        <v>0.80363300000000004</v>
      </c>
      <c r="L44" s="510">
        <v>0.64729000000000003</v>
      </c>
      <c r="M44" s="510">
        <v>0.16289999999999999</v>
      </c>
      <c r="N44" s="510">
        <v>0.54877399999999998</v>
      </c>
      <c r="O44" s="510">
        <v>0.107387</v>
      </c>
      <c r="P44" s="510">
        <v>1.03</v>
      </c>
      <c r="Q44" s="510">
        <v>0.98664499999999999</v>
      </c>
      <c r="R44" s="510">
        <v>1.0085999999999999</v>
      </c>
      <c r="S44" s="510">
        <v>0.92358099999999999</v>
      </c>
      <c r="T44" s="510">
        <v>0.84203300000000003</v>
      </c>
      <c r="U44" s="510">
        <v>0.87770999999999999</v>
      </c>
      <c r="V44" s="510">
        <v>0.80500000000000005</v>
      </c>
      <c r="W44" s="510">
        <v>0.76090000000000002</v>
      </c>
      <c r="X44" s="510">
        <v>0.71319399999999999</v>
      </c>
      <c r="Y44" s="510">
        <v>0.2135</v>
      </c>
      <c r="Z44" s="510">
        <v>-9.1226000000000002E-2</v>
      </c>
      <c r="AA44" s="510">
        <v>-0.28480699999999998</v>
      </c>
      <c r="AB44" s="510">
        <v>0.51778599999999997</v>
      </c>
      <c r="AC44" s="510">
        <v>0.67396800000000001</v>
      </c>
      <c r="AD44" s="510">
        <v>0.82523299999999999</v>
      </c>
      <c r="AE44" s="510">
        <v>0.97796799999999995</v>
      </c>
      <c r="AF44" s="510">
        <v>0.63149999999999995</v>
      </c>
      <c r="AG44" s="510">
        <v>0.504</v>
      </c>
      <c r="AH44" s="510">
        <v>0.83390299999999995</v>
      </c>
      <c r="AI44" s="510">
        <v>0.58553299999999997</v>
      </c>
      <c r="AJ44" s="510">
        <v>0.47912900000000003</v>
      </c>
      <c r="AK44" s="510">
        <v>5.6333000000000001E-2</v>
      </c>
      <c r="AL44" s="510">
        <v>0.32074200000000003</v>
      </c>
      <c r="AM44" s="510">
        <v>-0.14422599999999999</v>
      </c>
      <c r="AN44" s="510">
        <v>0.33342899999999998</v>
      </c>
      <c r="AO44" s="510">
        <v>0.83970999999999996</v>
      </c>
      <c r="AP44" s="510">
        <v>0.86686700000000005</v>
      </c>
      <c r="AQ44" s="510">
        <v>0.88912899999999995</v>
      </c>
      <c r="AR44" s="510">
        <v>0.78949999999999998</v>
      </c>
      <c r="AS44" s="510">
        <v>0.66787099999999999</v>
      </c>
      <c r="AT44" s="510">
        <v>0.73919400000000002</v>
      </c>
      <c r="AU44" s="510">
        <v>0.50526700000000002</v>
      </c>
      <c r="AV44" s="510">
        <v>0.746</v>
      </c>
      <c r="AW44" s="510">
        <v>0.261467</v>
      </c>
      <c r="AX44" s="510">
        <v>-0.30925799999999998</v>
      </c>
      <c r="AY44" s="510">
        <v>-8.5968000000000003E-2</v>
      </c>
      <c r="AZ44" s="510">
        <v>0.89696600000000004</v>
      </c>
      <c r="BA44" s="510">
        <v>0.52058099999999996</v>
      </c>
      <c r="BB44" s="510">
        <v>0.82223333333000004</v>
      </c>
      <c r="BC44" s="510">
        <v>0.68723780000000001</v>
      </c>
      <c r="BD44" s="431">
        <v>0.71701499999999996</v>
      </c>
      <c r="BE44" s="431">
        <v>0.69208579999999997</v>
      </c>
      <c r="BF44" s="431">
        <v>0.85329580000000005</v>
      </c>
      <c r="BG44" s="431">
        <v>0.60121709999999995</v>
      </c>
      <c r="BH44" s="431">
        <v>0.66104269999999998</v>
      </c>
      <c r="BI44" s="431">
        <v>0.19726289999999999</v>
      </c>
      <c r="BJ44" s="431">
        <v>0.1176611</v>
      </c>
      <c r="BK44" s="431">
        <v>-0.11069809999999999</v>
      </c>
      <c r="BL44" s="431">
        <v>0.42057899999999998</v>
      </c>
      <c r="BM44" s="431">
        <v>0.57314609999999999</v>
      </c>
      <c r="BN44" s="431">
        <v>0.82906210000000002</v>
      </c>
      <c r="BO44" s="431">
        <v>0.88846729999999996</v>
      </c>
      <c r="BP44" s="431">
        <v>0.71189159999999996</v>
      </c>
      <c r="BQ44" s="431">
        <v>0.60084570000000004</v>
      </c>
      <c r="BR44" s="431">
        <v>0.6852935</v>
      </c>
      <c r="BS44" s="431">
        <v>0.34229540000000003</v>
      </c>
      <c r="BT44" s="431">
        <v>0.4365484</v>
      </c>
      <c r="BU44" s="431">
        <v>-6.27278E-2</v>
      </c>
      <c r="BV44" s="431">
        <v>-0.14368239999999999</v>
      </c>
      <c r="BX44" s="373"/>
      <c r="BY44" s="373"/>
    </row>
    <row r="45" spans="1:77" ht="11.1" customHeight="1" x14ac:dyDescent="0.2">
      <c r="A45" s="303"/>
      <c r="B45" s="694"/>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431"/>
      <c r="BE45" s="431"/>
      <c r="BF45" s="431"/>
      <c r="BG45" s="431"/>
      <c r="BH45" s="431"/>
      <c r="BI45" s="431"/>
      <c r="BJ45" s="431"/>
      <c r="BK45" s="431"/>
      <c r="BL45" s="431"/>
      <c r="BM45" s="431"/>
      <c r="BN45" s="431"/>
      <c r="BO45" s="431"/>
      <c r="BP45" s="431"/>
      <c r="BQ45" s="431"/>
      <c r="BR45" s="431"/>
      <c r="BS45" s="431"/>
      <c r="BT45" s="431"/>
      <c r="BU45" s="431"/>
      <c r="BV45" s="431"/>
      <c r="BX45" s="373"/>
      <c r="BY45" s="373"/>
    </row>
    <row r="46" spans="1:77" s="314" customFormat="1" ht="11.1" customHeight="1" x14ac:dyDescent="0.2">
      <c r="A46" s="674" t="s">
        <v>268</v>
      </c>
      <c r="B46" s="693" t="s">
        <v>1337</v>
      </c>
      <c r="C46" s="105">
        <v>1.128091</v>
      </c>
      <c r="D46" s="105">
        <v>0.94133999999999995</v>
      </c>
      <c r="E46" s="105">
        <v>0.97412600000000005</v>
      </c>
      <c r="F46" s="105">
        <v>0.77373199999999998</v>
      </c>
      <c r="G46" s="105">
        <v>0.80803000000000003</v>
      </c>
      <c r="H46" s="105">
        <v>0.87066299999999996</v>
      </c>
      <c r="I46" s="105">
        <v>0.92867299999999997</v>
      </c>
      <c r="J46" s="105">
        <v>0.923902</v>
      </c>
      <c r="K46" s="105">
        <v>0.94806299999999999</v>
      </c>
      <c r="L46" s="105">
        <v>0.92428699999999997</v>
      </c>
      <c r="M46" s="105">
        <v>0.93443200000000004</v>
      </c>
      <c r="N46" s="105">
        <v>0.91493100000000005</v>
      </c>
      <c r="O46" s="105">
        <v>0.88864399999999999</v>
      </c>
      <c r="P46" s="105">
        <v>0.78028500000000001</v>
      </c>
      <c r="Q46" s="105">
        <v>0.86464600000000003</v>
      </c>
      <c r="R46" s="105">
        <v>0.93716600000000005</v>
      </c>
      <c r="S46" s="105">
        <v>1.0375490000000001</v>
      </c>
      <c r="T46" s="105">
        <v>0.95299900000000004</v>
      </c>
      <c r="U46" s="105">
        <v>0.94864599999999999</v>
      </c>
      <c r="V46" s="105">
        <v>0.98896799999999996</v>
      </c>
      <c r="W46" s="105">
        <v>0.93493199999999999</v>
      </c>
      <c r="X46" s="105">
        <v>1.0131289999999999</v>
      </c>
      <c r="Y46" s="105">
        <v>1.0127679999999999</v>
      </c>
      <c r="Z46" s="105">
        <v>1.0919380000000001</v>
      </c>
      <c r="AA46" s="105">
        <v>0.98848599999999998</v>
      </c>
      <c r="AB46" s="105">
        <v>0.92403500000000005</v>
      </c>
      <c r="AC46" s="105">
        <v>1.004067</v>
      </c>
      <c r="AD46" s="105">
        <v>1.0501659999999999</v>
      </c>
      <c r="AE46" s="105">
        <v>1.0867089999999999</v>
      </c>
      <c r="AF46" s="105">
        <v>1.1109009999999999</v>
      </c>
      <c r="AG46" s="105">
        <v>1.100482</v>
      </c>
      <c r="AH46" s="105">
        <v>1.01013</v>
      </c>
      <c r="AI46" s="105">
        <v>1.081998</v>
      </c>
      <c r="AJ46" s="105">
        <v>1.0138050000000001</v>
      </c>
      <c r="AK46" s="105">
        <v>1.023299</v>
      </c>
      <c r="AL46" s="105">
        <v>0.98570899999999995</v>
      </c>
      <c r="AM46" s="105">
        <v>1.025968</v>
      </c>
      <c r="AN46" s="105">
        <v>0.95657099999999995</v>
      </c>
      <c r="AO46" s="105">
        <v>0.91690300000000002</v>
      </c>
      <c r="AP46" s="105">
        <v>1.0124</v>
      </c>
      <c r="AQ46" s="105">
        <v>0.94393499999999997</v>
      </c>
      <c r="AR46" s="105">
        <v>1.071264</v>
      </c>
      <c r="AS46" s="105">
        <v>1.0755479999999999</v>
      </c>
      <c r="AT46" s="105">
        <v>1.0746789999999999</v>
      </c>
      <c r="AU46" s="105">
        <v>1.0704309999999999</v>
      </c>
      <c r="AV46" s="105">
        <v>1.03555</v>
      </c>
      <c r="AW46" s="105">
        <v>1.063998</v>
      </c>
      <c r="AX46" s="105">
        <v>1.060676</v>
      </c>
      <c r="AY46" s="105">
        <v>0.97716400000000003</v>
      </c>
      <c r="AZ46" s="105">
        <v>0.84710300000000005</v>
      </c>
      <c r="BA46" s="105">
        <v>0.91032400000000002</v>
      </c>
      <c r="BB46" s="105">
        <v>1.0247489999999999</v>
      </c>
      <c r="BC46" s="105">
        <v>1.0095879999999999</v>
      </c>
      <c r="BD46" s="686">
        <v>1.0724860000000001</v>
      </c>
      <c r="BE46" s="686">
        <v>1.068163</v>
      </c>
      <c r="BF46" s="686">
        <v>1.0560890000000001</v>
      </c>
      <c r="BG46" s="686">
        <v>1.046837</v>
      </c>
      <c r="BH46" s="686">
        <v>1.027542</v>
      </c>
      <c r="BI46" s="686">
        <v>1.038678</v>
      </c>
      <c r="BJ46" s="686">
        <v>1.048241</v>
      </c>
      <c r="BK46" s="686">
        <v>0.98473330000000003</v>
      </c>
      <c r="BL46" s="686">
        <v>0.92824770000000001</v>
      </c>
      <c r="BM46" s="686">
        <v>0.9502562</v>
      </c>
      <c r="BN46" s="686">
        <v>0.97189890000000001</v>
      </c>
      <c r="BO46" s="686">
        <v>1.012148</v>
      </c>
      <c r="BP46" s="686">
        <v>1.058902</v>
      </c>
      <c r="BQ46" s="686">
        <v>1.0506720000000001</v>
      </c>
      <c r="BR46" s="686">
        <v>1.064198</v>
      </c>
      <c r="BS46" s="686">
        <v>1.040972</v>
      </c>
      <c r="BT46" s="686">
        <v>1.034945</v>
      </c>
      <c r="BU46" s="686">
        <v>1.0321400000000001</v>
      </c>
      <c r="BV46" s="686">
        <v>1.0508150000000001</v>
      </c>
      <c r="BX46" s="705"/>
      <c r="BY46" s="705"/>
    </row>
    <row r="47" spans="1:77" ht="11.1" customHeight="1" x14ac:dyDescent="0.2">
      <c r="A47" s="303"/>
      <c r="B47" s="695"/>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431"/>
      <c r="BE47" s="431"/>
      <c r="BF47" s="431"/>
      <c r="BG47" s="431"/>
      <c r="BH47" s="431"/>
      <c r="BI47" s="431"/>
      <c r="BJ47" s="431"/>
      <c r="BK47" s="431"/>
      <c r="BL47" s="431"/>
      <c r="BM47" s="431"/>
      <c r="BN47" s="431"/>
      <c r="BO47" s="431"/>
      <c r="BP47" s="431"/>
      <c r="BQ47" s="431"/>
      <c r="BR47" s="431"/>
      <c r="BS47" s="431"/>
      <c r="BT47" s="431"/>
      <c r="BU47" s="431"/>
      <c r="BV47" s="431"/>
      <c r="BX47" s="373"/>
      <c r="BY47" s="373"/>
    </row>
    <row r="48" spans="1:77" s="314" customFormat="1" ht="11.1" customHeight="1" x14ac:dyDescent="0.2">
      <c r="A48" s="674" t="s">
        <v>486</v>
      </c>
      <c r="B48" s="693" t="s">
        <v>1338</v>
      </c>
      <c r="C48" s="105">
        <v>19.666121</v>
      </c>
      <c r="D48" s="105">
        <v>19.262682999999999</v>
      </c>
      <c r="E48" s="105">
        <v>18.078897999999999</v>
      </c>
      <c r="F48" s="105">
        <v>14.991296999999999</v>
      </c>
      <c r="G48" s="105">
        <v>15.731252</v>
      </c>
      <c r="H48" s="105">
        <v>17.214561</v>
      </c>
      <c r="I48" s="105">
        <v>18.005735000000001</v>
      </c>
      <c r="J48" s="105">
        <v>18.172446999999998</v>
      </c>
      <c r="K48" s="105">
        <v>17.319794000000002</v>
      </c>
      <c r="L48" s="105">
        <v>16.989445</v>
      </c>
      <c r="M48" s="105">
        <v>17.171496999999999</v>
      </c>
      <c r="N48" s="105">
        <v>17.270734999999998</v>
      </c>
      <c r="O48" s="105">
        <v>17.089708000000002</v>
      </c>
      <c r="P48" s="105">
        <v>15.573465000000001</v>
      </c>
      <c r="Q48" s="105">
        <v>17.84984</v>
      </c>
      <c r="R48" s="105">
        <v>18.778099999999998</v>
      </c>
      <c r="S48" s="105">
        <v>19.486711</v>
      </c>
      <c r="T48" s="105">
        <v>19.952731</v>
      </c>
      <c r="U48" s="105">
        <v>19.770517000000002</v>
      </c>
      <c r="V48" s="105">
        <v>19.578258999999999</v>
      </c>
      <c r="W48" s="105">
        <v>18.748432000000001</v>
      </c>
      <c r="X48" s="105">
        <v>18.711807</v>
      </c>
      <c r="Y48" s="105">
        <v>19.075835000000001</v>
      </c>
      <c r="Z48" s="105">
        <v>19.092196000000001</v>
      </c>
      <c r="AA48" s="105">
        <v>17.873227</v>
      </c>
      <c r="AB48" s="105">
        <v>18.442070999999999</v>
      </c>
      <c r="AC48" s="105">
        <v>19.186906</v>
      </c>
      <c r="AD48" s="105">
        <v>19.452466000000001</v>
      </c>
      <c r="AE48" s="105">
        <v>20.050032000000002</v>
      </c>
      <c r="AF48" s="105">
        <v>20.240933999999999</v>
      </c>
      <c r="AG48" s="105">
        <v>19.954868999999999</v>
      </c>
      <c r="AH48" s="105">
        <v>20.129581999999999</v>
      </c>
      <c r="AI48" s="105">
        <v>19.831631999999999</v>
      </c>
      <c r="AJ48" s="105">
        <v>19.245999000000001</v>
      </c>
      <c r="AK48" s="105">
        <v>19.647133</v>
      </c>
      <c r="AL48" s="105">
        <v>18.663581000000001</v>
      </c>
      <c r="AM48" s="105">
        <v>18.094387000000001</v>
      </c>
      <c r="AN48" s="105">
        <v>18.435393999999999</v>
      </c>
      <c r="AO48" s="105">
        <v>19.086969</v>
      </c>
      <c r="AP48" s="105">
        <v>19.510833999999999</v>
      </c>
      <c r="AQ48" s="105">
        <v>20.018839</v>
      </c>
      <c r="AR48" s="105">
        <v>20.187995999999998</v>
      </c>
      <c r="AS48" s="105">
        <v>20.108743</v>
      </c>
      <c r="AT48" s="105">
        <v>20.282195000000002</v>
      </c>
      <c r="AU48" s="105">
        <v>19.573532</v>
      </c>
      <c r="AV48" s="105">
        <v>18.964969</v>
      </c>
      <c r="AW48" s="105">
        <v>19.430465999999999</v>
      </c>
      <c r="AX48" s="105">
        <v>19.504968000000002</v>
      </c>
      <c r="AY48" s="105">
        <v>18.222583</v>
      </c>
      <c r="AZ48" s="105">
        <v>18.144068999999998</v>
      </c>
      <c r="BA48" s="105">
        <v>19.170065999999998</v>
      </c>
      <c r="BB48" s="105">
        <v>19.585682151</v>
      </c>
      <c r="BC48" s="105">
        <v>20.297969514999998</v>
      </c>
      <c r="BD48" s="686">
        <v>20.38298</v>
      </c>
      <c r="BE48" s="686">
        <v>20.42379</v>
      </c>
      <c r="BF48" s="686">
        <v>20.320740000000001</v>
      </c>
      <c r="BG48" s="686">
        <v>19.68901</v>
      </c>
      <c r="BH48" s="686">
        <v>19.048290000000001</v>
      </c>
      <c r="BI48" s="686">
        <v>19.298269999999999</v>
      </c>
      <c r="BJ48" s="686">
        <v>19.358740000000001</v>
      </c>
      <c r="BK48" s="686">
        <v>17.92689</v>
      </c>
      <c r="BL48" s="686">
        <v>17.865939999999998</v>
      </c>
      <c r="BM48" s="686">
        <v>18.642230000000001</v>
      </c>
      <c r="BN48" s="686">
        <v>19.119450000000001</v>
      </c>
      <c r="BO48" s="686">
        <v>19.819590000000002</v>
      </c>
      <c r="BP48" s="686">
        <v>20.027539999999998</v>
      </c>
      <c r="BQ48" s="686">
        <v>19.77467</v>
      </c>
      <c r="BR48" s="686">
        <v>19.800789999999999</v>
      </c>
      <c r="BS48" s="686">
        <v>19.155139999999999</v>
      </c>
      <c r="BT48" s="686">
        <v>18.58616</v>
      </c>
      <c r="BU48" s="686">
        <v>18.844909999999999</v>
      </c>
      <c r="BV48" s="686">
        <v>19.063479999999998</v>
      </c>
      <c r="BX48" s="705"/>
      <c r="BY48" s="705"/>
    </row>
    <row r="49" spans="1:79" s="92" customFormat="1" ht="11.1" customHeight="1" x14ac:dyDescent="0.2">
      <c r="A49" s="303" t="s">
        <v>593</v>
      </c>
      <c r="B49" s="692" t="s">
        <v>1335</v>
      </c>
      <c r="C49" s="510">
        <v>0.38783800000000002</v>
      </c>
      <c r="D49" s="510">
        <v>0.381241</v>
      </c>
      <c r="E49" s="510">
        <v>0.621</v>
      </c>
      <c r="F49" s="510">
        <v>0.68279999999999996</v>
      </c>
      <c r="G49" s="510">
        <v>0.67103199999999996</v>
      </c>
      <c r="H49" s="510">
        <v>0.71040000000000003</v>
      </c>
      <c r="I49" s="510">
        <v>0.73216099999999995</v>
      </c>
      <c r="J49" s="510">
        <v>0.712032</v>
      </c>
      <c r="K49" s="510">
        <v>0.55546600000000002</v>
      </c>
      <c r="L49" s="510">
        <v>0.40983799999999998</v>
      </c>
      <c r="M49" s="510">
        <v>0.33329999999999999</v>
      </c>
      <c r="N49" s="510">
        <v>0.34696700000000003</v>
      </c>
      <c r="O49" s="510">
        <v>0.36725799999999997</v>
      </c>
      <c r="P49" s="510">
        <v>0.34267900000000001</v>
      </c>
      <c r="Q49" s="510">
        <v>0.59422600000000003</v>
      </c>
      <c r="R49" s="510">
        <v>0.778667</v>
      </c>
      <c r="S49" s="510">
        <v>0.89974200000000004</v>
      </c>
      <c r="T49" s="510">
        <v>0.88090000000000002</v>
      </c>
      <c r="U49" s="510">
        <v>0.84980699999999998</v>
      </c>
      <c r="V49" s="510">
        <v>0.80548399999999998</v>
      </c>
      <c r="W49" s="510">
        <v>0.60670000000000002</v>
      </c>
      <c r="X49" s="510">
        <v>0.48658099999999999</v>
      </c>
      <c r="Y49" s="510">
        <v>0.38316699999999998</v>
      </c>
      <c r="Z49" s="510">
        <v>0.38809700000000003</v>
      </c>
      <c r="AA49" s="510">
        <v>0.38187100000000002</v>
      </c>
      <c r="AB49" s="510">
        <v>0.45410699999999998</v>
      </c>
      <c r="AC49" s="510">
        <v>0.63132299999999997</v>
      </c>
      <c r="AD49" s="510">
        <v>0.81006699999999998</v>
      </c>
      <c r="AE49" s="510">
        <v>0.84948400000000002</v>
      </c>
      <c r="AF49" s="510">
        <v>0.86146699999999998</v>
      </c>
      <c r="AG49" s="510">
        <v>0.84690299999999996</v>
      </c>
      <c r="AH49" s="510">
        <v>0.80006500000000003</v>
      </c>
      <c r="AI49" s="510">
        <v>0.61103300000000005</v>
      </c>
      <c r="AJ49" s="510">
        <v>0.40428999999999998</v>
      </c>
      <c r="AK49" s="510">
        <v>0.33843299999999998</v>
      </c>
      <c r="AL49" s="510">
        <v>0.33712900000000001</v>
      </c>
      <c r="AM49" s="510">
        <v>0.351742</v>
      </c>
      <c r="AN49" s="510">
        <v>0.40903600000000001</v>
      </c>
      <c r="AO49" s="510">
        <v>0.63341899999999995</v>
      </c>
      <c r="AP49" s="510">
        <v>0.80549999999999999</v>
      </c>
      <c r="AQ49" s="510">
        <v>0.84258100000000002</v>
      </c>
      <c r="AR49" s="510">
        <v>0.84560000000000002</v>
      </c>
      <c r="AS49" s="510">
        <v>0.80961300000000003</v>
      </c>
      <c r="AT49" s="510">
        <v>0.82583899999999999</v>
      </c>
      <c r="AU49" s="510">
        <v>0.61303300000000005</v>
      </c>
      <c r="AV49" s="510">
        <v>0.414742</v>
      </c>
      <c r="AW49" s="510">
        <v>0.33316699999999999</v>
      </c>
      <c r="AX49" s="510">
        <v>0.34525800000000001</v>
      </c>
      <c r="AY49" s="510">
        <v>0.36835499999999999</v>
      </c>
      <c r="AZ49" s="510">
        <v>0.380828</v>
      </c>
      <c r="BA49" s="510">
        <v>0.63283900000000004</v>
      </c>
      <c r="BB49" s="510">
        <v>0.81769857000000001</v>
      </c>
      <c r="BC49" s="510">
        <v>0.84810079999999999</v>
      </c>
      <c r="BD49" s="431">
        <v>0.86915980000000004</v>
      </c>
      <c r="BE49" s="431">
        <v>0.85517960000000004</v>
      </c>
      <c r="BF49" s="431">
        <v>0.82046479999999999</v>
      </c>
      <c r="BG49" s="431">
        <v>0.60402610000000001</v>
      </c>
      <c r="BH49" s="431">
        <v>0.44388749999999999</v>
      </c>
      <c r="BI49" s="431">
        <v>0.31306129999999999</v>
      </c>
      <c r="BJ49" s="431">
        <v>0.327295</v>
      </c>
      <c r="BK49" s="431">
        <v>0.3687839</v>
      </c>
      <c r="BL49" s="431">
        <v>0.42480200000000001</v>
      </c>
      <c r="BM49" s="431">
        <v>0.65041199999999999</v>
      </c>
      <c r="BN49" s="431">
        <v>0.79358709999999999</v>
      </c>
      <c r="BO49" s="431">
        <v>0.88241179999999997</v>
      </c>
      <c r="BP49" s="431">
        <v>0.87550309999999998</v>
      </c>
      <c r="BQ49" s="431">
        <v>0.86413130000000005</v>
      </c>
      <c r="BR49" s="431">
        <v>0.83149740000000005</v>
      </c>
      <c r="BS49" s="431">
        <v>0.61679309999999998</v>
      </c>
      <c r="BT49" s="431">
        <v>0.45672170000000001</v>
      </c>
      <c r="BU49" s="431">
        <v>0.33741349999999998</v>
      </c>
      <c r="BV49" s="431">
        <v>0.35140729999999998</v>
      </c>
      <c r="BX49" s="373"/>
      <c r="BY49" s="373"/>
      <c r="BZ49" s="375"/>
      <c r="CA49" s="374"/>
    </row>
    <row r="50" spans="1:79" s="92" customFormat="1" ht="11.1" customHeight="1" x14ac:dyDescent="0.2">
      <c r="A50" s="303" t="s">
        <v>481</v>
      </c>
      <c r="B50" s="696" t="s">
        <v>1300</v>
      </c>
      <c r="C50" s="510">
        <v>9.6259669999999993</v>
      </c>
      <c r="D50" s="510">
        <v>9.7424130000000009</v>
      </c>
      <c r="E50" s="510">
        <v>8.5758379999999992</v>
      </c>
      <c r="F50" s="510">
        <v>6.3654000000000002</v>
      </c>
      <c r="G50" s="510">
        <v>7.476451</v>
      </c>
      <c r="H50" s="510">
        <v>8.7479659999999999</v>
      </c>
      <c r="I50" s="510">
        <v>9.0260960000000008</v>
      </c>
      <c r="J50" s="510">
        <v>9.3119029999999992</v>
      </c>
      <c r="K50" s="510">
        <v>9.0901329999999998</v>
      </c>
      <c r="L50" s="510">
        <v>9.2523540000000004</v>
      </c>
      <c r="M50" s="510">
        <v>8.8832000000000004</v>
      </c>
      <c r="N50" s="510">
        <v>8.8092900000000007</v>
      </c>
      <c r="O50" s="510">
        <v>8.5226450000000007</v>
      </c>
      <c r="P50" s="510">
        <v>8.395429</v>
      </c>
      <c r="Q50" s="510">
        <v>9.2858389999999993</v>
      </c>
      <c r="R50" s="510">
        <v>9.6438000000000006</v>
      </c>
      <c r="S50" s="510">
        <v>9.8739679999999996</v>
      </c>
      <c r="T50" s="510">
        <v>9.9609330000000007</v>
      </c>
      <c r="U50" s="510">
        <v>9.9340969999999995</v>
      </c>
      <c r="V50" s="510">
        <v>9.86571</v>
      </c>
      <c r="W50" s="510">
        <v>9.6864000000000008</v>
      </c>
      <c r="X50" s="510">
        <v>9.6977100000000007</v>
      </c>
      <c r="Y50" s="510">
        <v>9.7314670000000003</v>
      </c>
      <c r="Z50" s="510">
        <v>9.6662579999999991</v>
      </c>
      <c r="AA50" s="510">
        <v>8.7581939999999996</v>
      </c>
      <c r="AB50" s="510">
        <v>9.3725710000000007</v>
      </c>
      <c r="AC50" s="510">
        <v>9.5245809999999995</v>
      </c>
      <c r="AD50" s="510">
        <v>9.5468329999999995</v>
      </c>
      <c r="AE50" s="510">
        <v>9.8254190000000001</v>
      </c>
      <c r="AF50" s="510">
        <v>9.8343000000000007</v>
      </c>
      <c r="AG50" s="510">
        <v>9.5799029999999998</v>
      </c>
      <c r="AH50" s="510">
        <v>9.8724519999999991</v>
      </c>
      <c r="AI50" s="510">
        <v>9.7598669999999998</v>
      </c>
      <c r="AJ50" s="510">
        <v>9.6538389999999996</v>
      </c>
      <c r="AK50" s="510">
        <v>9.6821000000000002</v>
      </c>
      <c r="AL50" s="510">
        <v>9.4153549999999999</v>
      </c>
      <c r="AM50" s="510">
        <v>8.9342579999999998</v>
      </c>
      <c r="AN50" s="510">
        <v>9.3062500000000004</v>
      </c>
      <c r="AO50" s="510">
        <v>9.6000650000000007</v>
      </c>
      <c r="AP50" s="510">
        <v>9.6806330000000003</v>
      </c>
      <c r="AQ50" s="510">
        <v>9.8689999999999998</v>
      </c>
      <c r="AR50" s="510">
        <v>9.9439329999999995</v>
      </c>
      <c r="AS50" s="510">
        <v>9.8264519999999997</v>
      </c>
      <c r="AT50" s="510">
        <v>9.9070970000000003</v>
      </c>
      <c r="AU50" s="510">
        <v>9.6907999999999994</v>
      </c>
      <c r="AV50" s="510">
        <v>9.7278710000000004</v>
      </c>
      <c r="AW50" s="510">
        <v>9.7030329999999996</v>
      </c>
      <c r="AX50" s="510">
        <v>9.5049030000000005</v>
      </c>
      <c r="AY50" s="510">
        <v>8.9760969999999993</v>
      </c>
      <c r="AZ50" s="510">
        <v>9.3068620000000006</v>
      </c>
      <c r="BA50" s="510">
        <v>9.4517419999999994</v>
      </c>
      <c r="BB50" s="510">
        <v>9.7073</v>
      </c>
      <c r="BC50" s="510">
        <v>9.9199286128999997</v>
      </c>
      <c r="BD50" s="431">
        <v>9.8695920000000008</v>
      </c>
      <c r="BE50" s="431">
        <v>9.8654039999999998</v>
      </c>
      <c r="BF50" s="431">
        <v>9.8730729999999998</v>
      </c>
      <c r="BG50" s="431">
        <v>9.728294</v>
      </c>
      <c r="BH50" s="431">
        <v>9.65517</v>
      </c>
      <c r="BI50" s="431">
        <v>9.5888449999999992</v>
      </c>
      <c r="BJ50" s="431">
        <v>9.5567150000000005</v>
      </c>
      <c r="BK50" s="431">
        <v>8.705444</v>
      </c>
      <c r="BL50" s="431">
        <v>8.9646570000000008</v>
      </c>
      <c r="BM50" s="431">
        <v>9.2335279999999997</v>
      </c>
      <c r="BN50" s="431">
        <v>9.3502200000000002</v>
      </c>
      <c r="BO50" s="431">
        <v>9.7156029999999998</v>
      </c>
      <c r="BP50" s="431">
        <v>9.6951319999999992</v>
      </c>
      <c r="BQ50" s="431">
        <v>9.5535610000000002</v>
      </c>
      <c r="BR50" s="431">
        <v>9.5765890000000002</v>
      </c>
      <c r="BS50" s="431">
        <v>9.3586639999999992</v>
      </c>
      <c r="BT50" s="431">
        <v>9.3374410000000001</v>
      </c>
      <c r="BU50" s="431">
        <v>9.2702299999999997</v>
      </c>
      <c r="BV50" s="431">
        <v>9.3297720000000002</v>
      </c>
    </row>
    <row r="51" spans="1:79" ht="11.1" customHeight="1" x14ac:dyDescent="0.2">
      <c r="A51" s="303" t="s">
        <v>482</v>
      </c>
      <c r="B51" s="696" t="s">
        <v>1301</v>
      </c>
      <c r="C51" s="510">
        <v>1.854419</v>
      </c>
      <c r="D51" s="510">
        <v>1.666344</v>
      </c>
      <c r="E51" s="510">
        <v>1.3592580000000001</v>
      </c>
      <c r="F51" s="510">
        <v>0.61903300000000006</v>
      </c>
      <c r="G51" s="510">
        <v>0.50541899999999995</v>
      </c>
      <c r="H51" s="510">
        <v>0.73313300000000003</v>
      </c>
      <c r="I51" s="510">
        <v>0.83570900000000004</v>
      </c>
      <c r="J51" s="510">
        <v>0.85099999999999998</v>
      </c>
      <c r="K51" s="510">
        <v>0.79949999999999999</v>
      </c>
      <c r="L51" s="510">
        <v>0.82125800000000004</v>
      </c>
      <c r="M51" s="510">
        <v>1.0617000000000001</v>
      </c>
      <c r="N51" s="510">
        <v>1.1251930000000001</v>
      </c>
      <c r="O51" s="510">
        <v>1.2263550000000001</v>
      </c>
      <c r="P51" s="510">
        <v>0.94914299999999996</v>
      </c>
      <c r="Q51" s="510">
        <v>1.101</v>
      </c>
      <c r="R51" s="510">
        <v>1.2626329999999999</v>
      </c>
      <c r="S51" s="510">
        <v>1.308065</v>
      </c>
      <c r="T51" s="510">
        <v>1.3831329999999999</v>
      </c>
      <c r="U51" s="510">
        <v>1.423387</v>
      </c>
      <c r="V51" s="510">
        <v>1.4352579999999999</v>
      </c>
      <c r="W51" s="510">
        <v>1.355667</v>
      </c>
      <c r="X51" s="510">
        <v>1.321097</v>
      </c>
      <c r="Y51" s="510">
        <v>1.423567</v>
      </c>
      <c r="Z51" s="510">
        <v>1.5121290000000001</v>
      </c>
      <c r="AA51" s="510">
        <v>1.516548</v>
      </c>
      <c r="AB51" s="510">
        <v>1.503679</v>
      </c>
      <c r="AC51" s="510">
        <v>1.4359360000000001</v>
      </c>
      <c r="AD51" s="510">
        <v>1.699233</v>
      </c>
      <c r="AE51" s="510">
        <v>1.740677</v>
      </c>
      <c r="AF51" s="510">
        <v>1.6862330000000001</v>
      </c>
      <c r="AG51" s="510">
        <v>1.7235480000000001</v>
      </c>
      <c r="AH51" s="510">
        <v>1.6833229999999999</v>
      </c>
      <c r="AI51" s="510">
        <v>1.6012</v>
      </c>
      <c r="AJ51" s="510">
        <v>1.567839</v>
      </c>
      <c r="AK51" s="510">
        <v>1.6588000000000001</v>
      </c>
      <c r="AL51" s="510">
        <v>1.5615159999999999</v>
      </c>
      <c r="AM51" s="510">
        <v>1.623097</v>
      </c>
      <c r="AN51" s="510">
        <v>1.565536</v>
      </c>
      <c r="AO51" s="510">
        <v>1.6792579999999999</v>
      </c>
      <c r="AP51" s="510">
        <v>1.7016</v>
      </c>
      <c r="AQ51" s="510">
        <v>1.6905159999999999</v>
      </c>
      <c r="AR51" s="510">
        <v>1.779766</v>
      </c>
      <c r="AS51" s="510">
        <v>1.779774</v>
      </c>
      <c r="AT51" s="510">
        <v>1.8237099999999999</v>
      </c>
      <c r="AU51" s="510">
        <v>1.7496670000000001</v>
      </c>
      <c r="AV51" s="510">
        <v>1.611677</v>
      </c>
      <c r="AW51" s="510">
        <v>1.699767</v>
      </c>
      <c r="AX51" s="510">
        <v>1.8280650000000001</v>
      </c>
      <c r="AY51" s="510">
        <v>1.691516</v>
      </c>
      <c r="AZ51" s="510">
        <v>1.6443449999999999</v>
      </c>
      <c r="BA51" s="510">
        <v>1.757903</v>
      </c>
      <c r="BB51" s="510">
        <v>1.7318</v>
      </c>
      <c r="BC51" s="510">
        <v>1.8211106774000001</v>
      </c>
      <c r="BD51" s="431">
        <v>1.8121149999999999</v>
      </c>
      <c r="BE51" s="431">
        <v>1.864101</v>
      </c>
      <c r="BF51" s="431">
        <v>1.8246230000000001</v>
      </c>
      <c r="BG51" s="431">
        <v>1.777577</v>
      </c>
      <c r="BH51" s="431">
        <v>1.628055</v>
      </c>
      <c r="BI51" s="431">
        <v>1.716359</v>
      </c>
      <c r="BJ51" s="431">
        <v>1.74318</v>
      </c>
      <c r="BK51" s="431">
        <v>1.6525399999999999</v>
      </c>
      <c r="BL51" s="431">
        <v>1.565509</v>
      </c>
      <c r="BM51" s="431">
        <v>1.634455</v>
      </c>
      <c r="BN51" s="431">
        <v>1.690909</v>
      </c>
      <c r="BO51" s="431">
        <v>1.680083</v>
      </c>
      <c r="BP51" s="431">
        <v>1.7231719999999999</v>
      </c>
      <c r="BQ51" s="431">
        <v>1.721527</v>
      </c>
      <c r="BR51" s="431">
        <v>1.7423379999999999</v>
      </c>
      <c r="BS51" s="431">
        <v>1.724</v>
      </c>
      <c r="BT51" s="431">
        <v>1.5626260000000001</v>
      </c>
      <c r="BU51" s="431">
        <v>1.6745220000000001</v>
      </c>
      <c r="BV51" s="431">
        <v>1.7169559999999999</v>
      </c>
    </row>
    <row r="52" spans="1:79" ht="11.1" customHeight="1" x14ac:dyDescent="0.2">
      <c r="A52" s="303" t="s">
        <v>483</v>
      </c>
      <c r="B52" s="696" t="s">
        <v>1302</v>
      </c>
      <c r="C52" s="510">
        <v>5.0865479999999996</v>
      </c>
      <c r="D52" s="510">
        <v>4.812862</v>
      </c>
      <c r="E52" s="510">
        <v>4.9529350000000001</v>
      </c>
      <c r="F52" s="510">
        <v>5.0788000000000002</v>
      </c>
      <c r="G52" s="510">
        <v>4.8181609999999999</v>
      </c>
      <c r="H52" s="510">
        <v>4.5796659999999996</v>
      </c>
      <c r="I52" s="510">
        <v>4.8427410000000002</v>
      </c>
      <c r="J52" s="510">
        <v>4.8227409999999997</v>
      </c>
      <c r="K52" s="510">
        <v>4.4935</v>
      </c>
      <c r="L52" s="510">
        <v>4.204161</v>
      </c>
      <c r="M52" s="510">
        <v>4.5220000000000002</v>
      </c>
      <c r="N52" s="510">
        <v>4.6329029999999998</v>
      </c>
      <c r="O52" s="510">
        <v>4.5601609999999999</v>
      </c>
      <c r="P52" s="510">
        <v>3.7819639999999999</v>
      </c>
      <c r="Q52" s="510">
        <v>4.5192579999999998</v>
      </c>
      <c r="R52" s="510">
        <v>4.5959329999999996</v>
      </c>
      <c r="S52" s="510">
        <v>4.7450000000000001</v>
      </c>
      <c r="T52" s="510">
        <v>4.9805000000000001</v>
      </c>
      <c r="U52" s="510">
        <v>4.8559029999999996</v>
      </c>
      <c r="V52" s="510">
        <v>4.7416130000000001</v>
      </c>
      <c r="W52" s="510">
        <v>4.555167</v>
      </c>
      <c r="X52" s="510">
        <v>4.727258</v>
      </c>
      <c r="Y52" s="510">
        <v>4.9502329999999999</v>
      </c>
      <c r="Z52" s="510">
        <v>4.9262259999999998</v>
      </c>
      <c r="AA52" s="510">
        <v>4.6704189999999999</v>
      </c>
      <c r="AB52" s="510">
        <v>4.6821429999999999</v>
      </c>
      <c r="AC52" s="510">
        <v>5.0040969999999998</v>
      </c>
      <c r="AD52" s="510">
        <v>4.835267</v>
      </c>
      <c r="AE52" s="510">
        <v>4.9879030000000002</v>
      </c>
      <c r="AF52" s="510">
        <v>5.1965000000000003</v>
      </c>
      <c r="AG52" s="510">
        <v>5.1244839999999998</v>
      </c>
      <c r="AH52" s="510">
        <v>5.1423870000000003</v>
      </c>
      <c r="AI52" s="510">
        <v>5.1832330000000004</v>
      </c>
      <c r="AJ52" s="510">
        <v>5.0771610000000003</v>
      </c>
      <c r="AK52" s="510">
        <v>5.3384</v>
      </c>
      <c r="AL52" s="510">
        <v>4.872871</v>
      </c>
      <c r="AM52" s="510">
        <v>4.70329</v>
      </c>
      <c r="AN52" s="510">
        <v>4.695964</v>
      </c>
      <c r="AO52" s="510">
        <v>4.6852580000000001</v>
      </c>
      <c r="AP52" s="510">
        <v>4.7567329999999997</v>
      </c>
      <c r="AQ52" s="510">
        <v>4.9663550000000001</v>
      </c>
      <c r="AR52" s="510">
        <v>4.9963329999999999</v>
      </c>
      <c r="AS52" s="510">
        <v>4.9936449999999999</v>
      </c>
      <c r="AT52" s="510">
        <v>5.0369359999999999</v>
      </c>
      <c r="AU52" s="510">
        <v>4.9234330000000002</v>
      </c>
      <c r="AV52" s="510">
        <v>4.7470650000000001</v>
      </c>
      <c r="AW52" s="510">
        <v>5.1182670000000003</v>
      </c>
      <c r="AX52" s="510">
        <v>5.2435479999999997</v>
      </c>
      <c r="AY52" s="510">
        <v>4.6462580000000004</v>
      </c>
      <c r="AZ52" s="510">
        <v>4.3182070000000001</v>
      </c>
      <c r="BA52" s="510">
        <v>4.7288069999999998</v>
      </c>
      <c r="BB52" s="510">
        <v>4.6812333332999998</v>
      </c>
      <c r="BC52" s="510">
        <v>5.0279925161000003</v>
      </c>
      <c r="BD52" s="431">
        <v>5.1085180000000001</v>
      </c>
      <c r="BE52" s="431">
        <v>5.0576109999999996</v>
      </c>
      <c r="BF52" s="431">
        <v>5.0201310000000001</v>
      </c>
      <c r="BG52" s="431">
        <v>4.8897529999999998</v>
      </c>
      <c r="BH52" s="431">
        <v>4.779439</v>
      </c>
      <c r="BI52" s="431">
        <v>5.0926710000000002</v>
      </c>
      <c r="BJ52" s="431">
        <v>5.0866540000000002</v>
      </c>
      <c r="BK52" s="431">
        <v>4.6388540000000003</v>
      </c>
      <c r="BL52" s="431">
        <v>4.4503979999999999</v>
      </c>
      <c r="BM52" s="431">
        <v>4.5951300000000002</v>
      </c>
      <c r="BN52" s="431">
        <v>4.684571</v>
      </c>
      <c r="BO52" s="431">
        <v>4.8581589999999997</v>
      </c>
      <c r="BP52" s="431">
        <v>4.9796889999999996</v>
      </c>
      <c r="BQ52" s="431">
        <v>4.8551570000000002</v>
      </c>
      <c r="BR52" s="431">
        <v>4.8669589999999996</v>
      </c>
      <c r="BS52" s="431">
        <v>4.7733140000000001</v>
      </c>
      <c r="BT52" s="431">
        <v>4.6579050000000004</v>
      </c>
      <c r="BU52" s="431">
        <v>4.9674040000000002</v>
      </c>
      <c r="BV52" s="431">
        <v>5.008947</v>
      </c>
    </row>
    <row r="53" spans="1:79" ht="11.1" customHeight="1" x14ac:dyDescent="0.2">
      <c r="A53" s="303" t="s">
        <v>484</v>
      </c>
      <c r="B53" s="696" t="s">
        <v>1303</v>
      </c>
      <c r="C53" s="510">
        <v>0.225741</v>
      </c>
      <c r="D53" s="510">
        <v>0.25103399999999998</v>
      </c>
      <c r="E53" s="510">
        <v>0.240871</v>
      </c>
      <c r="F53" s="510">
        <v>0.13856599999999999</v>
      </c>
      <c r="G53" s="510">
        <v>0.14274100000000001</v>
      </c>
      <c r="H53" s="510">
        <v>0.2384</v>
      </c>
      <c r="I53" s="510">
        <v>0.21867700000000001</v>
      </c>
      <c r="J53" s="510">
        <v>0.19267699999999999</v>
      </c>
      <c r="K53" s="510">
        <v>0.16733300000000001</v>
      </c>
      <c r="L53" s="510">
        <v>0.14751600000000001</v>
      </c>
      <c r="M53" s="510">
        <v>0.1532</v>
      </c>
      <c r="N53" s="510">
        <v>0.145677</v>
      </c>
      <c r="O53" s="510">
        <v>0.178871</v>
      </c>
      <c r="P53" s="510">
        <v>0.18767900000000001</v>
      </c>
      <c r="Q53" s="510">
        <v>0.223774</v>
      </c>
      <c r="R53" s="510">
        <v>0.18713299999999999</v>
      </c>
      <c r="S53" s="510">
        <v>0.209452</v>
      </c>
      <c r="T53" s="510">
        <v>0.2293</v>
      </c>
      <c r="U53" s="510">
        <v>0.24516099999999999</v>
      </c>
      <c r="V53" s="510">
        <v>0.231097</v>
      </c>
      <c r="W53" s="510">
        <v>0.18490000000000001</v>
      </c>
      <c r="X53" s="510">
        <v>0.22225800000000001</v>
      </c>
      <c r="Y53" s="510">
        <v>0.24640000000000001</v>
      </c>
      <c r="Z53" s="510">
        <v>0.21035499999999999</v>
      </c>
      <c r="AA53" s="510">
        <v>0.27035500000000001</v>
      </c>
      <c r="AB53" s="510">
        <v>0.22800000000000001</v>
      </c>
      <c r="AC53" s="510">
        <v>0.30058099999999999</v>
      </c>
      <c r="AD53" s="510">
        <v>0.23169999999999999</v>
      </c>
      <c r="AE53" s="510">
        <v>0.24512900000000001</v>
      </c>
      <c r="AF53" s="510">
        <v>0.20536699999999999</v>
      </c>
      <c r="AG53" s="510">
        <v>0.217387</v>
      </c>
      <c r="AH53" s="510">
        <v>0.27419399999999999</v>
      </c>
      <c r="AI53" s="510">
        <v>0.29573300000000002</v>
      </c>
      <c r="AJ53" s="510">
        <v>0.25316100000000002</v>
      </c>
      <c r="AK53" s="510">
        <v>0.21890000000000001</v>
      </c>
      <c r="AL53" s="510">
        <v>0.27238699999999999</v>
      </c>
      <c r="AM53" s="510">
        <v>0.26151600000000003</v>
      </c>
      <c r="AN53" s="510">
        <v>0.27600000000000002</v>
      </c>
      <c r="AO53" s="510">
        <v>0.27609699999999998</v>
      </c>
      <c r="AP53" s="510">
        <v>0.2873</v>
      </c>
      <c r="AQ53" s="510">
        <v>0.27777400000000002</v>
      </c>
      <c r="AR53" s="510">
        <v>0.22986599999999999</v>
      </c>
      <c r="AS53" s="510">
        <v>0.264484</v>
      </c>
      <c r="AT53" s="510">
        <v>0.26928999999999997</v>
      </c>
      <c r="AU53" s="510">
        <v>0.26340000000000002</v>
      </c>
      <c r="AV53" s="510">
        <v>0.27061299999999999</v>
      </c>
      <c r="AW53" s="510">
        <v>0.29049999999999998</v>
      </c>
      <c r="AX53" s="510">
        <v>0.287387</v>
      </c>
      <c r="AY53" s="510">
        <v>0.32032300000000002</v>
      </c>
      <c r="AZ53" s="510">
        <v>0.39851700000000001</v>
      </c>
      <c r="BA53" s="510">
        <v>0.40632299999999999</v>
      </c>
      <c r="BB53" s="510">
        <v>0.33863333333000001</v>
      </c>
      <c r="BC53" s="510">
        <v>0.28886070323000002</v>
      </c>
      <c r="BD53" s="431">
        <v>0.28160210000000002</v>
      </c>
      <c r="BE53" s="431">
        <v>0.28869450000000002</v>
      </c>
      <c r="BF53" s="431">
        <v>0.30016290000000001</v>
      </c>
      <c r="BG53" s="431">
        <v>0.2799644</v>
      </c>
      <c r="BH53" s="431">
        <v>0.27730670000000002</v>
      </c>
      <c r="BI53" s="431">
        <v>0.23694899999999999</v>
      </c>
      <c r="BJ53" s="431">
        <v>0.2530847</v>
      </c>
      <c r="BK53" s="431">
        <v>0.3125095</v>
      </c>
      <c r="BL53" s="431">
        <v>0.26438739999999999</v>
      </c>
      <c r="BM53" s="431">
        <v>0.26395190000000002</v>
      </c>
      <c r="BN53" s="431">
        <v>0.26881470000000002</v>
      </c>
      <c r="BO53" s="431">
        <v>0.26969359999999998</v>
      </c>
      <c r="BP53" s="431">
        <v>0.27114280000000002</v>
      </c>
      <c r="BQ53" s="431">
        <v>0.28266629999999998</v>
      </c>
      <c r="BR53" s="431">
        <v>0.29009580000000001</v>
      </c>
      <c r="BS53" s="431">
        <v>0.27510610000000002</v>
      </c>
      <c r="BT53" s="431">
        <v>0.27794089999999999</v>
      </c>
      <c r="BU53" s="431">
        <v>0.2225076</v>
      </c>
      <c r="BV53" s="431">
        <v>0.24330389999999999</v>
      </c>
    </row>
    <row r="54" spans="1:79" ht="11.1" customHeight="1" x14ac:dyDescent="0.2">
      <c r="A54" s="303" t="s">
        <v>485</v>
      </c>
      <c r="B54" s="696" t="s">
        <v>1339</v>
      </c>
      <c r="C54" s="510">
        <v>2.485608</v>
      </c>
      <c r="D54" s="510">
        <v>2.4087890000000001</v>
      </c>
      <c r="E54" s="510">
        <v>2.3289960000000001</v>
      </c>
      <c r="F54" s="510">
        <v>2.1066980000000002</v>
      </c>
      <c r="G54" s="510">
        <v>2.117448</v>
      </c>
      <c r="H54" s="510">
        <v>2.204996</v>
      </c>
      <c r="I54" s="510">
        <v>2.3503509999999999</v>
      </c>
      <c r="J54" s="510">
        <v>2.2820939999999998</v>
      </c>
      <c r="K54" s="510">
        <v>2.2138620000000002</v>
      </c>
      <c r="L54" s="510">
        <v>2.154318</v>
      </c>
      <c r="M54" s="510">
        <v>2.2180970000000002</v>
      </c>
      <c r="N54" s="510">
        <v>2.2107049999999999</v>
      </c>
      <c r="O54" s="510">
        <v>2.2344179999999998</v>
      </c>
      <c r="P54" s="510">
        <v>1.916571</v>
      </c>
      <c r="Q54" s="510">
        <v>2.1257429999999999</v>
      </c>
      <c r="R54" s="510">
        <v>2.3099340000000002</v>
      </c>
      <c r="S54" s="510">
        <v>2.4504839999999999</v>
      </c>
      <c r="T54" s="510">
        <v>2.5179649999999998</v>
      </c>
      <c r="U54" s="510">
        <v>2.4621620000000002</v>
      </c>
      <c r="V54" s="510">
        <v>2.4990969999999999</v>
      </c>
      <c r="W54" s="510">
        <v>2.3595980000000001</v>
      </c>
      <c r="X54" s="510">
        <v>2.2569029999999999</v>
      </c>
      <c r="Y54" s="510">
        <v>2.3410009999999999</v>
      </c>
      <c r="Z54" s="510">
        <v>2.3891309999999999</v>
      </c>
      <c r="AA54" s="510">
        <v>2.2758400000000001</v>
      </c>
      <c r="AB54" s="510">
        <v>2.2015709999999999</v>
      </c>
      <c r="AC54" s="510">
        <v>2.2903880000000001</v>
      </c>
      <c r="AD54" s="510">
        <v>2.3293659999999998</v>
      </c>
      <c r="AE54" s="510">
        <v>2.4014199999999999</v>
      </c>
      <c r="AF54" s="510">
        <v>2.4570669999999999</v>
      </c>
      <c r="AG54" s="510">
        <v>2.4626440000000001</v>
      </c>
      <c r="AH54" s="510">
        <v>2.3571610000000001</v>
      </c>
      <c r="AI54" s="510">
        <v>2.380566</v>
      </c>
      <c r="AJ54" s="510">
        <v>2.2897090000000002</v>
      </c>
      <c r="AK54" s="510">
        <v>2.4104999999999999</v>
      </c>
      <c r="AL54" s="510">
        <v>2.204323</v>
      </c>
      <c r="AM54" s="510">
        <v>2.2204839999999999</v>
      </c>
      <c r="AN54" s="510">
        <v>2.1826080000000001</v>
      </c>
      <c r="AO54" s="510">
        <v>2.212872</v>
      </c>
      <c r="AP54" s="510">
        <v>2.2790680000000001</v>
      </c>
      <c r="AQ54" s="510">
        <v>2.3726129999999999</v>
      </c>
      <c r="AR54" s="510">
        <v>2.3924979999999998</v>
      </c>
      <c r="AS54" s="510">
        <v>2.4347750000000001</v>
      </c>
      <c r="AT54" s="510">
        <v>2.4193229999999999</v>
      </c>
      <c r="AU54" s="510">
        <v>2.333199</v>
      </c>
      <c r="AV54" s="510">
        <v>2.1930010000000002</v>
      </c>
      <c r="AW54" s="510">
        <v>2.2857319999999999</v>
      </c>
      <c r="AX54" s="510">
        <v>2.2958069999999999</v>
      </c>
      <c r="AY54" s="510">
        <v>2.2200340000000001</v>
      </c>
      <c r="AZ54" s="510">
        <v>2.09531</v>
      </c>
      <c r="BA54" s="510">
        <v>2.1924519999999998</v>
      </c>
      <c r="BB54" s="510">
        <v>2.3090169146999999</v>
      </c>
      <c r="BC54" s="510">
        <v>2.3919762054000002</v>
      </c>
      <c r="BD54" s="431">
        <v>2.4419949999999999</v>
      </c>
      <c r="BE54" s="431">
        <v>2.4927969999999999</v>
      </c>
      <c r="BF54" s="431">
        <v>2.4822899999999999</v>
      </c>
      <c r="BG54" s="431">
        <v>2.4093979999999999</v>
      </c>
      <c r="BH54" s="431">
        <v>2.2644299999999999</v>
      </c>
      <c r="BI54" s="431">
        <v>2.350384</v>
      </c>
      <c r="BJ54" s="431">
        <v>2.39181</v>
      </c>
      <c r="BK54" s="431">
        <v>2.2487629999999998</v>
      </c>
      <c r="BL54" s="431">
        <v>2.196186</v>
      </c>
      <c r="BM54" s="431">
        <v>2.2647560000000002</v>
      </c>
      <c r="BN54" s="431">
        <v>2.3313489999999999</v>
      </c>
      <c r="BO54" s="431">
        <v>2.4136389999999999</v>
      </c>
      <c r="BP54" s="431">
        <v>2.4829059999999998</v>
      </c>
      <c r="BQ54" s="431">
        <v>2.4976310000000002</v>
      </c>
      <c r="BR54" s="431">
        <v>2.4933070000000002</v>
      </c>
      <c r="BS54" s="431">
        <v>2.4072640000000001</v>
      </c>
      <c r="BT54" s="431">
        <v>2.2935210000000001</v>
      </c>
      <c r="BU54" s="431">
        <v>2.372827</v>
      </c>
      <c r="BV54" s="431">
        <v>2.4130959999999999</v>
      </c>
    </row>
    <row r="55" spans="1:79" ht="11.1" customHeight="1" x14ac:dyDescent="0.2">
      <c r="A55" s="33"/>
      <c r="B55" s="91"/>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431"/>
      <c r="BE55" s="431"/>
      <c r="BF55" s="431"/>
      <c r="BG55" s="431"/>
      <c r="BH55" s="431"/>
      <c r="BI55" s="431"/>
      <c r="BJ55" s="431"/>
      <c r="BK55" s="431"/>
      <c r="BL55" s="431"/>
      <c r="BM55" s="431"/>
      <c r="BN55" s="431"/>
      <c r="BO55" s="431"/>
      <c r="BP55" s="431"/>
      <c r="BQ55" s="431"/>
      <c r="BR55" s="431"/>
      <c r="BS55" s="431"/>
      <c r="BT55" s="431"/>
      <c r="BU55" s="431"/>
      <c r="BV55" s="431"/>
    </row>
    <row r="56" spans="1:79" s="314" customFormat="1" ht="11.1" customHeight="1" x14ac:dyDescent="0.2">
      <c r="A56" s="674" t="s">
        <v>489</v>
      </c>
      <c r="B56" s="697" t="s">
        <v>1340</v>
      </c>
      <c r="C56" s="105">
        <v>16.860194</v>
      </c>
      <c r="D56" s="105">
        <v>16.505552000000002</v>
      </c>
      <c r="E56" s="105">
        <v>15.755839</v>
      </c>
      <c r="F56" s="105">
        <v>13.314567</v>
      </c>
      <c r="G56" s="105">
        <v>13.428580999999999</v>
      </c>
      <c r="H56" s="105">
        <v>14.217067</v>
      </c>
      <c r="I56" s="105">
        <v>14.823968000000001</v>
      </c>
      <c r="J56" s="105">
        <v>14.692838999999999</v>
      </c>
      <c r="K56" s="105">
        <v>14.137600000000001</v>
      </c>
      <c r="L56" s="105">
        <v>13.845774</v>
      </c>
      <c r="M56" s="105">
        <v>14.5802</v>
      </c>
      <c r="N56" s="105">
        <v>14.539097</v>
      </c>
      <c r="O56" s="105">
        <v>14.974968000000001</v>
      </c>
      <c r="P56" s="105">
        <v>12.803321</v>
      </c>
      <c r="Q56" s="105">
        <v>14.838160999999999</v>
      </c>
      <c r="R56" s="105">
        <v>15.635199999999999</v>
      </c>
      <c r="S56" s="105">
        <v>16.130548000000001</v>
      </c>
      <c r="T56" s="105">
        <v>16.742899999999999</v>
      </c>
      <c r="U56" s="105">
        <v>16.48171</v>
      </c>
      <c r="V56" s="105">
        <v>16.380516</v>
      </c>
      <c r="W56" s="105">
        <v>15.802467</v>
      </c>
      <c r="X56" s="105">
        <v>15.604419</v>
      </c>
      <c r="Y56" s="105">
        <v>16.159666999999999</v>
      </c>
      <c r="Z56" s="105">
        <v>16.308807000000002</v>
      </c>
      <c r="AA56" s="105">
        <v>15.969548</v>
      </c>
      <c r="AB56" s="105">
        <v>15.946963999999999</v>
      </c>
      <c r="AC56" s="105">
        <v>16.414290000000001</v>
      </c>
      <c r="AD56" s="105">
        <v>16.121867000000002</v>
      </c>
      <c r="AE56" s="105">
        <v>16.734128999999999</v>
      </c>
      <c r="AF56" s="105">
        <v>17.1082</v>
      </c>
      <c r="AG56" s="105">
        <v>16.887225999999998</v>
      </c>
      <c r="AH56" s="105">
        <v>16.903419</v>
      </c>
      <c r="AI56" s="105">
        <v>16.660900000000002</v>
      </c>
      <c r="AJ56" s="105">
        <v>16.265871000000001</v>
      </c>
      <c r="AK56" s="105">
        <v>16.939966999999999</v>
      </c>
      <c r="AL56" s="105">
        <v>15.842936</v>
      </c>
      <c r="AM56" s="105">
        <v>15.624000000000001</v>
      </c>
      <c r="AN56" s="105">
        <v>15.688036</v>
      </c>
      <c r="AO56" s="105">
        <v>16.025516</v>
      </c>
      <c r="AP56" s="105">
        <v>16.462733</v>
      </c>
      <c r="AQ56" s="105">
        <v>16.756322999999998</v>
      </c>
      <c r="AR56" s="105">
        <v>17.022466000000001</v>
      </c>
      <c r="AS56" s="105">
        <v>17.135645</v>
      </c>
      <c r="AT56" s="105">
        <v>17.205967999999999</v>
      </c>
      <c r="AU56" s="105">
        <v>16.712866999999999</v>
      </c>
      <c r="AV56" s="105">
        <v>15.842484000000001</v>
      </c>
      <c r="AW56" s="105">
        <v>16.489667000000001</v>
      </c>
      <c r="AX56" s="105">
        <v>17.074387000000002</v>
      </c>
      <c r="AY56" s="105">
        <v>15.855903</v>
      </c>
      <c r="AZ56" s="105">
        <v>15.204862</v>
      </c>
      <c r="BA56" s="105">
        <v>16.291484000000001</v>
      </c>
      <c r="BB56" s="105">
        <v>16.228733333000001</v>
      </c>
      <c r="BC56" s="105">
        <v>17.054863870999998</v>
      </c>
      <c r="BD56" s="686">
        <v>16.995180000000001</v>
      </c>
      <c r="BE56" s="686">
        <v>17.063870000000001</v>
      </c>
      <c r="BF56" s="686">
        <v>16.840610000000002</v>
      </c>
      <c r="BG56" s="686">
        <v>16.372900000000001</v>
      </c>
      <c r="BH56" s="686">
        <v>15.65184</v>
      </c>
      <c r="BI56" s="686">
        <v>16.26435</v>
      </c>
      <c r="BJ56" s="686">
        <v>16.314240000000002</v>
      </c>
      <c r="BK56" s="686">
        <v>15.648949999999999</v>
      </c>
      <c r="BL56" s="686">
        <v>15.14442</v>
      </c>
      <c r="BM56" s="686">
        <v>15.649100000000001</v>
      </c>
      <c r="BN56" s="686">
        <v>15.90124</v>
      </c>
      <c r="BO56" s="686">
        <v>16.301069999999999</v>
      </c>
      <c r="BP56" s="686">
        <v>16.641929999999999</v>
      </c>
      <c r="BQ56" s="686">
        <v>16.577249999999999</v>
      </c>
      <c r="BR56" s="686">
        <v>16.528189999999999</v>
      </c>
      <c r="BS56" s="686">
        <v>16.134910000000001</v>
      </c>
      <c r="BT56" s="686">
        <v>15.45585</v>
      </c>
      <c r="BU56" s="686">
        <v>16.144179999999999</v>
      </c>
      <c r="BV56" s="686">
        <v>16.306349999999998</v>
      </c>
    </row>
    <row r="57" spans="1:79" s="314" customFormat="1" ht="11.1" customHeight="1" x14ac:dyDescent="0.2">
      <c r="A57" s="674" t="s">
        <v>487</v>
      </c>
      <c r="B57" s="697" t="s">
        <v>1341</v>
      </c>
      <c r="C57" s="105">
        <v>18.976085000000001</v>
      </c>
      <c r="D57" s="105">
        <v>18.976085000000001</v>
      </c>
      <c r="E57" s="105">
        <v>18.976085000000001</v>
      </c>
      <c r="F57" s="105">
        <v>18.976085000000001</v>
      </c>
      <c r="G57" s="105">
        <v>18.641085</v>
      </c>
      <c r="H57" s="105">
        <v>18.622084999999998</v>
      </c>
      <c r="I57" s="105">
        <v>18.622084999999998</v>
      </c>
      <c r="J57" s="105">
        <v>18.622084999999998</v>
      </c>
      <c r="K57" s="105">
        <v>18.386085000000001</v>
      </c>
      <c r="L57" s="105">
        <v>18.386085000000001</v>
      </c>
      <c r="M57" s="105">
        <v>18.386085000000001</v>
      </c>
      <c r="N57" s="105">
        <v>18.386085000000001</v>
      </c>
      <c r="O57" s="105">
        <v>18.127700000000001</v>
      </c>
      <c r="P57" s="105">
        <v>18.127700000000001</v>
      </c>
      <c r="Q57" s="105">
        <v>18.127700000000001</v>
      </c>
      <c r="R57" s="105">
        <v>18.127700000000001</v>
      </c>
      <c r="S57" s="105">
        <v>18.127700000000001</v>
      </c>
      <c r="T57" s="105">
        <v>18.127700000000001</v>
      </c>
      <c r="U57" s="105">
        <v>18.129300000000001</v>
      </c>
      <c r="V57" s="105">
        <v>18.130400000000002</v>
      </c>
      <c r="W57" s="105">
        <v>18.130400000000002</v>
      </c>
      <c r="X57" s="105">
        <v>18.132100000000001</v>
      </c>
      <c r="Y57" s="105">
        <v>18.132100000000001</v>
      </c>
      <c r="Z57" s="105">
        <v>17.8765</v>
      </c>
      <c r="AA57" s="105">
        <v>17.93431</v>
      </c>
      <c r="AB57" s="105">
        <v>17.93431</v>
      </c>
      <c r="AC57" s="105">
        <v>17.93431</v>
      </c>
      <c r="AD57" s="105">
        <v>17.93431</v>
      </c>
      <c r="AE57" s="105">
        <v>17.93431</v>
      </c>
      <c r="AF57" s="105">
        <v>17.93431</v>
      </c>
      <c r="AG57" s="105">
        <v>17.955310000000001</v>
      </c>
      <c r="AH57" s="105">
        <v>17.955310000000001</v>
      </c>
      <c r="AI57" s="105">
        <v>18.01661</v>
      </c>
      <c r="AJ57" s="105">
        <v>18.01661</v>
      </c>
      <c r="AK57" s="105">
        <v>18.003609999999998</v>
      </c>
      <c r="AL57" s="105">
        <v>18.003609999999998</v>
      </c>
      <c r="AM57" s="105">
        <v>18.061368999999999</v>
      </c>
      <c r="AN57" s="105">
        <v>18.031369000000002</v>
      </c>
      <c r="AO57" s="105">
        <v>18.270368999999999</v>
      </c>
      <c r="AP57" s="105">
        <v>18.270368999999999</v>
      </c>
      <c r="AQ57" s="105">
        <v>18.270368999999999</v>
      </c>
      <c r="AR57" s="105">
        <v>18.270368999999999</v>
      </c>
      <c r="AS57" s="105">
        <v>18.272248999999999</v>
      </c>
      <c r="AT57" s="105">
        <v>18.272248999999999</v>
      </c>
      <c r="AU57" s="105">
        <v>18.272248999999999</v>
      </c>
      <c r="AV57" s="105">
        <v>18.272248999999999</v>
      </c>
      <c r="AW57" s="105">
        <v>18.346249</v>
      </c>
      <c r="AX57" s="105">
        <v>18.347978000000001</v>
      </c>
      <c r="AY57" s="105">
        <v>18.428728</v>
      </c>
      <c r="AZ57" s="105">
        <v>18.428728</v>
      </c>
      <c r="BA57" s="105">
        <v>18.326028000000001</v>
      </c>
      <c r="BB57" s="105">
        <v>18.189800000000002</v>
      </c>
      <c r="BC57" s="105">
        <v>18.189800000000002</v>
      </c>
      <c r="BD57" s="686">
        <v>18.189800000000002</v>
      </c>
      <c r="BE57" s="686">
        <v>18.189800000000002</v>
      </c>
      <c r="BF57" s="686">
        <v>18.204799999999999</v>
      </c>
      <c r="BG57" s="686">
        <v>18.204799999999999</v>
      </c>
      <c r="BH57" s="686">
        <v>18.204799999999999</v>
      </c>
      <c r="BI57" s="686">
        <v>18.204799999999999</v>
      </c>
      <c r="BJ57" s="686">
        <v>18.204799999999999</v>
      </c>
      <c r="BK57" s="686">
        <v>17.941020000000002</v>
      </c>
      <c r="BL57" s="686">
        <v>17.941020000000002</v>
      </c>
      <c r="BM57" s="686">
        <v>17.941020000000002</v>
      </c>
      <c r="BN57" s="686">
        <v>17.941020000000002</v>
      </c>
      <c r="BO57" s="686">
        <v>17.941020000000002</v>
      </c>
      <c r="BP57" s="686">
        <v>17.941020000000002</v>
      </c>
      <c r="BQ57" s="686">
        <v>17.941020000000002</v>
      </c>
      <c r="BR57" s="686">
        <v>17.941020000000002</v>
      </c>
      <c r="BS57" s="686">
        <v>17.941020000000002</v>
      </c>
      <c r="BT57" s="686">
        <v>17.941020000000002</v>
      </c>
      <c r="BU57" s="686">
        <v>17.941020000000002</v>
      </c>
      <c r="BV57" s="686">
        <v>17.941020000000002</v>
      </c>
    </row>
    <row r="58" spans="1:79" s="314" customFormat="1" ht="11.1" customHeight="1" x14ac:dyDescent="0.2">
      <c r="A58" s="674" t="s">
        <v>488</v>
      </c>
      <c r="B58" s="698" t="s">
        <v>1342</v>
      </c>
      <c r="C58" s="106">
        <v>0.88849696868000005</v>
      </c>
      <c r="D58" s="106">
        <v>0.86980807684999994</v>
      </c>
      <c r="E58" s="106">
        <v>0.83029976941999994</v>
      </c>
      <c r="F58" s="106">
        <v>0.70164983978999995</v>
      </c>
      <c r="G58" s="106">
        <v>0.72037550389000005</v>
      </c>
      <c r="H58" s="106">
        <v>0.76345194428999996</v>
      </c>
      <c r="I58" s="106">
        <v>0.79604233360999999</v>
      </c>
      <c r="J58" s="106">
        <v>0.78900074831</v>
      </c>
      <c r="K58" s="106">
        <v>0.76892932888999999</v>
      </c>
      <c r="L58" s="106">
        <v>0.75305721691000005</v>
      </c>
      <c r="M58" s="106">
        <v>0.79300188158999996</v>
      </c>
      <c r="N58" s="106">
        <v>0.79076633226000004</v>
      </c>
      <c r="O58" s="106">
        <v>0.82608207329000005</v>
      </c>
      <c r="P58" s="106">
        <v>0.70628491203999999</v>
      </c>
      <c r="Q58" s="106">
        <v>0.81853522509999999</v>
      </c>
      <c r="R58" s="106">
        <v>0.86250324089999997</v>
      </c>
      <c r="S58" s="106">
        <v>0.88982871516999995</v>
      </c>
      <c r="T58" s="106">
        <v>0.92360862105999997</v>
      </c>
      <c r="U58" s="106">
        <v>0.90912004323999995</v>
      </c>
      <c r="V58" s="106">
        <v>0.90348343113999996</v>
      </c>
      <c r="W58" s="106">
        <v>0.87160057142000003</v>
      </c>
      <c r="X58" s="106">
        <v>0.86059634570999999</v>
      </c>
      <c r="Y58" s="106">
        <v>0.89121872260000001</v>
      </c>
      <c r="Z58" s="106">
        <v>0.91230425419000005</v>
      </c>
      <c r="AA58" s="106">
        <v>0.89044674705000004</v>
      </c>
      <c r="AB58" s="106">
        <v>0.88918748476999998</v>
      </c>
      <c r="AC58" s="106">
        <v>0.91524513628000004</v>
      </c>
      <c r="AD58" s="106">
        <v>0.89893990902999998</v>
      </c>
      <c r="AE58" s="106">
        <v>0.93307905349999998</v>
      </c>
      <c r="AF58" s="106">
        <v>0.95393689526000003</v>
      </c>
      <c r="AG58" s="106">
        <v>0.94051431024999999</v>
      </c>
      <c r="AH58" s="106">
        <v>0.94141616045999998</v>
      </c>
      <c r="AI58" s="106">
        <v>0.92475221476000002</v>
      </c>
      <c r="AJ58" s="106">
        <v>0.90282639187000002</v>
      </c>
      <c r="AK58" s="106">
        <v>0.94092057093000003</v>
      </c>
      <c r="AL58" s="106">
        <v>0.87998662490000001</v>
      </c>
      <c r="AM58" s="106">
        <v>0.86505070573999998</v>
      </c>
      <c r="AN58" s="106">
        <v>0.87004131521999994</v>
      </c>
      <c r="AO58" s="106">
        <v>0.87713149088999998</v>
      </c>
      <c r="AP58" s="106">
        <v>0.90106187784000003</v>
      </c>
      <c r="AQ58" s="106">
        <v>0.91713106614999995</v>
      </c>
      <c r="AR58" s="106">
        <v>0.93169798595999997</v>
      </c>
      <c r="AS58" s="106">
        <v>0.93779616291000001</v>
      </c>
      <c r="AT58" s="106">
        <v>0.94164478604000001</v>
      </c>
      <c r="AU58" s="106">
        <v>0.91465845283000002</v>
      </c>
      <c r="AV58" s="106">
        <v>0.86702430554999999</v>
      </c>
      <c r="AW58" s="106">
        <v>0.89880318314999996</v>
      </c>
      <c r="AX58" s="106">
        <v>0.93058684722999996</v>
      </c>
      <c r="AY58" s="106">
        <v>0.86039052721999998</v>
      </c>
      <c r="AZ58" s="106">
        <v>0.82506302116999997</v>
      </c>
      <c r="BA58" s="106">
        <v>0.88898063453999998</v>
      </c>
      <c r="BB58" s="106">
        <v>0.89218866250999995</v>
      </c>
      <c r="BC58" s="106">
        <v>0.93760590390999998</v>
      </c>
      <c r="BD58" s="706">
        <v>0.9343245</v>
      </c>
      <c r="BE58" s="706">
        <v>0.93810079999999996</v>
      </c>
      <c r="BF58" s="706">
        <v>0.925064</v>
      </c>
      <c r="BG58" s="706">
        <v>0.89937290000000003</v>
      </c>
      <c r="BH58" s="706">
        <v>0.85976450000000004</v>
      </c>
      <c r="BI58" s="706">
        <v>0.89341020000000004</v>
      </c>
      <c r="BJ58" s="706">
        <v>0.89615040000000001</v>
      </c>
      <c r="BK58" s="706">
        <v>0.87224409999999997</v>
      </c>
      <c r="BL58" s="706">
        <v>0.84412209999999999</v>
      </c>
      <c r="BM58" s="706">
        <v>0.87225249999999999</v>
      </c>
      <c r="BN58" s="706">
        <v>0.88630640000000005</v>
      </c>
      <c r="BO58" s="706">
        <v>0.90859179999999995</v>
      </c>
      <c r="BP58" s="706">
        <v>0.92759080000000005</v>
      </c>
      <c r="BQ58" s="706">
        <v>0.92398570000000002</v>
      </c>
      <c r="BR58" s="706">
        <v>0.92125140000000005</v>
      </c>
      <c r="BS58" s="706">
        <v>0.89933019999999997</v>
      </c>
      <c r="BT58" s="706">
        <v>0.86148080000000005</v>
      </c>
      <c r="BU58" s="706">
        <v>0.89984710000000001</v>
      </c>
      <c r="BV58" s="706">
        <v>0.90888619999999998</v>
      </c>
    </row>
    <row r="59" spans="1:79" s="187" customFormat="1" ht="12.75" x14ac:dyDescent="0.2">
      <c r="A59" s="186"/>
      <c r="B59" s="844" t="s">
        <v>1343</v>
      </c>
      <c r="C59" s="845"/>
      <c r="D59" s="845"/>
      <c r="E59" s="845"/>
      <c r="F59" s="845"/>
      <c r="G59" s="845"/>
      <c r="H59" s="845"/>
      <c r="I59" s="845"/>
      <c r="J59" s="845"/>
      <c r="K59" s="845"/>
      <c r="L59" s="845"/>
      <c r="M59" s="845"/>
      <c r="N59" s="845"/>
      <c r="O59" s="845"/>
      <c r="P59" s="845"/>
      <c r="Q59" s="845"/>
      <c r="AY59" s="247"/>
      <c r="AZ59" s="247"/>
      <c r="BA59" s="247"/>
      <c r="BB59" s="247"/>
      <c r="BC59" s="247"/>
      <c r="BD59" s="247"/>
      <c r="BE59" s="247"/>
      <c r="BF59" s="247"/>
      <c r="BG59" s="247"/>
      <c r="BH59" s="247"/>
      <c r="BI59" s="247"/>
      <c r="BJ59" s="247"/>
    </row>
    <row r="60" spans="1:79" ht="12" customHeight="1" x14ac:dyDescent="0.2">
      <c r="A60" s="33"/>
      <c r="B60" s="699" t="s">
        <v>929</v>
      </c>
      <c r="C60" s="700"/>
      <c r="D60" s="700"/>
      <c r="E60" s="700"/>
      <c r="F60" s="700"/>
      <c r="G60" s="700"/>
      <c r="H60" s="700"/>
      <c r="I60" s="700"/>
      <c r="J60" s="700"/>
      <c r="K60" s="700"/>
      <c r="L60" s="700"/>
      <c r="M60" s="700"/>
      <c r="N60" s="700"/>
      <c r="O60" s="700"/>
      <c r="P60" s="700"/>
      <c r="Q60" s="700"/>
      <c r="BD60" s="158"/>
      <c r="BE60" s="158"/>
      <c r="BF60" s="158"/>
      <c r="BH60" s="158"/>
    </row>
    <row r="61" spans="1:79" s="414" customFormat="1" ht="12" customHeight="1" x14ac:dyDescent="0.2">
      <c r="A61" s="413"/>
      <c r="B61" s="788" t="str">
        <f>Dates!$G$2</f>
        <v>EIA completed modeling and analysis for this report on Thursday, June 6, 2024.</v>
      </c>
      <c r="C61" s="789"/>
      <c r="D61" s="789"/>
      <c r="E61" s="789"/>
      <c r="F61" s="789"/>
      <c r="G61" s="789"/>
      <c r="H61" s="789"/>
      <c r="I61" s="789"/>
      <c r="J61" s="789"/>
      <c r="K61" s="789"/>
      <c r="L61" s="789"/>
      <c r="M61" s="789"/>
      <c r="N61" s="789"/>
      <c r="O61" s="789"/>
      <c r="P61" s="789"/>
      <c r="Q61" s="789"/>
    </row>
    <row r="62" spans="1:79" s="187" customFormat="1" ht="12" customHeight="1" x14ac:dyDescent="0.2">
      <c r="A62" s="186"/>
      <c r="B62" s="846" t="s">
        <v>520</v>
      </c>
      <c r="C62" s="847"/>
      <c r="D62" s="847"/>
      <c r="E62" s="847"/>
      <c r="F62" s="847"/>
      <c r="G62" s="847"/>
      <c r="H62" s="847"/>
      <c r="I62" s="847"/>
      <c r="J62" s="847"/>
      <c r="K62" s="847"/>
      <c r="L62" s="847"/>
      <c r="M62" s="847"/>
      <c r="N62" s="847"/>
      <c r="O62" s="847"/>
      <c r="P62" s="847"/>
      <c r="Q62" s="847"/>
      <c r="AY62" s="247"/>
      <c r="AZ62" s="247"/>
      <c r="BA62" s="247"/>
      <c r="BB62" s="247"/>
      <c r="BC62" s="247"/>
      <c r="BD62" s="247"/>
      <c r="BE62" s="247"/>
      <c r="BF62" s="247"/>
      <c r="BG62" s="247"/>
      <c r="BH62" s="247"/>
      <c r="BI62" s="247"/>
      <c r="BJ62" s="247"/>
    </row>
    <row r="63" spans="1:79" s="187" customFormat="1" ht="12" customHeight="1" x14ac:dyDescent="0.2">
      <c r="A63" s="186"/>
      <c r="B63" s="803" t="s">
        <v>213</v>
      </c>
      <c r="C63" s="789"/>
      <c r="D63" s="789"/>
      <c r="E63" s="789"/>
      <c r="F63" s="789"/>
      <c r="G63" s="789"/>
      <c r="H63" s="789"/>
      <c r="I63" s="789"/>
      <c r="J63" s="789"/>
      <c r="K63" s="789"/>
      <c r="L63" s="789"/>
      <c r="M63" s="789"/>
      <c r="N63" s="789"/>
      <c r="O63" s="789"/>
      <c r="P63" s="789"/>
      <c r="Q63" s="789"/>
      <c r="AY63" s="247"/>
      <c r="AZ63" s="247"/>
      <c r="BA63" s="247"/>
      <c r="BB63" s="247"/>
      <c r="BC63" s="247"/>
      <c r="BD63" s="247"/>
      <c r="BE63" s="247"/>
      <c r="BF63" s="247"/>
      <c r="BG63" s="247"/>
      <c r="BH63" s="247"/>
      <c r="BI63" s="247"/>
      <c r="BJ63" s="247"/>
    </row>
    <row r="64" spans="1:79" s="187" customFormat="1" ht="12" customHeight="1" x14ac:dyDescent="0.2">
      <c r="A64" s="186"/>
      <c r="B64" s="800" t="s">
        <v>536</v>
      </c>
      <c r="C64" s="801"/>
      <c r="D64" s="801"/>
      <c r="E64" s="801"/>
      <c r="F64" s="801"/>
      <c r="G64" s="801"/>
      <c r="H64" s="801"/>
      <c r="I64" s="801"/>
      <c r="J64" s="801"/>
      <c r="K64" s="801"/>
      <c r="L64" s="801"/>
      <c r="M64" s="801"/>
      <c r="N64" s="801"/>
      <c r="O64" s="801"/>
      <c r="P64" s="801"/>
      <c r="Q64" s="792"/>
      <c r="AY64" s="247"/>
      <c r="AZ64" s="247"/>
      <c r="BA64" s="247"/>
      <c r="BB64" s="247"/>
      <c r="BC64" s="247"/>
      <c r="BD64" s="247"/>
      <c r="BE64" s="247"/>
      <c r="BF64" s="247"/>
      <c r="BG64" s="247"/>
      <c r="BH64" s="247"/>
      <c r="BI64" s="247"/>
      <c r="BJ64" s="247"/>
    </row>
    <row r="65" spans="1:74" s="187" customFormat="1" ht="12" customHeight="1" x14ac:dyDescent="0.2">
      <c r="A65" s="186"/>
      <c r="B65" s="404" t="s">
        <v>950</v>
      </c>
      <c r="C65" s="667"/>
      <c r="D65" s="667"/>
      <c r="E65" s="667"/>
      <c r="F65" s="667"/>
      <c r="G65" s="667"/>
      <c r="H65" s="667"/>
      <c r="I65" s="667"/>
      <c r="J65" s="667"/>
      <c r="K65" s="667"/>
      <c r="L65" s="667"/>
      <c r="M65" s="667"/>
      <c r="N65" s="667"/>
      <c r="O65" s="667"/>
      <c r="P65" s="667"/>
      <c r="Q65" s="667"/>
      <c r="AY65" s="247"/>
      <c r="AZ65" s="247"/>
      <c r="BA65" s="247"/>
      <c r="BB65" s="247"/>
      <c r="BC65" s="247"/>
      <c r="BD65" s="247"/>
      <c r="BE65" s="247"/>
      <c r="BF65" s="247"/>
      <c r="BG65" s="247"/>
      <c r="BH65" s="247"/>
      <c r="BI65" s="247"/>
      <c r="BJ65" s="247"/>
    </row>
    <row r="66" spans="1:74" s="187" customFormat="1" ht="12" customHeight="1" x14ac:dyDescent="0.2">
      <c r="A66" s="186"/>
      <c r="B66" s="800" t="s">
        <v>1344</v>
      </c>
      <c r="C66" s="791"/>
      <c r="D66" s="791"/>
      <c r="E66" s="791"/>
      <c r="F66" s="791"/>
      <c r="G66" s="791"/>
      <c r="H66" s="791"/>
      <c r="I66" s="791"/>
      <c r="J66" s="791"/>
      <c r="K66" s="791"/>
      <c r="L66" s="791"/>
      <c r="M66" s="791"/>
      <c r="N66" s="791"/>
      <c r="O66" s="791"/>
      <c r="P66" s="791"/>
      <c r="Q66" s="792"/>
      <c r="AY66" s="247"/>
      <c r="AZ66" s="247"/>
      <c r="BA66" s="247"/>
      <c r="BB66" s="247"/>
      <c r="BC66" s="247"/>
      <c r="BD66" s="247"/>
      <c r="BE66" s="247"/>
      <c r="BF66" s="247"/>
      <c r="BG66" s="247"/>
      <c r="BH66" s="247"/>
      <c r="BI66" s="247"/>
      <c r="BJ66" s="247"/>
    </row>
    <row r="67" spans="1:74" s="187" customFormat="1" ht="12" customHeight="1" x14ac:dyDescent="0.2">
      <c r="A67" s="180"/>
      <c r="B67" s="799" t="s">
        <v>542</v>
      </c>
      <c r="C67" s="801"/>
      <c r="D67" s="801"/>
      <c r="E67" s="801"/>
      <c r="F67" s="801"/>
      <c r="G67" s="801"/>
      <c r="H67" s="801"/>
      <c r="I67" s="801"/>
      <c r="J67" s="801"/>
      <c r="K67" s="801"/>
      <c r="L67" s="801"/>
      <c r="M67" s="801"/>
      <c r="N67" s="801"/>
      <c r="O67" s="801"/>
      <c r="P67" s="801"/>
      <c r="Q67" s="792"/>
      <c r="AY67" s="247"/>
      <c r="AZ67" s="247"/>
      <c r="BA67" s="247"/>
      <c r="BB67" s="247"/>
      <c r="BC67" s="247"/>
      <c r="BD67" s="247"/>
      <c r="BE67" s="247"/>
      <c r="BF67" s="247"/>
      <c r="BG67" s="247"/>
      <c r="BH67" s="247"/>
      <c r="BI67" s="247"/>
      <c r="BJ67" s="247"/>
    </row>
    <row r="68" spans="1:74" ht="12.75" x14ac:dyDescent="0.2">
      <c r="A68" s="180"/>
      <c r="B68" s="808" t="s">
        <v>1266</v>
      </c>
      <c r="C68" s="792"/>
      <c r="D68" s="792"/>
      <c r="E68" s="792"/>
      <c r="F68" s="792"/>
      <c r="G68" s="792"/>
      <c r="H68" s="792"/>
      <c r="I68" s="792"/>
      <c r="J68" s="792"/>
      <c r="K68" s="792"/>
      <c r="L68" s="792"/>
      <c r="M68" s="792"/>
      <c r="N68" s="792"/>
      <c r="O68" s="792"/>
      <c r="P68" s="792"/>
      <c r="Q68" s="792"/>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row>
    <row r="69" spans="1:74" x14ac:dyDescent="0.2">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row>
    <row r="70" spans="1:74" x14ac:dyDescent="0.2">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row>
    <row r="71" spans="1:74" x14ac:dyDescent="0.2">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row>
    <row r="72" spans="1:74" x14ac:dyDescent="0.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row>
    <row r="73" spans="1:74" x14ac:dyDescent="0.2">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row>
    <row r="74" spans="1:74" x14ac:dyDescent="0.2">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row>
    <row r="75" spans="1:74" x14ac:dyDescent="0.2">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row>
    <row r="76" spans="1:74" x14ac:dyDescent="0.2">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row>
    <row r="77" spans="1:74" x14ac:dyDescent="0.2">
      <c r="BD77" s="158"/>
      <c r="BE77" s="158"/>
      <c r="BF77" s="158"/>
      <c r="BH77" s="158"/>
      <c r="BK77" s="158"/>
      <c r="BL77" s="158"/>
      <c r="BM77" s="158"/>
      <c r="BN77" s="158"/>
      <c r="BO77" s="158"/>
      <c r="BP77" s="158"/>
      <c r="BQ77" s="158"/>
      <c r="BR77" s="158"/>
      <c r="BS77" s="158"/>
      <c r="BT77" s="158"/>
      <c r="BU77" s="158"/>
      <c r="BV77" s="158"/>
    </row>
    <row r="78" spans="1:74" x14ac:dyDescent="0.2">
      <c r="BD78" s="158"/>
      <c r="BE78" s="158"/>
      <c r="BF78" s="158"/>
      <c r="BH78" s="158"/>
      <c r="BK78" s="158"/>
      <c r="BL78" s="158"/>
      <c r="BM78" s="158"/>
      <c r="BN78" s="158"/>
      <c r="BO78" s="158"/>
      <c r="BP78" s="158"/>
      <c r="BQ78" s="158"/>
      <c r="BR78" s="158"/>
      <c r="BS78" s="158"/>
      <c r="BT78" s="158"/>
      <c r="BU78" s="158"/>
      <c r="BV78" s="158"/>
    </row>
    <row r="79" spans="1:74" x14ac:dyDescent="0.2">
      <c r="BD79" s="158"/>
      <c r="BE79" s="158"/>
      <c r="BF79" s="158"/>
      <c r="BH79" s="158"/>
      <c r="BK79" s="158"/>
      <c r="BL79" s="158"/>
      <c r="BM79" s="158"/>
      <c r="BN79" s="158"/>
      <c r="BO79" s="158"/>
      <c r="BP79" s="158"/>
      <c r="BQ79" s="158"/>
      <c r="BR79" s="158"/>
      <c r="BS79" s="158"/>
      <c r="BT79" s="158"/>
      <c r="BU79" s="158"/>
      <c r="BV79" s="158"/>
    </row>
    <row r="80" spans="1:74" x14ac:dyDescent="0.2">
      <c r="BD80" s="158"/>
      <c r="BE80" s="158"/>
      <c r="BF80" s="158"/>
      <c r="BH80" s="158"/>
      <c r="BK80" s="158"/>
      <c r="BL80" s="158"/>
      <c r="BM80" s="158"/>
      <c r="BN80" s="158"/>
      <c r="BO80" s="158"/>
      <c r="BP80" s="158"/>
      <c r="BQ80" s="158"/>
      <c r="BR80" s="158"/>
      <c r="BS80" s="158"/>
      <c r="BT80" s="158"/>
      <c r="BU80" s="158"/>
      <c r="BV80" s="158"/>
    </row>
    <row r="81" spans="56:74" x14ac:dyDescent="0.2">
      <c r="BD81" s="158"/>
      <c r="BE81" s="158"/>
      <c r="BF81" s="158"/>
      <c r="BH81" s="158"/>
      <c r="BK81" s="158"/>
      <c r="BL81" s="158"/>
      <c r="BM81" s="158"/>
      <c r="BN81" s="158"/>
      <c r="BO81" s="158"/>
      <c r="BP81" s="158"/>
      <c r="BQ81" s="158"/>
      <c r="BR81" s="158"/>
      <c r="BS81" s="158"/>
      <c r="BT81" s="158"/>
      <c r="BU81" s="158"/>
      <c r="BV81" s="158"/>
    </row>
    <row r="82" spans="56:74" x14ac:dyDescent="0.2">
      <c r="BD82" s="158"/>
      <c r="BE82" s="158"/>
      <c r="BF82" s="158"/>
      <c r="BH82" s="158"/>
      <c r="BK82" s="158"/>
      <c r="BL82" s="158"/>
      <c r="BM82" s="158"/>
      <c r="BN82" s="158"/>
      <c r="BO82" s="158"/>
      <c r="BP82" s="158"/>
      <c r="BQ82" s="158"/>
      <c r="BR82" s="158"/>
      <c r="BS82" s="158"/>
      <c r="BT82" s="158"/>
      <c r="BU82" s="158"/>
      <c r="BV82" s="158"/>
    </row>
    <row r="83" spans="56:74" x14ac:dyDescent="0.2">
      <c r="BD83" s="158"/>
      <c r="BE83" s="158"/>
      <c r="BF83" s="158"/>
      <c r="BH83" s="158"/>
      <c r="BK83" s="158"/>
      <c r="BL83" s="158"/>
      <c r="BM83" s="158"/>
      <c r="BN83" s="158"/>
      <c r="BO83" s="158"/>
      <c r="BP83" s="158"/>
      <c r="BQ83" s="158"/>
      <c r="BR83" s="158"/>
      <c r="BS83" s="158"/>
      <c r="BT83" s="158"/>
      <c r="BU83" s="158"/>
      <c r="BV83" s="158"/>
    </row>
    <row r="84" spans="56:74" x14ac:dyDescent="0.2">
      <c r="BD84" s="158"/>
      <c r="BE84" s="158"/>
      <c r="BF84" s="158"/>
      <c r="BH84" s="158"/>
      <c r="BK84" s="158"/>
      <c r="BL84" s="158"/>
      <c r="BM84" s="158"/>
      <c r="BN84" s="158"/>
      <c r="BO84" s="158"/>
      <c r="BP84" s="158"/>
      <c r="BQ84" s="158"/>
      <c r="BR84" s="158"/>
      <c r="BS84" s="158"/>
      <c r="BT84" s="158"/>
      <c r="BU84" s="158"/>
      <c r="BV84" s="158"/>
    </row>
    <row r="85" spans="56:74" x14ac:dyDescent="0.2">
      <c r="BD85" s="158"/>
      <c r="BE85" s="158"/>
      <c r="BF85" s="158"/>
      <c r="BH85" s="158"/>
      <c r="BK85" s="158"/>
      <c r="BL85" s="158"/>
      <c r="BM85" s="158"/>
      <c r="BN85" s="158"/>
      <c r="BO85" s="158"/>
      <c r="BP85" s="158"/>
      <c r="BQ85" s="158"/>
      <c r="BR85" s="158"/>
      <c r="BS85" s="158"/>
      <c r="BT85" s="158"/>
      <c r="BU85" s="158"/>
      <c r="BV85" s="158"/>
    </row>
    <row r="86" spans="56:74" x14ac:dyDescent="0.2">
      <c r="BD86" s="158"/>
      <c r="BE86" s="158"/>
      <c r="BF86" s="158"/>
      <c r="BH86" s="158"/>
      <c r="BK86" s="158"/>
      <c r="BL86" s="158"/>
      <c r="BM86" s="158"/>
      <c r="BN86" s="158"/>
      <c r="BO86" s="158"/>
      <c r="BP86" s="158"/>
      <c r="BQ86" s="158"/>
      <c r="BR86" s="158"/>
      <c r="BS86" s="158"/>
      <c r="BT86" s="158"/>
      <c r="BU86" s="158"/>
      <c r="BV86" s="158"/>
    </row>
    <row r="87" spans="56:74" x14ac:dyDescent="0.2">
      <c r="BD87" s="158"/>
      <c r="BE87" s="158"/>
      <c r="BF87" s="158"/>
      <c r="BH87" s="158"/>
      <c r="BK87" s="158"/>
      <c r="BL87" s="158"/>
      <c r="BM87" s="158"/>
      <c r="BN87" s="158"/>
      <c r="BO87" s="158"/>
      <c r="BP87" s="158"/>
      <c r="BQ87" s="158"/>
      <c r="BR87" s="158"/>
      <c r="BS87" s="158"/>
      <c r="BT87" s="158"/>
      <c r="BU87" s="158"/>
      <c r="BV87" s="158"/>
    </row>
    <row r="88" spans="56:74" x14ac:dyDescent="0.2">
      <c r="BD88" s="158"/>
      <c r="BE88" s="158"/>
      <c r="BF88" s="158"/>
      <c r="BH88" s="158"/>
      <c r="BK88" s="158"/>
      <c r="BL88" s="158"/>
      <c r="BM88" s="158"/>
      <c r="BN88" s="158"/>
      <c r="BO88" s="158"/>
      <c r="BP88" s="158"/>
      <c r="BQ88" s="158"/>
      <c r="BR88" s="158"/>
      <c r="BS88" s="158"/>
      <c r="BT88" s="158"/>
      <c r="BU88" s="158"/>
      <c r="BV88" s="158"/>
    </row>
    <row r="89" spans="56:74" x14ac:dyDescent="0.2">
      <c r="BD89" s="158"/>
      <c r="BE89" s="158"/>
      <c r="BF89" s="158"/>
      <c r="BH89" s="158"/>
      <c r="BK89" s="158"/>
      <c r="BL89" s="158"/>
      <c r="BM89" s="158"/>
      <c r="BN89" s="158"/>
      <c r="BO89" s="158"/>
      <c r="BP89" s="158"/>
      <c r="BQ89" s="158"/>
      <c r="BR89" s="158"/>
      <c r="BS89" s="158"/>
      <c r="BT89" s="158"/>
      <c r="BU89" s="158"/>
      <c r="BV89" s="158"/>
    </row>
    <row r="90" spans="56:74" x14ac:dyDescent="0.2">
      <c r="BD90" s="158"/>
      <c r="BE90" s="158"/>
      <c r="BF90" s="158"/>
      <c r="BH90" s="158"/>
      <c r="BK90" s="158"/>
      <c r="BL90" s="158"/>
      <c r="BM90" s="158"/>
      <c r="BN90" s="158"/>
      <c r="BO90" s="158"/>
      <c r="BP90" s="158"/>
      <c r="BQ90" s="158"/>
      <c r="BR90" s="158"/>
      <c r="BS90" s="158"/>
      <c r="BT90" s="158"/>
      <c r="BU90" s="158"/>
      <c r="BV90" s="158"/>
    </row>
    <row r="91" spans="56:74" x14ac:dyDescent="0.2">
      <c r="BD91" s="158"/>
      <c r="BE91" s="158"/>
      <c r="BF91" s="158"/>
      <c r="BH91" s="158"/>
      <c r="BK91" s="158"/>
      <c r="BL91" s="158"/>
      <c r="BM91" s="158"/>
      <c r="BN91" s="158"/>
      <c r="BO91" s="158"/>
      <c r="BP91" s="158"/>
      <c r="BQ91" s="158"/>
      <c r="BR91" s="158"/>
      <c r="BS91" s="158"/>
      <c r="BT91" s="158"/>
      <c r="BU91" s="158"/>
      <c r="BV91" s="158"/>
    </row>
    <row r="92" spans="56:74" x14ac:dyDescent="0.2">
      <c r="BD92" s="158"/>
      <c r="BE92" s="158"/>
      <c r="BF92" s="158"/>
      <c r="BH92" s="158"/>
      <c r="BK92" s="158"/>
      <c r="BL92" s="158"/>
      <c r="BM92" s="158"/>
      <c r="BN92" s="158"/>
      <c r="BO92" s="158"/>
      <c r="BP92" s="158"/>
      <c r="BQ92" s="158"/>
      <c r="BR92" s="158"/>
      <c r="BS92" s="158"/>
      <c r="BT92" s="158"/>
      <c r="BU92" s="158"/>
      <c r="BV92" s="158"/>
    </row>
    <row r="93" spans="56:74" x14ac:dyDescent="0.2">
      <c r="BD93" s="158"/>
      <c r="BE93" s="158"/>
      <c r="BF93" s="158"/>
      <c r="BH93" s="158"/>
      <c r="BK93" s="158"/>
      <c r="BL93" s="158"/>
      <c r="BM93" s="158"/>
      <c r="BN93" s="158"/>
      <c r="BO93" s="158"/>
      <c r="BP93" s="158"/>
      <c r="BQ93" s="158"/>
      <c r="BR93" s="158"/>
      <c r="BS93" s="158"/>
      <c r="BT93" s="158"/>
      <c r="BU93" s="158"/>
      <c r="BV93" s="158"/>
    </row>
    <row r="94" spans="56:74" x14ac:dyDescent="0.2">
      <c r="BD94" s="158"/>
      <c r="BE94" s="158"/>
      <c r="BF94" s="158"/>
      <c r="BH94" s="158"/>
      <c r="BK94" s="158"/>
      <c r="BL94" s="158"/>
      <c r="BM94" s="158"/>
      <c r="BN94" s="158"/>
      <c r="BO94" s="158"/>
      <c r="BP94" s="158"/>
      <c r="BQ94" s="158"/>
      <c r="BR94" s="158"/>
      <c r="BS94" s="158"/>
      <c r="BT94" s="158"/>
      <c r="BU94" s="158"/>
      <c r="BV94" s="158"/>
    </row>
    <row r="95" spans="56:74" x14ac:dyDescent="0.2">
      <c r="BD95" s="158"/>
      <c r="BE95" s="158"/>
      <c r="BF95" s="158"/>
      <c r="BH95" s="158"/>
      <c r="BK95" s="158"/>
      <c r="BL95" s="158"/>
      <c r="BM95" s="158"/>
      <c r="BN95" s="158"/>
      <c r="BO95" s="158"/>
      <c r="BP95" s="158"/>
      <c r="BQ95" s="158"/>
      <c r="BR95" s="158"/>
      <c r="BS95" s="158"/>
      <c r="BT95" s="158"/>
      <c r="BU95" s="158"/>
      <c r="BV95" s="158"/>
    </row>
    <row r="96" spans="56:74" x14ac:dyDescent="0.2">
      <c r="BD96" s="158"/>
      <c r="BE96" s="158"/>
      <c r="BF96" s="158"/>
      <c r="BH96" s="158"/>
      <c r="BK96" s="158"/>
      <c r="BL96" s="158"/>
      <c r="BM96" s="158"/>
      <c r="BN96" s="158"/>
      <c r="BO96" s="158"/>
      <c r="BP96" s="158"/>
      <c r="BQ96" s="158"/>
      <c r="BR96" s="158"/>
      <c r="BS96" s="158"/>
      <c r="BT96" s="158"/>
      <c r="BU96" s="158"/>
      <c r="BV96" s="158"/>
    </row>
    <row r="97" spans="56:74" x14ac:dyDescent="0.2">
      <c r="BD97" s="158"/>
      <c r="BE97" s="158"/>
      <c r="BF97" s="158"/>
      <c r="BH97" s="158"/>
      <c r="BK97" s="158"/>
      <c r="BL97" s="158"/>
      <c r="BM97" s="158"/>
      <c r="BN97" s="158"/>
      <c r="BO97" s="158"/>
      <c r="BP97" s="158"/>
      <c r="BQ97" s="158"/>
      <c r="BR97" s="158"/>
      <c r="BS97" s="158"/>
      <c r="BT97" s="158"/>
      <c r="BU97" s="158"/>
      <c r="BV97" s="158"/>
    </row>
    <row r="98" spans="56:74" x14ac:dyDescent="0.2">
      <c r="BD98" s="158"/>
      <c r="BE98" s="158"/>
      <c r="BF98" s="158"/>
      <c r="BH98" s="158"/>
      <c r="BK98" s="158"/>
      <c r="BL98" s="158"/>
      <c r="BM98" s="158"/>
      <c r="BN98" s="158"/>
      <c r="BO98" s="158"/>
      <c r="BP98" s="158"/>
      <c r="BQ98" s="158"/>
      <c r="BR98" s="158"/>
      <c r="BS98" s="158"/>
      <c r="BT98" s="158"/>
      <c r="BU98" s="158"/>
      <c r="BV98" s="158"/>
    </row>
    <row r="99" spans="56:74" x14ac:dyDescent="0.2">
      <c r="BD99" s="158"/>
      <c r="BE99" s="158"/>
      <c r="BF99" s="158"/>
      <c r="BH99" s="158"/>
      <c r="BK99" s="158"/>
      <c r="BL99" s="158"/>
      <c r="BM99" s="158"/>
      <c r="BN99" s="158"/>
      <c r="BO99" s="158"/>
      <c r="BP99" s="158"/>
      <c r="BQ99" s="158"/>
      <c r="BR99" s="158"/>
      <c r="BS99" s="158"/>
      <c r="BT99" s="158"/>
      <c r="BU99" s="158"/>
      <c r="BV99" s="158"/>
    </row>
    <row r="100" spans="56:74" x14ac:dyDescent="0.2">
      <c r="BD100" s="158"/>
      <c r="BE100" s="158"/>
      <c r="BF100" s="158"/>
      <c r="BH100" s="158"/>
      <c r="BK100" s="158"/>
      <c r="BL100" s="158"/>
      <c r="BM100" s="158"/>
      <c r="BN100" s="158"/>
      <c r="BO100" s="158"/>
      <c r="BP100" s="158"/>
      <c r="BQ100" s="158"/>
      <c r="BR100" s="158"/>
      <c r="BS100" s="158"/>
      <c r="BT100" s="158"/>
      <c r="BU100" s="158"/>
      <c r="BV100" s="158"/>
    </row>
    <row r="101" spans="56:74" x14ac:dyDescent="0.2">
      <c r="BD101" s="158"/>
      <c r="BE101" s="158"/>
      <c r="BF101" s="158"/>
      <c r="BK101" s="158"/>
      <c r="BL101" s="158"/>
      <c r="BM101" s="158"/>
      <c r="BN101" s="158"/>
      <c r="BO101" s="158"/>
      <c r="BP101" s="158"/>
      <c r="BQ101" s="158"/>
      <c r="BR101" s="158"/>
      <c r="BS101" s="158"/>
      <c r="BT101" s="158"/>
      <c r="BU101" s="158"/>
      <c r="BV101" s="158"/>
    </row>
    <row r="102" spans="56:74" x14ac:dyDescent="0.2">
      <c r="BD102" s="158"/>
      <c r="BE102" s="158"/>
      <c r="BF102" s="158"/>
      <c r="BK102" s="158"/>
      <c r="BL102" s="158"/>
      <c r="BM102" s="158"/>
      <c r="BN102" s="158"/>
      <c r="BO102" s="158"/>
      <c r="BP102" s="158"/>
      <c r="BQ102" s="158"/>
      <c r="BR102" s="158"/>
      <c r="BS102" s="158"/>
      <c r="BT102" s="158"/>
      <c r="BU102" s="158"/>
      <c r="BV102" s="158"/>
    </row>
    <row r="103" spans="56:74" x14ac:dyDescent="0.2">
      <c r="BD103" s="158"/>
      <c r="BE103" s="158"/>
      <c r="BF103" s="158"/>
      <c r="BK103" s="158"/>
      <c r="BL103" s="158"/>
      <c r="BM103" s="158"/>
      <c r="BN103" s="158"/>
      <c r="BO103" s="158"/>
      <c r="BP103" s="158"/>
      <c r="BQ103" s="158"/>
      <c r="BR103" s="158"/>
      <c r="BS103" s="158"/>
      <c r="BT103" s="158"/>
      <c r="BU103" s="158"/>
      <c r="BV103" s="158"/>
    </row>
    <row r="104" spans="56:74" x14ac:dyDescent="0.2">
      <c r="BD104" s="158"/>
      <c r="BE104" s="158"/>
      <c r="BF104" s="158"/>
      <c r="BK104" s="158"/>
      <c r="BL104" s="158"/>
      <c r="BM104" s="158"/>
      <c r="BN104" s="158"/>
      <c r="BO104" s="158"/>
      <c r="BP104" s="158"/>
      <c r="BQ104" s="158"/>
      <c r="BR104" s="158"/>
      <c r="BS104" s="158"/>
      <c r="BT104" s="158"/>
      <c r="BU104" s="158"/>
      <c r="BV104" s="158"/>
    </row>
    <row r="105" spans="56:74" x14ac:dyDescent="0.2">
      <c r="BD105" s="158"/>
      <c r="BE105" s="158"/>
      <c r="BF105" s="158"/>
      <c r="BK105" s="158"/>
      <c r="BL105" s="158"/>
      <c r="BM105" s="158"/>
      <c r="BN105" s="158"/>
      <c r="BO105" s="158"/>
      <c r="BP105" s="158"/>
      <c r="BQ105" s="158"/>
      <c r="BR105" s="158"/>
      <c r="BS105" s="158"/>
      <c r="BT105" s="158"/>
      <c r="BU105" s="158"/>
      <c r="BV105" s="158"/>
    </row>
    <row r="106" spans="56:74" x14ac:dyDescent="0.2">
      <c r="BD106" s="158"/>
      <c r="BE106" s="158"/>
      <c r="BF106" s="158"/>
      <c r="BK106" s="158"/>
      <c r="BL106" s="158"/>
      <c r="BM106" s="158"/>
      <c r="BN106" s="158"/>
      <c r="BO106" s="158"/>
      <c r="BP106" s="158"/>
      <c r="BQ106" s="158"/>
      <c r="BR106" s="158"/>
      <c r="BS106" s="158"/>
      <c r="BT106" s="158"/>
      <c r="BU106" s="158"/>
      <c r="BV106" s="158"/>
    </row>
    <row r="107" spans="56:74" x14ac:dyDescent="0.2">
      <c r="BK107" s="158"/>
      <c r="BL107" s="158"/>
      <c r="BM107" s="158"/>
      <c r="BN107" s="158"/>
      <c r="BO107" s="158"/>
      <c r="BP107" s="158"/>
      <c r="BQ107" s="158"/>
      <c r="BR107" s="158"/>
      <c r="BS107" s="158"/>
      <c r="BT107" s="158"/>
      <c r="BU107" s="158"/>
      <c r="BV107" s="158"/>
    </row>
    <row r="108" spans="56:74" x14ac:dyDescent="0.2">
      <c r="BK108" s="158"/>
      <c r="BL108" s="158"/>
      <c r="BM108" s="158"/>
      <c r="BN108" s="158"/>
      <c r="BO108" s="158"/>
      <c r="BP108" s="158"/>
      <c r="BQ108" s="158"/>
      <c r="BR108" s="158"/>
      <c r="BS108" s="158"/>
      <c r="BT108" s="158"/>
      <c r="BU108" s="158"/>
      <c r="BV108" s="158"/>
    </row>
    <row r="109" spans="56:74" x14ac:dyDescent="0.2">
      <c r="BK109" s="158"/>
      <c r="BL109" s="158"/>
      <c r="BM109" s="158"/>
      <c r="BN109" s="158"/>
      <c r="BO109" s="158"/>
      <c r="BP109" s="158"/>
      <c r="BQ109" s="158"/>
      <c r="BR109" s="158"/>
      <c r="BS109" s="158"/>
      <c r="BT109" s="158"/>
      <c r="BU109" s="158"/>
      <c r="BV109" s="158"/>
    </row>
    <row r="110" spans="56:74" x14ac:dyDescent="0.2">
      <c r="BK110" s="158"/>
      <c r="BL110" s="158"/>
      <c r="BM110" s="158"/>
      <c r="BN110" s="158"/>
      <c r="BO110" s="158"/>
      <c r="BP110" s="158"/>
      <c r="BQ110" s="158"/>
      <c r="BR110" s="158"/>
      <c r="BS110" s="158"/>
      <c r="BT110" s="158"/>
      <c r="BU110" s="158"/>
      <c r="BV110" s="158"/>
    </row>
    <row r="111" spans="56:74" x14ac:dyDescent="0.2">
      <c r="BK111" s="158"/>
      <c r="BL111" s="158"/>
      <c r="BM111" s="158"/>
      <c r="BN111" s="158"/>
      <c r="BO111" s="158"/>
      <c r="BP111" s="158"/>
      <c r="BQ111" s="158"/>
      <c r="BR111" s="158"/>
      <c r="BS111" s="158"/>
      <c r="BT111" s="158"/>
      <c r="BU111" s="158"/>
      <c r="BV111" s="158"/>
    </row>
    <row r="112" spans="56:74" x14ac:dyDescent="0.2">
      <c r="BK112" s="158"/>
      <c r="BL112" s="158"/>
      <c r="BM112" s="158"/>
      <c r="BN112" s="158"/>
      <c r="BO112" s="158"/>
      <c r="BP112" s="158"/>
      <c r="BQ112" s="158"/>
      <c r="BR112" s="158"/>
      <c r="BS112" s="158"/>
      <c r="BT112" s="158"/>
      <c r="BU112" s="158"/>
      <c r="BV112" s="158"/>
    </row>
    <row r="113" spans="63:74" x14ac:dyDescent="0.2">
      <c r="BK113" s="158"/>
      <c r="BL113" s="158"/>
      <c r="BM113" s="158"/>
      <c r="BN113" s="158"/>
      <c r="BO113" s="158"/>
      <c r="BP113" s="158"/>
      <c r="BQ113" s="158"/>
      <c r="BR113" s="158"/>
      <c r="BS113" s="158"/>
      <c r="BT113" s="158"/>
      <c r="BU113" s="158"/>
      <c r="BV113" s="158"/>
    </row>
    <row r="114" spans="63:74" x14ac:dyDescent="0.2">
      <c r="BK114" s="158"/>
      <c r="BL114" s="158"/>
      <c r="BM114" s="158"/>
      <c r="BN114" s="158"/>
      <c r="BO114" s="158"/>
      <c r="BP114" s="158"/>
      <c r="BQ114" s="158"/>
      <c r="BR114" s="158"/>
      <c r="BS114" s="158"/>
      <c r="BT114" s="158"/>
      <c r="BU114" s="158"/>
      <c r="BV114" s="158"/>
    </row>
    <row r="115" spans="63:74" x14ac:dyDescent="0.2">
      <c r="BK115" s="158"/>
      <c r="BL115" s="158"/>
      <c r="BM115" s="158"/>
      <c r="BN115" s="158"/>
      <c r="BO115" s="158"/>
      <c r="BP115" s="158"/>
      <c r="BQ115" s="158"/>
      <c r="BR115" s="158"/>
      <c r="BS115" s="158"/>
      <c r="BT115" s="158"/>
      <c r="BU115" s="158"/>
      <c r="BV115" s="158"/>
    </row>
    <row r="116" spans="63:74" x14ac:dyDescent="0.2">
      <c r="BK116" s="158"/>
      <c r="BL116" s="158"/>
      <c r="BM116" s="158"/>
      <c r="BN116" s="158"/>
      <c r="BO116" s="158"/>
      <c r="BP116" s="158"/>
      <c r="BQ116" s="158"/>
      <c r="BR116" s="158"/>
      <c r="BS116" s="158"/>
      <c r="BT116" s="158"/>
      <c r="BU116" s="158"/>
      <c r="BV116" s="158"/>
    </row>
    <row r="117" spans="63:74" x14ac:dyDescent="0.2">
      <c r="BK117" s="158"/>
      <c r="BL117" s="158"/>
      <c r="BM117" s="158"/>
      <c r="BN117" s="158"/>
      <c r="BO117" s="158"/>
      <c r="BP117" s="158"/>
      <c r="BQ117" s="158"/>
      <c r="BR117" s="158"/>
      <c r="BS117" s="158"/>
      <c r="BT117" s="158"/>
      <c r="BU117" s="158"/>
      <c r="BV117" s="158"/>
    </row>
    <row r="118" spans="63:74" x14ac:dyDescent="0.2">
      <c r="BK118" s="158"/>
      <c r="BL118" s="158"/>
      <c r="BM118" s="158"/>
      <c r="BN118" s="158"/>
      <c r="BO118" s="158"/>
      <c r="BP118" s="158"/>
      <c r="BQ118" s="158"/>
      <c r="BR118" s="158"/>
      <c r="BS118" s="158"/>
      <c r="BT118" s="158"/>
      <c r="BU118" s="158"/>
      <c r="BV118" s="158"/>
    </row>
    <row r="119" spans="63:74" x14ac:dyDescent="0.2">
      <c r="BK119" s="158"/>
      <c r="BL119" s="158"/>
      <c r="BM119" s="158"/>
      <c r="BN119" s="158"/>
      <c r="BO119" s="158"/>
      <c r="BP119" s="158"/>
      <c r="BQ119" s="158"/>
      <c r="BR119" s="158"/>
      <c r="BS119" s="158"/>
      <c r="BT119" s="158"/>
      <c r="BU119" s="158"/>
      <c r="BV119" s="158"/>
    </row>
    <row r="120" spans="63:74" x14ac:dyDescent="0.2">
      <c r="BK120" s="158"/>
      <c r="BL120" s="158"/>
      <c r="BM120" s="158"/>
      <c r="BN120" s="158"/>
      <c r="BO120" s="158"/>
      <c r="BP120" s="158"/>
      <c r="BQ120" s="158"/>
      <c r="BR120" s="158"/>
      <c r="BS120" s="158"/>
      <c r="BT120" s="158"/>
      <c r="BU120" s="158"/>
      <c r="BV120" s="158"/>
    </row>
    <row r="121" spans="63:74" x14ac:dyDescent="0.2">
      <c r="BK121" s="158"/>
      <c r="BL121" s="158"/>
      <c r="BM121" s="158"/>
      <c r="BN121" s="158"/>
      <c r="BO121" s="158"/>
      <c r="BP121" s="158"/>
      <c r="BQ121" s="158"/>
      <c r="BR121" s="158"/>
      <c r="BS121" s="158"/>
      <c r="BT121" s="158"/>
      <c r="BU121" s="158"/>
      <c r="BV121" s="158"/>
    </row>
    <row r="122" spans="63:74" x14ac:dyDescent="0.2">
      <c r="BK122" s="158"/>
      <c r="BL122" s="158"/>
      <c r="BM122" s="158"/>
      <c r="BN122" s="158"/>
      <c r="BO122" s="158"/>
      <c r="BP122" s="158"/>
      <c r="BQ122" s="158"/>
      <c r="BR122" s="158"/>
      <c r="BS122" s="158"/>
      <c r="BT122" s="158"/>
      <c r="BU122" s="158"/>
      <c r="BV122" s="158"/>
    </row>
    <row r="123" spans="63:74" x14ac:dyDescent="0.2">
      <c r="BK123" s="158"/>
      <c r="BL123" s="158"/>
      <c r="BM123" s="158"/>
      <c r="BN123" s="158"/>
      <c r="BO123" s="158"/>
      <c r="BP123" s="158"/>
      <c r="BQ123" s="158"/>
      <c r="BR123" s="158"/>
      <c r="BS123" s="158"/>
      <c r="BT123" s="158"/>
      <c r="BU123" s="158"/>
      <c r="BV123" s="158"/>
    </row>
    <row r="124" spans="63:74" x14ac:dyDescent="0.2">
      <c r="BK124" s="158"/>
      <c r="BL124" s="158"/>
      <c r="BM124" s="158"/>
      <c r="BN124" s="158"/>
      <c r="BO124" s="158"/>
      <c r="BP124" s="158"/>
      <c r="BQ124" s="158"/>
      <c r="BR124" s="158"/>
      <c r="BS124" s="158"/>
      <c r="BT124" s="158"/>
      <c r="BU124" s="158"/>
      <c r="BV124" s="158"/>
    </row>
    <row r="125" spans="63:74" x14ac:dyDescent="0.2">
      <c r="BK125" s="158"/>
      <c r="BL125" s="158"/>
      <c r="BM125" s="158"/>
      <c r="BN125" s="158"/>
      <c r="BO125" s="158"/>
      <c r="BP125" s="158"/>
      <c r="BQ125" s="158"/>
      <c r="BR125" s="158"/>
      <c r="BS125" s="158"/>
      <c r="BT125" s="158"/>
      <c r="BU125" s="158"/>
      <c r="BV125" s="158"/>
    </row>
    <row r="126" spans="63:74" x14ac:dyDescent="0.2">
      <c r="BK126" s="158"/>
      <c r="BL126" s="158"/>
      <c r="BM126" s="158"/>
      <c r="BN126" s="158"/>
      <c r="BO126" s="158"/>
      <c r="BP126" s="158"/>
      <c r="BQ126" s="158"/>
      <c r="BR126" s="158"/>
      <c r="BS126" s="158"/>
      <c r="BT126" s="158"/>
      <c r="BU126" s="158"/>
      <c r="BV126" s="158"/>
    </row>
    <row r="127" spans="63:74" x14ac:dyDescent="0.2">
      <c r="BK127" s="158"/>
      <c r="BL127" s="158"/>
      <c r="BM127" s="158"/>
      <c r="BN127" s="158"/>
      <c r="BO127" s="158"/>
      <c r="BP127" s="158"/>
      <c r="BQ127" s="158"/>
      <c r="BR127" s="158"/>
      <c r="BS127" s="158"/>
      <c r="BT127" s="158"/>
      <c r="BU127" s="158"/>
      <c r="BV127" s="158"/>
    </row>
    <row r="128" spans="63:74" x14ac:dyDescent="0.2">
      <c r="BK128" s="158"/>
      <c r="BL128" s="158"/>
      <c r="BM128" s="158"/>
      <c r="BN128" s="158"/>
      <c r="BO128" s="158"/>
      <c r="BP128" s="158"/>
      <c r="BQ128" s="158"/>
      <c r="BR128" s="158"/>
      <c r="BS128" s="158"/>
      <c r="BT128" s="158"/>
      <c r="BU128" s="158"/>
      <c r="BV128" s="158"/>
    </row>
    <row r="129" spans="63:74" x14ac:dyDescent="0.2">
      <c r="BK129" s="158"/>
      <c r="BL129" s="158"/>
      <c r="BM129" s="158"/>
      <c r="BN129" s="158"/>
      <c r="BO129" s="158"/>
      <c r="BP129" s="158"/>
      <c r="BQ129" s="158"/>
      <c r="BR129" s="158"/>
      <c r="BS129" s="158"/>
      <c r="BT129" s="158"/>
      <c r="BU129" s="158"/>
      <c r="BV129" s="158"/>
    </row>
    <row r="130" spans="63:74" x14ac:dyDescent="0.2">
      <c r="BK130" s="158"/>
      <c r="BL130" s="158"/>
      <c r="BM130" s="158"/>
      <c r="BN130" s="158"/>
      <c r="BO130" s="158"/>
      <c r="BP130" s="158"/>
      <c r="BQ130" s="158"/>
      <c r="BR130" s="158"/>
      <c r="BS130" s="158"/>
      <c r="BT130" s="158"/>
      <c r="BU130" s="158"/>
      <c r="BV130" s="158"/>
    </row>
    <row r="131" spans="63:74" x14ac:dyDescent="0.2">
      <c r="BK131" s="158"/>
      <c r="BL131" s="158"/>
      <c r="BM131" s="158"/>
      <c r="BN131" s="158"/>
      <c r="BO131" s="158"/>
      <c r="BP131" s="158"/>
      <c r="BQ131" s="158"/>
      <c r="BR131" s="158"/>
      <c r="BS131" s="158"/>
      <c r="BT131" s="158"/>
      <c r="BU131" s="158"/>
      <c r="BV131" s="158"/>
    </row>
    <row r="132" spans="63:74" x14ac:dyDescent="0.2">
      <c r="BK132" s="158"/>
      <c r="BL132" s="158"/>
      <c r="BM132" s="158"/>
      <c r="BN132" s="158"/>
      <c r="BO132" s="158"/>
      <c r="BP132" s="158"/>
      <c r="BQ132" s="158"/>
      <c r="BR132" s="158"/>
      <c r="BS132" s="158"/>
      <c r="BT132" s="158"/>
      <c r="BU132" s="158"/>
      <c r="BV132" s="158"/>
    </row>
    <row r="133" spans="63:74" x14ac:dyDescent="0.2">
      <c r="BK133" s="158"/>
      <c r="BL133" s="158"/>
      <c r="BM133" s="158"/>
      <c r="BN133" s="158"/>
      <c r="BO133" s="158"/>
      <c r="BP133" s="158"/>
      <c r="BQ133" s="158"/>
      <c r="BR133" s="158"/>
      <c r="BS133" s="158"/>
      <c r="BT133" s="158"/>
      <c r="BU133" s="158"/>
      <c r="BV133" s="158"/>
    </row>
    <row r="134" spans="63:74" x14ac:dyDescent="0.2">
      <c r="BK134" s="158"/>
      <c r="BL134" s="158"/>
      <c r="BM134" s="158"/>
      <c r="BN134" s="158"/>
      <c r="BO134" s="158"/>
      <c r="BP134" s="158"/>
      <c r="BQ134" s="158"/>
      <c r="BR134" s="158"/>
      <c r="BS134" s="158"/>
      <c r="BT134" s="158"/>
      <c r="BU134" s="158"/>
      <c r="BV134" s="158"/>
    </row>
    <row r="135" spans="63:74" x14ac:dyDescent="0.2">
      <c r="BK135" s="158"/>
      <c r="BL135" s="158"/>
      <c r="BM135" s="158"/>
      <c r="BN135" s="158"/>
      <c r="BO135" s="158"/>
      <c r="BP135" s="158"/>
      <c r="BQ135" s="158"/>
      <c r="BR135" s="158"/>
      <c r="BS135" s="158"/>
      <c r="BT135" s="158"/>
      <c r="BU135" s="158"/>
      <c r="BV135" s="158"/>
    </row>
    <row r="136" spans="63:74" x14ac:dyDescent="0.2">
      <c r="BK136" s="158"/>
      <c r="BL136" s="158"/>
      <c r="BM136" s="158"/>
      <c r="BN136" s="158"/>
      <c r="BO136" s="158"/>
      <c r="BP136" s="158"/>
      <c r="BQ136" s="158"/>
      <c r="BR136" s="158"/>
      <c r="BS136" s="158"/>
      <c r="BT136" s="158"/>
      <c r="BU136" s="158"/>
      <c r="BV136" s="158"/>
    </row>
    <row r="137" spans="63:74" x14ac:dyDescent="0.2">
      <c r="BK137" s="158"/>
      <c r="BL137" s="158"/>
      <c r="BM137" s="158"/>
      <c r="BN137" s="158"/>
      <c r="BO137" s="158"/>
      <c r="BP137" s="158"/>
      <c r="BQ137" s="158"/>
      <c r="BR137" s="158"/>
      <c r="BS137" s="158"/>
      <c r="BT137" s="158"/>
      <c r="BU137" s="158"/>
      <c r="BV137" s="158"/>
    </row>
    <row r="138" spans="63:74" x14ac:dyDescent="0.2">
      <c r="BK138" s="158"/>
      <c r="BL138" s="158"/>
      <c r="BM138" s="158"/>
      <c r="BN138" s="158"/>
      <c r="BO138" s="158"/>
      <c r="BP138" s="158"/>
      <c r="BQ138" s="158"/>
      <c r="BR138" s="158"/>
      <c r="BS138" s="158"/>
      <c r="BT138" s="158"/>
      <c r="BU138" s="158"/>
      <c r="BV138" s="158"/>
    </row>
    <row r="139" spans="63:74" x14ac:dyDescent="0.2">
      <c r="BK139" s="158"/>
      <c r="BL139" s="158"/>
      <c r="BM139" s="158"/>
      <c r="BN139" s="158"/>
      <c r="BO139" s="158"/>
      <c r="BP139" s="158"/>
      <c r="BQ139" s="158"/>
      <c r="BR139" s="158"/>
      <c r="BS139" s="158"/>
      <c r="BT139" s="158"/>
      <c r="BU139" s="158"/>
      <c r="BV139" s="158"/>
    </row>
    <row r="140" spans="63:74" x14ac:dyDescent="0.2">
      <c r="BK140" s="158"/>
      <c r="BL140" s="158"/>
      <c r="BM140" s="158"/>
      <c r="BN140" s="158"/>
      <c r="BO140" s="158"/>
      <c r="BP140" s="158"/>
      <c r="BQ140" s="158"/>
      <c r="BR140" s="158"/>
      <c r="BS140" s="158"/>
      <c r="BT140" s="158"/>
      <c r="BU140" s="158"/>
      <c r="BV140" s="158"/>
    </row>
    <row r="141" spans="63:74" x14ac:dyDescent="0.2">
      <c r="BK141" s="158"/>
      <c r="BL141" s="158"/>
      <c r="BM141" s="158"/>
      <c r="BN141" s="158"/>
      <c r="BO141" s="158"/>
      <c r="BP141" s="158"/>
      <c r="BQ141" s="158"/>
      <c r="BR141" s="158"/>
      <c r="BS141" s="158"/>
      <c r="BT141" s="158"/>
      <c r="BU141" s="158"/>
      <c r="BV141" s="158"/>
    </row>
    <row r="142" spans="63:74" x14ac:dyDescent="0.2">
      <c r="BK142" s="158"/>
      <c r="BL142" s="158"/>
      <c r="BM142" s="158"/>
      <c r="BN142" s="158"/>
      <c r="BO142" s="158"/>
      <c r="BP142" s="158"/>
      <c r="BQ142" s="158"/>
      <c r="BR142" s="158"/>
      <c r="BS142" s="158"/>
      <c r="BT142" s="158"/>
      <c r="BU142" s="158"/>
      <c r="BV142" s="158"/>
    </row>
    <row r="143" spans="63:74" x14ac:dyDescent="0.2">
      <c r="BK143" s="158"/>
      <c r="BL143" s="158"/>
      <c r="BM143" s="158"/>
      <c r="BN143" s="158"/>
      <c r="BO143" s="158"/>
      <c r="BP143" s="158"/>
      <c r="BQ143" s="158"/>
      <c r="BR143" s="158"/>
      <c r="BS143" s="158"/>
      <c r="BT143" s="158"/>
      <c r="BU143" s="158"/>
      <c r="BV143" s="158"/>
    </row>
    <row r="144" spans="63:74" x14ac:dyDescent="0.2">
      <c r="BK144" s="158"/>
      <c r="BL144" s="158"/>
      <c r="BM144" s="158"/>
      <c r="BN144" s="158"/>
      <c r="BO144" s="158"/>
      <c r="BP144" s="158"/>
      <c r="BQ144" s="158"/>
      <c r="BR144" s="158"/>
      <c r="BS144" s="158"/>
      <c r="BT144" s="158"/>
      <c r="BU144" s="158"/>
      <c r="BV144" s="158"/>
    </row>
    <row r="145" spans="63:74" x14ac:dyDescent="0.2">
      <c r="BK145" s="158"/>
      <c r="BL145" s="158"/>
      <c r="BM145" s="158"/>
      <c r="BN145" s="158"/>
      <c r="BO145" s="158"/>
      <c r="BP145" s="158"/>
      <c r="BQ145" s="158"/>
      <c r="BR145" s="158"/>
      <c r="BS145" s="158"/>
      <c r="BT145" s="158"/>
      <c r="BU145" s="158"/>
      <c r="BV145" s="158"/>
    </row>
    <row r="146" spans="63:74" x14ac:dyDescent="0.2">
      <c r="BK146" s="158"/>
      <c r="BL146" s="158"/>
      <c r="BM146" s="158"/>
      <c r="BN146" s="158"/>
      <c r="BO146" s="158"/>
      <c r="BP146" s="158"/>
      <c r="BQ146" s="158"/>
      <c r="BR146" s="158"/>
      <c r="BS146" s="158"/>
      <c r="BT146" s="158"/>
      <c r="BU146" s="158"/>
      <c r="BV146" s="158"/>
    </row>
    <row r="147" spans="63:74" x14ac:dyDescent="0.2">
      <c r="BK147" s="158"/>
      <c r="BL147" s="158"/>
      <c r="BM147" s="158"/>
      <c r="BN147" s="158"/>
      <c r="BO147" s="158"/>
      <c r="BP147" s="158"/>
      <c r="BQ147" s="158"/>
      <c r="BR147" s="158"/>
      <c r="BS147" s="158"/>
      <c r="BT147" s="158"/>
      <c r="BU147" s="158"/>
      <c r="BV147" s="158"/>
    </row>
    <row r="148" spans="63:74" x14ac:dyDescent="0.2">
      <c r="BK148" s="158"/>
      <c r="BL148" s="158"/>
      <c r="BM148" s="158"/>
      <c r="BN148" s="158"/>
      <c r="BO148" s="158"/>
      <c r="BP148" s="158"/>
      <c r="BQ148" s="158"/>
      <c r="BR148" s="158"/>
      <c r="BS148" s="158"/>
      <c r="BT148" s="158"/>
      <c r="BU148" s="158"/>
      <c r="BV148" s="158"/>
    </row>
    <row r="149" spans="63:74" x14ac:dyDescent="0.2">
      <c r="BK149" s="158"/>
      <c r="BL149" s="158"/>
      <c r="BM149" s="158"/>
      <c r="BN149" s="158"/>
      <c r="BO149" s="158"/>
      <c r="BP149" s="158"/>
      <c r="BQ149" s="158"/>
      <c r="BR149" s="158"/>
      <c r="BS149" s="158"/>
      <c r="BT149" s="158"/>
      <c r="BU149" s="158"/>
      <c r="BV149" s="158"/>
    </row>
    <row r="150" spans="63:74" x14ac:dyDescent="0.2">
      <c r="BK150" s="158"/>
      <c r="BL150" s="158"/>
      <c r="BM150" s="158"/>
      <c r="BN150" s="158"/>
      <c r="BO150" s="158"/>
      <c r="BP150" s="158"/>
      <c r="BQ150" s="158"/>
      <c r="BR150" s="158"/>
      <c r="BS150" s="158"/>
      <c r="BT150" s="158"/>
      <c r="BU150" s="158"/>
      <c r="BV150" s="158"/>
    </row>
    <row r="151" spans="63:74" x14ac:dyDescent="0.2">
      <c r="BK151" s="158"/>
      <c r="BL151" s="158"/>
      <c r="BM151" s="158"/>
      <c r="BN151" s="158"/>
      <c r="BO151" s="158"/>
      <c r="BP151" s="158"/>
      <c r="BQ151" s="158"/>
      <c r="BR151" s="158"/>
      <c r="BS151" s="158"/>
      <c r="BT151" s="158"/>
      <c r="BU151" s="158"/>
      <c r="BV151" s="158"/>
    </row>
    <row r="152" spans="63:74" x14ac:dyDescent="0.2">
      <c r="BK152" s="158"/>
      <c r="BL152" s="158"/>
      <c r="BM152" s="158"/>
      <c r="BN152" s="158"/>
      <c r="BO152" s="158"/>
      <c r="BP152" s="158"/>
      <c r="BQ152" s="158"/>
      <c r="BR152" s="158"/>
      <c r="BS152" s="158"/>
      <c r="BT152" s="158"/>
      <c r="BU152" s="158"/>
      <c r="BV152" s="158"/>
    </row>
    <row r="153" spans="63:74" x14ac:dyDescent="0.2">
      <c r="BK153" s="158"/>
      <c r="BL153" s="158"/>
      <c r="BM153" s="158"/>
      <c r="BN153" s="158"/>
      <c r="BO153" s="158"/>
      <c r="BP153" s="158"/>
      <c r="BQ153" s="158"/>
      <c r="BR153" s="158"/>
      <c r="BS153" s="158"/>
      <c r="BT153" s="158"/>
      <c r="BU153" s="158"/>
      <c r="BV153" s="158"/>
    </row>
    <row r="154" spans="63:74" x14ac:dyDescent="0.2">
      <c r="BK154" s="158"/>
      <c r="BL154" s="158"/>
      <c r="BM154" s="158"/>
      <c r="BN154" s="158"/>
      <c r="BO154" s="158"/>
      <c r="BP154" s="158"/>
      <c r="BQ154" s="158"/>
      <c r="BR154" s="158"/>
      <c r="BS154" s="158"/>
      <c r="BT154" s="158"/>
      <c r="BU154" s="158"/>
      <c r="BV154" s="158"/>
    </row>
    <row r="155" spans="63:74" x14ac:dyDescent="0.2">
      <c r="BK155" s="158"/>
      <c r="BL155" s="158"/>
      <c r="BM155" s="158"/>
      <c r="BN155" s="158"/>
      <c r="BO155" s="158"/>
      <c r="BP155" s="158"/>
      <c r="BQ155" s="158"/>
      <c r="BR155" s="158"/>
      <c r="BS155" s="158"/>
      <c r="BT155" s="158"/>
      <c r="BU155" s="158"/>
      <c r="BV155" s="158"/>
    </row>
    <row r="156" spans="63:74" x14ac:dyDescent="0.2">
      <c r="BK156" s="158"/>
      <c r="BL156" s="158"/>
      <c r="BM156" s="158"/>
      <c r="BN156" s="158"/>
      <c r="BO156" s="158"/>
      <c r="BP156" s="158"/>
      <c r="BQ156" s="158"/>
      <c r="BR156" s="158"/>
      <c r="BS156" s="158"/>
      <c r="BT156" s="158"/>
      <c r="BU156" s="158"/>
      <c r="BV156" s="158"/>
    </row>
    <row r="157" spans="63:74" x14ac:dyDescent="0.2">
      <c r="BK157" s="158"/>
      <c r="BL157" s="158"/>
      <c r="BM157" s="158"/>
      <c r="BN157" s="158"/>
      <c r="BO157" s="158"/>
      <c r="BP157" s="158"/>
      <c r="BQ157" s="158"/>
      <c r="BR157" s="158"/>
      <c r="BS157" s="158"/>
      <c r="BT157" s="158"/>
      <c r="BU157" s="158"/>
      <c r="BV157" s="158"/>
    </row>
    <row r="158" spans="63:74" x14ac:dyDescent="0.2">
      <c r="BK158" s="158"/>
      <c r="BL158" s="158"/>
      <c r="BM158" s="158"/>
      <c r="BN158" s="158"/>
      <c r="BO158" s="158"/>
      <c r="BP158" s="158"/>
      <c r="BQ158" s="158"/>
      <c r="BR158" s="158"/>
      <c r="BS158" s="158"/>
      <c r="BT158" s="158"/>
      <c r="BU158" s="158"/>
      <c r="BV158" s="158"/>
    </row>
    <row r="159" spans="63:74" x14ac:dyDescent="0.2">
      <c r="BK159" s="158"/>
      <c r="BL159" s="158"/>
      <c r="BM159" s="158"/>
      <c r="BN159" s="158"/>
      <c r="BO159" s="158"/>
      <c r="BP159" s="158"/>
      <c r="BQ159" s="158"/>
      <c r="BR159" s="158"/>
      <c r="BS159" s="158"/>
      <c r="BT159" s="158"/>
      <c r="BU159" s="158"/>
      <c r="BV159" s="158"/>
    </row>
    <row r="160" spans="63:74" x14ac:dyDescent="0.2">
      <c r="BK160" s="158"/>
      <c r="BL160" s="158"/>
      <c r="BM160" s="158"/>
      <c r="BN160" s="158"/>
      <c r="BO160" s="158"/>
      <c r="BP160" s="158"/>
      <c r="BQ160" s="158"/>
      <c r="BR160" s="158"/>
      <c r="BS160" s="158"/>
      <c r="BT160" s="158"/>
      <c r="BU160" s="158"/>
      <c r="BV160" s="158"/>
    </row>
    <row r="161" spans="63:74" x14ac:dyDescent="0.2">
      <c r="BK161" s="158"/>
      <c r="BL161" s="158"/>
      <c r="BM161" s="158"/>
      <c r="BN161" s="158"/>
      <c r="BO161" s="158"/>
      <c r="BP161" s="158"/>
      <c r="BQ161" s="158"/>
      <c r="BR161" s="158"/>
      <c r="BS161" s="158"/>
      <c r="BT161" s="158"/>
      <c r="BU161" s="158"/>
      <c r="BV161" s="158"/>
    </row>
    <row r="162" spans="63:74" x14ac:dyDescent="0.2">
      <c r="BK162" s="158"/>
      <c r="BL162" s="158"/>
      <c r="BM162" s="158"/>
      <c r="BN162" s="158"/>
      <c r="BO162" s="158"/>
      <c r="BP162" s="158"/>
      <c r="BQ162" s="158"/>
      <c r="BR162" s="158"/>
      <c r="BS162" s="158"/>
      <c r="BT162" s="158"/>
      <c r="BU162" s="158"/>
      <c r="BV162" s="158"/>
    </row>
    <row r="163" spans="63:74" x14ac:dyDescent="0.2">
      <c r="BK163" s="158"/>
      <c r="BL163" s="158"/>
      <c r="BM163" s="158"/>
      <c r="BN163" s="158"/>
      <c r="BO163" s="158"/>
      <c r="BP163" s="158"/>
      <c r="BQ163" s="158"/>
      <c r="BR163" s="158"/>
      <c r="BS163" s="158"/>
      <c r="BT163" s="158"/>
      <c r="BU163" s="158"/>
      <c r="BV163" s="158"/>
    </row>
    <row r="164" spans="63:74" x14ac:dyDescent="0.2">
      <c r="BK164" s="158"/>
      <c r="BL164" s="158"/>
      <c r="BM164" s="158"/>
      <c r="BN164" s="158"/>
      <c r="BO164" s="158"/>
      <c r="BP164" s="158"/>
      <c r="BQ164" s="158"/>
      <c r="BR164" s="158"/>
      <c r="BS164" s="158"/>
      <c r="BT164" s="158"/>
      <c r="BU164" s="158"/>
      <c r="BV164" s="158"/>
    </row>
    <row r="165" spans="63:74" x14ac:dyDescent="0.2">
      <c r="BK165" s="158"/>
      <c r="BL165" s="158"/>
      <c r="BM165" s="158"/>
      <c r="BN165" s="158"/>
      <c r="BO165" s="158"/>
      <c r="BP165" s="158"/>
      <c r="BQ165" s="158"/>
      <c r="BR165" s="158"/>
      <c r="BS165" s="158"/>
      <c r="BT165" s="158"/>
      <c r="BU165" s="158"/>
      <c r="BV165" s="158"/>
    </row>
    <row r="166" spans="63:74" x14ac:dyDescent="0.2">
      <c r="BK166" s="158"/>
      <c r="BL166" s="158"/>
      <c r="BM166" s="158"/>
      <c r="BN166" s="158"/>
      <c r="BO166" s="158"/>
      <c r="BP166" s="158"/>
      <c r="BQ166" s="158"/>
      <c r="BR166" s="158"/>
      <c r="BS166" s="158"/>
      <c r="BT166" s="158"/>
      <c r="BU166" s="158"/>
      <c r="BV166" s="158"/>
    </row>
    <row r="167" spans="63:74" x14ac:dyDescent="0.2">
      <c r="BK167" s="158"/>
      <c r="BL167" s="158"/>
      <c r="BM167" s="158"/>
      <c r="BN167" s="158"/>
      <c r="BO167" s="158"/>
      <c r="BP167" s="158"/>
      <c r="BQ167" s="158"/>
      <c r="BR167" s="158"/>
      <c r="BS167" s="158"/>
      <c r="BT167" s="158"/>
      <c r="BU167" s="158"/>
      <c r="BV167" s="158"/>
    </row>
    <row r="168" spans="63:74" x14ac:dyDescent="0.2">
      <c r="BK168" s="158"/>
      <c r="BL168" s="158"/>
      <c r="BM168" s="158"/>
      <c r="BN168" s="158"/>
      <c r="BO168" s="158"/>
      <c r="BP168" s="158"/>
      <c r="BQ168" s="158"/>
      <c r="BR168" s="158"/>
      <c r="BS168" s="158"/>
      <c r="BT168" s="158"/>
      <c r="BU168" s="158"/>
      <c r="BV168" s="158"/>
    </row>
    <row r="169" spans="63:74" x14ac:dyDescent="0.2">
      <c r="BK169" s="158"/>
      <c r="BL169" s="158"/>
      <c r="BM169" s="158"/>
      <c r="BN169" s="158"/>
      <c r="BO169" s="158"/>
      <c r="BP169" s="158"/>
      <c r="BQ169" s="158"/>
      <c r="BR169" s="158"/>
      <c r="BS169" s="158"/>
      <c r="BT169" s="158"/>
      <c r="BU169" s="158"/>
      <c r="BV169" s="158"/>
    </row>
    <row r="170" spans="63:74" x14ac:dyDescent="0.2">
      <c r="BK170" s="158"/>
      <c r="BL170" s="158"/>
      <c r="BM170" s="158"/>
      <c r="BN170" s="158"/>
      <c r="BO170" s="158"/>
      <c r="BP170" s="158"/>
      <c r="BQ170" s="158"/>
      <c r="BR170" s="158"/>
      <c r="BS170" s="158"/>
      <c r="BT170" s="158"/>
      <c r="BU170" s="158"/>
      <c r="BV170" s="158"/>
    </row>
    <row r="171" spans="63:74" x14ac:dyDescent="0.2">
      <c r="BK171" s="158"/>
      <c r="BL171" s="158"/>
      <c r="BM171" s="158"/>
      <c r="BN171" s="158"/>
      <c r="BO171" s="158"/>
      <c r="BP171" s="158"/>
      <c r="BQ171" s="158"/>
      <c r="BR171" s="158"/>
      <c r="BS171" s="158"/>
      <c r="BT171" s="158"/>
      <c r="BU171" s="158"/>
      <c r="BV171" s="158"/>
    </row>
    <row r="172" spans="63:74" x14ac:dyDescent="0.2">
      <c r="BK172" s="158"/>
      <c r="BL172" s="158"/>
      <c r="BM172" s="158"/>
      <c r="BN172" s="158"/>
      <c r="BO172" s="158"/>
      <c r="BP172" s="158"/>
      <c r="BQ172" s="158"/>
      <c r="BR172" s="158"/>
      <c r="BS172" s="158"/>
      <c r="BT172" s="158"/>
      <c r="BU172" s="158"/>
      <c r="BV172" s="158"/>
    </row>
    <row r="173" spans="63:74" x14ac:dyDescent="0.2">
      <c r="BK173" s="158"/>
      <c r="BL173" s="158"/>
      <c r="BM173" s="158"/>
      <c r="BN173" s="158"/>
      <c r="BO173" s="158"/>
      <c r="BP173" s="158"/>
      <c r="BQ173" s="158"/>
      <c r="BR173" s="158"/>
      <c r="BS173" s="158"/>
      <c r="BT173" s="158"/>
      <c r="BU173" s="158"/>
      <c r="BV173" s="158"/>
    </row>
    <row r="174" spans="63:74" x14ac:dyDescent="0.2">
      <c r="BK174" s="158"/>
      <c r="BL174" s="158"/>
      <c r="BM174" s="158"/>
      <c r="BN174" s="158"/>
      <c r="BO174" s="158"/>
      <c r="BP174" s="158"/>
      <c r="BQ174" s="158"/>
      <c r="BR174" s="158"/>
      <c r="BS174" s="158"/>
      <c r="BT174" s="158"/>
      <c r="BU174" s="158"/>
      <c r="BV174" s="158"/>
    </row>
  </sheetData>
  <mergeCells count="16">
    <mergeCell ref="A1:A2"/>
    <mergeCell ref="AM3:AX3"/>
    <mergeCell ref="AY3:BJ3"/>
    <mergeCell ref="BK3:BV3"/>
    <mergeCell ref="B1:AL1"/>
    <mergeCell ref="C3:N3"/>
    <mergeCell ref="O3:Z3"/>
    <mergeCell ref="AA3:AL3"/>
    <mergeCell ref="B68:Q68"/>
    <mergeCell ref="B61:Q61"/>
    <mergeCell ref="B66:Q66"/>
    <mergeCell ref="B67:Q67"/>
    <mergeCell ref="B59:Q59"/>
    <mergeCell ref="B64:Q64"/>
    <mergeCell ref="B62:Q62"/>
    <mergeCell ref="B63:Q63"/>
  </mergeCells>
  <phoneticPr fontId="3" type="noConversion"/>
  <conditionalFormatting sqref="C61:Q62">
    <cfRule type="cellIs" dxfId="11" priority="1" stopIfTrue="1" operator="notEqual">
      <formula>C$60</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27" sqref="B27:Q27"/>
    </sheetView>
  </sheetViews>
  <sheetFormatPr defaultColWidth="9.5703125" defaultRowHeight="12" x14ac:dyDescent="0.15"/>
  <cols>
    <col min="1" max="1" width="10.85546875" style="2" customWidth="1"/>
    <col min="2" max="2" width="45.42578125" style="2" customWidth="1"/>
    <col min="3" max="50" width="6.5703125" style="2" customWidth="1"/>
    <col min="51" max="55" width="6.5703125" style="156" customWidth="1"/>
    <col min="56" max="58" width="6.5703125" style="315" customWidth="1"/>
    <col min="59" max="62" width="6.5703125" style="156" customWidth="1"/>
    <col min="63" max="74" width="6.5703125" style="2" customWidth="1"/>
    <col min="75" max="16384" width="9.5703125" style="2"/>
  </cols>
  <sheetData>
    <row r="1" spans="1:74" ht="15.75" customHeight="1" x14ac:dyDescent="0.2">
      <c r="A1" s="777" t="s">
        <v>516</v>
      </c>
      <c r="B1" s="851" t="s">
        <v>830</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s="4"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243"/>
      <c r="AZ2" s="243"/>
      <c r="BA2" s="243"/>
      <c r="BB2" s="243"/>
      <c r="BC2" s="243"/>
      <c r="BD2" s="316"/>
      <c r="BE2" s="316"/>
      <c r="BF2" s="316"/>
      <c r="BG2" s="243"/>
      <c r="BH2" s="243"/>
      <c r="BI2" s="243"/>
      <c r="BJ2" s="243"/>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ht="11.25"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1"/>
      <c r="B5" s="32" t="s">
        <v>1345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172"/>
      <c r="AZ5" s="172"/>
      <c r="BA5" s="172"/>
      <c r="BB5" s="172"/>
      <c r="BC5" s="172"/>
      <c r="BD5" s="718"/>
      <c r="BE5" s="718"/>
      <c r="BF5" s="718"/>
      <c r="BG5" s="718"/>
      <c r="BH5" s="719"/>
      <c r="BI5" s="719"/>
      <c r="BJ5" s="719"/>
      <c r="BK5" s="719"/>
      <c r="BL5" s="719"/>
      <c r="BM5" s="719"/>
      <c r="BN5" s="719"/>
      <c r="BO5" s="719"/>
      <c r="BP5" s="719"/>
      <c r="BQ5" s="719"/>
      <c r="BR5" s="719"/>
      <c r="BS5" s="719"/>
      <c r="BT5" s="719"/>
      <c r="BU5" s="719"/>
      <c r="BV5" s="719"/>
    </row>
    <row r="6" spans="1:74" ht="11.1" customHeight="1" x14ac:dyDescent="0.2">
      <c r="A6" s="1" t="s">
        <v>1346</v>
      </c>
      <c r="B6" s="707" t="s">
        <v>1347</v>
      </c>
      <c r="C6" s="714">
        <v>1.7430000000000001</v>
      </c>
      <c r="D6" s="714">
        <v>1.669</v>
      </c>
      <c r="E6" s="714">
        <v>1.127</v>
      </c>
      <c r="F6" s="714">
        <v>0.64500000000000002</v>
      </c>
      <c r="G6" s="714">
        <v>1.0489999999999999</v>
      </c>
      <c r="H6" s="714">
        <v>1.3109999999999999</v>
      </c>
      <c r="I6" s="714">
        <v>1.38</v>
      </c>
      <c r="J6" s="714">
        <v>1.389</v>
      </c>
      <c r="K6" s="714">
        <v>1.3540000000000001</v>
      </c>
      <c r="L6" s="714">
        <v>1.3120000000000001</v>
      </c>
      <c r="M6" s="714">
        <v>1.2869999999999999</v>
      </c>
      <c r="N6" s="714">
        <v>1.3939999999999999</v>
      </c>
      <c r="O6" s="714">
        <v>1.575</v>
      </c>
      <c r="P6" s="714">
        <v>1.784</v>
      </c>
      <c r="Q6" s="714">
        <v>2.0110000000000001</v>
      </c>
      <c r="R6" s="714">
        <v>2.0550000000000002</v>
      </c>
      <c r="S6" s="714">
        <v>2.181</v>
      </c>
      <c r="T6" s="714">
        <v>2.2519999999999998</v>
      </c>
      <c r="U6" s="714">
        <v>2.3370000000000002</v>
      </c>
      <c r="V6" s="714">
        <v>2.302</v>
      </c>
      <c r="W6" s="714">
        <v>2.31</v>
      </c>
      <c r="X6" s="714">
        <v>2.4940000000000002</v>
      </c>
      <c r="Y6" s="714">
        <v>2.484</v>
      </c>
      <c r="Z6" s="714">
        <v>2.3039999999999998</v>
      </c>
      <c r="AA6" s="714">
        <v>2.423</v>
      </c>
      <c r="AB6" s="714">
        <v>2.6389999999999998</v>
      </c>
      <c r="AC6" s="714">
        <v>3.2320000000000002</v>
      </c>
      <c r="AD6" s="714">
        <v>3.2595239999999999</v>
      </c>
      <c r="AE6" s="714">
        <v>3.8660239999999999</v>
      </c>
      <c r="AF6" s="714">
        <v>4.1233839999999997</v>
      </c>
      <c r="AG6" s="714">
        <v>3.3764400000000001</v>
      </c>
      <c r="AH6" s="714">
        <v>3.0518360000000002</v>
      </c>
      <c r="AI6" s="714">
        <v>2.9032450000000001</v>
      </c>
      <c r="AJ6" s="714">
        <v>3.0013809999999999</v>
      </c>
      <c r="AK6" s="714">
        <v>2.703665</v>
      </c>
      <c r="AL6" s="714">
        <v>2.2908249999999999</v>
      </c>
      <c r="AM6" s="714">
        <v>2.6160230000000002</v>
      </c>
      <c r="AN6" s="714">
        <v>2.604257</v>
      </c>
      <c r="AO6" s="714">
        <v>2.6338602764000001</v>
      </c>
      <c r="AP6" s="714">
        <v>2.7438575888000001</v>
      </c>
      <c r="AQ6" s="714">
        <v>2.5814268246999998</v>
      </c>
      <c r="AR6" s="714">
        <v>2.6152202756</v>
      </c>
      <c r="AS6" s="714">
        <v>2.7934427497000001</v>
      </c>
      <c r="AT6" s="714">
        <v>3.0170080000000001</v>
      </c>
      <c r="AU6" s="714">
        <v>3.068549</v>
      </c>
      <c r="AV6" s="714">
        <v>2.4893019999999999</v>
      </c>
      <c r="AW6" s="714">
        <v>2.2987009999999999</v>
      </c>
      <c r="AX6" s="714">
        <v>2.1982930000000001</v>
      </c>
      <c r="AY6" s="714">
        <v>2.2597299999999998</v>
      </c>
      <c r="AZ6" s="714">
        <v>2.4350710000000002</v>
      </c>
      <c r="BA6" s="714">
        <v>2.6475979999999999</v>
      </c>
      <c r="BB6" s="714">
        <v>2.8022719999999999</v>
      </c>
      <c r="BC6" s="714">
        <v>2.5579360000000002</v>
      </c>
      <c r="BD6" s="720">
        <v>2.3887</v>
      </c>
      <c r="BE6" s="720">
        <v>2.4515920000000002</v>
      </c>
      <c r="BF6" s="720">
        <v>2.5261170000000002</v>
      </c>
      <c r="BG6" s="720">
        <v>2.5449000000000002</v>
      </c>
      <c r="BH6" s="720">
        <v>2.4796619999999998</v>
      </c>
      <c r="BI6" s="720">
        <v>2.4547020000000002</v>
      </c>
      <c r="BJ6" s="720">
        <v>2.4001960000000002</v>
      </c>
      <c r="BK6" s="720">
        <v>2.4509620000000001</v>
      </c>
      <c r="BL6" s="720">
        <v>2.506284</v>
      </c>
      <c r="BM6" s="720">
        <v>2.652158</v>
      </c>
      <c r="BN6" s="720">
        <v>2.762022</v>
      </c>
      <c r="BO6" s="720">
        <v>2.6819030000000001</v>
      </c>
      <c r="BP6" s="720">
        <v>2.6452360000000001</v>
      </c>
      <c r="BQ6" s="720">
        <v>2.6594190000000002</v>
      </c>
      <c r="BR6" s="720">
        <v>2.6856279999999999</v>
      </c>
      <c r="BS6" s="720">
        <v>2.5742470000000002</v>
      </c>
      <c r="BT6" s="720">
        <v>2.5026229999999998</v>
      </c>
      <c r="BU6" s="720">
        <v>2.4188860000000001</v>
      </c>
      <c r="BV6" s="720">
        <v>2.3221319999999999</v>
      </c>
    </row>
    <row r="7" spans="1:74" ht="11.1" customHeight="1" x14ac:dyDescent="0.2">
      <c r="A7" s="1"/>
      <c r="B7" s="708"/>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c r="AZ7" s="715"/>
      <c r="BA7" s="715"/>
      <c r="BB7" s="715"/>
      <c r="BC7" s="715"/>
      <c r="BD7" s="721"/>
      <c r="BE7" s="721"/>
      <c r="BF7" s="721"/>
      <c r="BG7" s="721"/>
      <c r="BH7" s="721"/>
      <c r="BI7" s="721"/>
      <c r="BJ7" s="721"/>
      <c r="BK7" s="721"/>
      <c r="BL7" s="721"/>
      <c r="BM7" s="721"/>
      <c r="BN7" s="721"/>
      <c r="BO7" s="721"/>
      <c r="BP7" s="721"/>
      <c r="BQ7" s="721"/>
      <c r="BR7" s="721"/>
      <c r="BS7" s="721"/>
      <c r="BT7" s="721"/>
      <c r="BU7" s="721"/>
      <c r="BV7" s="721"/>
    </row>
    <row r="8" spans="1:74" ht="11.1" customHeight="1" x14ac:dyDescent="0.2">
      <c r="A8" s="1"/>
      <c r="B8" s="32" t="s">
        <v>1348</v>
      </c>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20"/>
      <c r="BE8" s="720"/>
      <c r="BF8" s="720"/>
      <c r="BG8" s="720"/>
      <c r="BH8" s="720"/>
      <c r="BI8" s="720"/>
      <c r="BJ8" s="720"/>
      <c r="BK8" s="720"/>
      <c r="BL8" s="720"/>
      <c r="BM8" s="720"/>
      <c r="BN8" s="720"/>
      <c r="BO8" s="720"/>
      <c r="BP8" s="720"/>
      <c r="BQ8" s="720"/>
      <c r="BR8" s="720"/>
      <c r="BS8" s="720"/>
      <c r="BT8" s="720"/>
      <c r="BU8" s="720"/>
      <c r="BV8" s="720"/>
    </row>
    <row r="9" spans="1:74" s="315" customFormat="1" ht="11.1" customHeight="1" x14ac:dyDescent="0.2">
      <c r="A9" s="709" t="s">
        <v>1349</v>
      </c>
      <c r="B9" s="710" t="s">
        <v>1350</v>
      </c>
      <c r="C9" s="713">
        <v>2.6355</v>
      </c>
      <c r="D9" s="713">
        <v>2.5325000000000002</v>
      </c>
      <c r="E9" s="713">
        <v>2.3290000000000002</v>
      </c>
      <c r="F9" s="713">
        <v>1.93825</v>
      </c>
      <c r="G9" s="713">
        <v>1.9604999999999999</v>
      </c>
      <c r="H9" s="713">
        <v>2.1696</v>
      </c>
      <c r="I9" s="713">
        <v>2.2719999999999998</v>
      </c>
      <c r="J9" s="713">
        <v>2.2722000000000002</v>
      </c>
      <c r="K9" s="713">
        <v>2.2734999999999999</v>
      </c>
      <c r="L9" s="713">
        <v>2.2482500000000001</v>
      </c>
      <c r="M9" s="713">
        <v>2.1998000000000002</v>
      </c>
      <c r="N9" s="713">
        <v>2.2835000000000001</v>
      </c>
      <c r="O9" s="713">
        <v>2.4202499999999998</v>
      </c>
      <c r="P9" s="713">
        <v>2.5870000000000002</v>
      </c>
      <c r="Q9" s="713">
        <v>2.8976000000000002</v>
      </c>
      <c r="R9" s="713">
        <v>2.9477500000000001</v>
      </c>
      <c r="S9" s="713">
        <v>3.0762</v>
      </c>
      <c r="T9" s="713">
        <v>3.1567500000000002</v>
      </c>
      <c r="U9" s="713">
        <v>3.2305000000000001</v>
      </c>
      <c r="V9" s="713">
        <v>3.2553999999999998</v>
      </c>
      <c r="W9" s="713">
        <v>3.2715000000000001</v>
      </c>
      <c r="X9" s="713">
        <v>3.3842500000000002</v>
      </c>
      <c r="Y9" s="713">
        <v>3.4910000000000001</v>
      </c>
      <c r="Z9" s="713">
        <v>3.4060000000000001</v>
      </c>
      <c r="AA9" s="713">
        <v>3.4127999999999998</v>
      </c>
      <c r="AB9" s="713">
        <v>3.6110000000000002</v>
      </c>
      <c r="AC9" s="713">
        <v>4.3217499999999998</v>
      </c>
      <c r="AD9" s="713">
        <v>4.2127499999999998</v>
      </c>
      <c r="AE9" s="713">
        <v>4.5449999999999999</v>
      </c>
      <c r="AF9" s="713">
        <v>5.0322500000000003</v>
      </c>
      <c r="AG9" s="713">
        <v>4.6680000000000001</v>
      </c>
      <c r="AH9" s="713">
        <v>4.0873999999999997</v>
      </c>
      <c r="AI9" s="713">
        <v>3.8167499999999999</v>
      </c>
      <c r="AJ9" s="713">
        <v>3.9354</v>
      </c>
      <c r="AK9" s="713">
        <v>3.7992499999999998</v>
      </c>
      <c r="AL9" s="713">
        <v>3.3235000000000001</v>
      </c>
      <c r="AM9" s="713">
        <v>3.4451999999999998</v>
      </c>
      <c r="AN9" s="713">
        <v>3.5012500000000002</v>
      </c>
      <c r="AO9" s="713">
        <v>3.5350000000000001</v>
      </c>
      <c r="AP9" s="713">
        <v>3.71075</v>
      </c>
      <c r="AQ9" s="713">
        <v>3.6661999999999999</v>
      </c>
      <c r="AR9" s="713">
        <v>3.68425</v>
      </c>
      <c r="AS9" s="713">
        <v>3.7124000000000001</v>
      </c>
      <c r="AT9" s="713">
        <v>3.95425</v>
      </c>
      <c r="AU9" s="713">
        <v>3.9575</v>
      </c>
      <c r="AV9" s="713">
        <v>3.742</v>
      </c>
      <c r="AW9" s="713">
        <v>3.4424999999999999</v>
      </c>
      <c r="AX9" s="713">
        <v>3.2570000000000001</v>
      </c>
      <c r="AY9" s="713">
        <v>3.1968000000000001</v>
      </c>
      <c r="AZ9" s="713">
        <v>3.3282500000000002</v>
      </c>
      <c r="BA9" s="713">
        <v>3.5415000000000001</v>
      </c>
      <c r="BB9" s="713">
        <v>3.7334000000000001</v>
      </c>
      <c r="BC9" s="713">
        <v>3.72525</v>
      </c>
      <c r="BD9" s="724">
        <v>3.6554609999999998</v>
      </c>
      <c r="BE9" s="724">
        <v>3.593019</v>
      </c>
      <c r="BF9" s="724">
        <v>3.6424720000000002</v>
      </c>
      <c r="BG9" s="724">
        <v>3.6153409999999999</v>
      </c>
      <c r="BH9" s="724">
        <v>3.5276770000000002</v>
      </c>
      <c r="BI9" s="724">
        <v>3.4914580000000002</v>
      </c>
      <c r="BJ9" s="724">
        <v>3.4337040000000001</v>
      </c>
      <c r="BK9" s="724">
        <v>3.449881</v>
      </c>
      <c r="BL9" s="724">
        <v>3.49024</v>
      </c>
      <c r="BM9" s="724">
        <v>3.6289880000000001</v>
      </c>
      <c r="BN9" s="724">
        <v>3.750229</v>
      </c>
      <c r="BO9" s="724">
        <v>3.7461989999999998</v>
      </c>
      <c r="BP9" s="724">
        <v>3.6992889999999998</v>
      </c>
      <c r="BQ9" s="724">
        <v>3.6962730000000001</v>
      </c>
      <c r="BR9" s="724">
        <v>3.7104879999999998</v>
      </c>
      <c r="BS9" s="724">
        <v>3.6170059999999999</v>
      </c>
      <c r="BT9" s="724">
        <v>3.5547219999999999</v>
      </c>
      <c r="BU9" s="724">
        <v>3.475244</v>
      </c>
      <c r="BV9" s="724">
        <v>3.3742290000000001</v>
      </c>
    </row>
    <row r="10" spans="1:74" s="315" customFormat="1" ht="11.1" customHeight="1" x14ac:dyDescent="0.2">
      <c r="A10" s="709" t="s">
        <v>1351</v>
      </c>
      <c r="B10" s="710" t="s">
        <v>1352</v>
      </c>
      <c r="C10" s="713">
        <v>2.5477500000000002</v>
      </c>
      <c r="D10" s="713">
        <v>2.4420000000000002</v>
      </c>
      <c r="E10" s="713">
        <v>2.2342</v>
      </c>
      <c r="F10" s="713">
        <v>1.8405</v>
      </c>
      <c r="G10" s="713">
        <v>1.8694999999999999</v>
      </c>
      <c r="H10" s="713">
        <v>2.0821999999999998</v>
      </c>
      <c r="I10" s="713">
        <v>2.1832500000000001</v>
      </c>
      <c r="J10" s="713">
        <v>2.1823999999999999</v>
      </c>
      <c r="K10" s="713">
        <v>2.18275</v>
      </c>
      <c r="L10" s="713">
        <v>2.1579999999999999</v>
      </c>
      <c r="M10" s="713">
        <v>2.1082000000000001</v>
      </c>
      <c r="N10" s="713">
        <v>2.1952500000000001</v>
      </c>
      <c r="O10" s="713">
        <v>2.3342499999999999</v>
      </c>
      <c r="P10" s="713">
        <v>2.5009999999999999</v>
      </c>
      <c r="Q10" s="713">
        <v>2.8104</v>
      </c>
      <c r="R10" s="713">
        <v>2.85825</v>
      </c>
      <c r="S10" s="713">
        <v>2.9851999999999999</v>
      </c>
      <c r="T10" s="713">
        <v>3.0637500000000002</v>
      </c>
      <c r="U10" s="713">
        <v>3.1360000000000001</v>
      </c>
      <c r="V10" s="713">
        <v>3.1577999999999999</v>
      </c>
      <c r="W10" s="713">
        <v>3.1749999999999998</v>
      </c>
      <c r="X10" s="713">
        <v>3.2905000000000002</v>
      </c>
      <c r="Y10" s="713">
        <v>3.3948</v>
      </c>
      <c r="Z10" s="713">
        <v>3.3065000000000002</v>
      </c>
      <c r="AA10" s="713">
        <v>3.3146</v>
      </c>
      <c r="AB10" s="713">
        <v>3.5172500000000002</v>
      </c>
      <c r="AC10" s="713">
        <v>4.2217500000000001</v>
      </c>
      <c r="AD10" s="713">
        <v>4.1085000000000003</v>
      </c>
      <c r="AE10" s="713">
        <v>4.4436</v>
      </c>
      <c r="AF10" s="713">
        <v>4.9290000000000003</v>
      </c>
      <c r="AG10" s="713">
        <v>4.5592499999999996</v>
      </c>
      <c r="AH10" s="713">
        <v>3.9750000000000001</v>
      </c>
      <c r="AI10" s="713">
        <v>3.70025</v>
      </c>
      <c r="AJ10" s="713">
        <v>3.8151999999999999</v>
      </c>
      <c r="AK10" s="713">
        <v>3.6850000000000001</v>
      </c>
      <c r="AL10" s="713">
        <v>3.21</v>
      </c>
      <c r="AM10" s="713">
        <v>3.3391999999999999</v>
      </c>
      <c r="AN10" s="713">
        <v>3.3887499999999999</v>
      </c>
      <c r="AO10" s="713">
        <v>3.4220000000000002</v>
      </c>
      <c r="AP10" s="713">
        <v>3.6030000000000002</v>
      </c>
      <c r="AQ10" s="713">
        <v>3.5548000000000002</v>
      </c>
      <c r="AR10" s="713">
        <v>3.5710000000000002</v>
      </c>
      <c r="AS10" s="713">
        <v>3.597</v>
      </c>
      <c r="AT10" s="713">
        <v>3.83975</v>
      </c>
      <c r="AU10" s="713">
        <v>3.8359999999999999</v>
      </c>
      <c r="AV10" s="713">
        <v>3.6128</v>
      </c>
      <c r="AW10" s="713">
        <v>3.3180000000000001</v>
      </c>
      <c r="AX10" s="713">
        <v>3.1339999999999999</v>
      </c>
      <c r="AY10" s="713">
        <v>3.0754000000000001</v>
      </c>
      <c r="AZ10" s="713">
        <v>3.2115</v>
      </c>
      <c r="BA10" s="713">
        <v>3.4255</v>
      </c>
      <c r="BB10" s="713">
        <v>3.6114000000000002</v>
      </c>
      <c r="BC10" s="713">
        <v>3.6030000000000002</v>
      </c>
      <c r="BD10" s="724">
        <v>3.5341909999999999</v>
      </c>
      <c r="BE10" s="724">
        <v>3.4697979999999999</v>
      </c>
      <c r="BF10" s="724">
        <v>3.5180940000000001</v>
      </c>
      <c r="BG10" s="724">
        <v>3.4891909999999999</v>
      </c>
      <c r="BH10" s="724">
        <v>3.3990830000000001</v>
      </c>
      <c r="BI10" s="724">
        <v>3.3616250000000001</v>
      </c>
      <c r="BJ10" s="724">
        <v>3.3031299999999999</v>
      </c>
      <c r="BK10" s="724">
        <v>3.3200210000000001</v>
      </c>
      <c r="BL10" s="724">
        <v>3.3622610000000002</v>
      </c>
      <c r="BM10" s="724">
        <v>3.5022139999999999</v>
      </c>
      <c r="BN10" s="724">
        <v>3.621864</v>
      </c>
      <c r="BO10" s="724">
        <v>3.6189830000000001</v>
      </c>
      <c r="BP10" s="724">
        <v>3.5730940000000002</v>
      </c>
      <c r="BQ10" s="724">
        <v>3.5681470000000002</v>
      </c>
      <c r="BR10" s="724">
        <v>3.5812360000000001</v>
      </c>
      <c r="BS10" s="724">
        <v>3.4860350000000002</v>
      </c>
      <c r="BT10" s="724">
        <v>3.421351</v>
      </c>
      <c r="BU10" s="724">
        <v>3.3406920000000002</v>
      </c>
      <c r="BV10" s="724">
        <v>3.2390059999999998</v>
      </c>
    </row>
    <row r="11" spans="1:74" ht="11.1" customHeight="1" x14ac:dyDescent="0.2">
      <c r="A11" s="1" t="s">
        <v>1353</v>
      </c>
      <c r="B11" s="671" t="s">
        <v>1354</v>
      </c>
      <c r="C11" s="714">
        <v>2.5009999999999999</v>
      </c>
      <c r="D11" s="714">
        <v>2.3815</v>
      </c>
      <c r="E11" s="714">
        <v>2.1819999999999999</v>
      </c>
      <c r="F11" s="714">
        <v>1.8632500000000001</v>
      </c>
      <c r="G11" s="714">
        <v>1.837</v>
      </c>
      <c r="H11" s="714">
        <v>2.0042</v>
      </c>
      <c r="I11" s="714">
        <v>2.1027499999999999</v>
      </c>
      <c r="J11" s="714">
        <v>2.1072000000000002</v>
      </c>
      <c r="K11" s="714">
        <v>2.1320000000000001</v>
      </c>
      <c r="L11" s="714">
        <v>2.1182500000000002</v>
      </c>
      <c r="M11" s="714">
        <v>2.0737999999999999</v>
      </c>
      <c r="N11" s="714">
        <v>2.16675</v>
      </c>
      <c r="O11" s="714">
        <v>2.3090000000000002</v>
      </c>
      <c r="P11" s="714">
        <v>2.4725000000000001</v>
      </c>
      <c r="Q11" s="714">
        <v>2.7456</v>
      </c>
      <c r="R11" s="714">
        <v>2.7567499999999998</v>
      </c>
      <c r="S11" s="714">
        <v>2.8881999999999999</v>
      </c>
      <c r="T11" s="714">
        <v>2.9580000000000002</v>
      </c>
      <c r="U11" s="714">
        <v>3.0132500000000002</v>
      </c>
      <c r="V11" s="714">
        <v>3.0293999999999999</v>
      </c>
      <c r="W11" s="714">
        <v>3.0707499999999999</v>
      </c>
      <c r="X11" s="714">
        <v>3.2112500000000002</v>
      </c>
      <c r="Y11" s="714">
        <v>3.3416000000000001</v>
      </c>
      <c r="Z11" s="714">
        <v>3.2687499999999998</v>
      </c>
      <c r="AA11" s="714">
        <v>3.2528000000000001</v>
      </c>
      <c r="AB11" s="714">
        <v>3.4775</v>
      </c>
      <c r="AC11" s="714">
        <v>4.1462500000000002</v>
      </c>
      <c r="AD11" s="714">
        <v>3.9794999999999998</v>
      </c>
      <c r="AE11" s="714">
        <v>4.3673999999999999</v>
      </c>
      <c r="AF11" s="714">
        <v>4.7607499999999998</v>
      </c>
      <c r="AG11" s="714">
        <v>4.4035000000000002</v>
      </c>
      <c r="AH11" s="714">
        <v>3.8809999999999998</v>
      </c>
      <c r="AI11" s="714">
        <v>3.5012500000000002</v>
      </c>
      <c r="AJ11" s="714">
        <v>3.4683999999999999</v>
      </c>
      <c r="AK11" s="714">
        <v>3.5517500000000002</v>
      </c>
      <c r="AL11" s="714">
        <v>3.1920000000000002</v>
      </c>
      <c r="AM11" s="714">
        <v>3.3069999999999999</v>
      </c>
      <c r="AN11" s="714">
        <v>3.32</v>
      </c>
      <c r="AO11" s="714">
        <v>3.2907500000000001</v>
      </c>
      <c r="AP11" s="714">
        <v>3.4682499999999998</v>
      </c>
      <c r="AQ11" s="714">
        <v>3.4247999999999998</v>
      </c>
      <c r="AR11" s="714">
        <v>3.4165000000000001</v>
      </c>
      <c r="AS11" s="714">
        <v>3.4714</v>
      </c>
      <c r="AT11" s="714">
        <v>3.7134999999999998</v>
      </c>
      <c r="AU11" s="714">
        <v>3.6349999999999998</v>
      </c>
      <c r="AV11" s="714">
        <v>3.4169999999999998</v>
      </c>
      <c r="AW11" s="714">
        <v>3.19625</v>
      </c>
      <c r="AX11" s="714">
        <v>3.1240000000000001</v>
      </c>
      <c r="AY11" s="714">
        <v>3.0609999999999999</v>
      </c>
      <c r="AZ11" s="714">
        <v>3.1755</v>
      </c>
      <c r="BA11" s="714">
        <v>3.3105000000000002</v>
      </c>
      <c r="BB11" s="714">
        <v>3.4607999999999999</v>
      </c>
      <c r="BC11" s="714">
        <v>3.5</v>
      </c>
      <c r="BD11" s="720">
        <v>3.459149</v>
      </c>
      <c r="BE11" s="720">
        <v>3.3531270000000002</v>
      </c>
      <c r="BF11" s="720">
        <v>3.4368669999999999</v>
      </c>
      <c r="BG11" s="720">
        <v>3.4142790000000001</v>
      </c>
      <c r="BH11" s="720">
        <v>3.2588780000000002</v>
      </c>
      <c r="BI11" s="720">
        <v>3.268624</v>
      </c>
      <c r="BJ11" s="720">
        <v>3.242299</v>
      </c>
      <c r="BK11" s="720">
        <v>3.2661889999999998</v>
      </c>
      <c r="BL11" s="720">
        <v>3.280062</v>
      </c>
      <c r="BM11" s="720">
        <v>3.4038849999999998</v>
      </c>
      <c r="BN11" s="720">
        <v>3.4974430000000001</v>
      </c>
      <c r="BO11" s="720">
        <v>3.476353</v>
      </c>
      <c r="BP11" s="720">
        <v>3.4308269999999998</v>
      </c>
      <c r="BQ11" s="720">
        <v>3.432477</v>
      </c>
      <c r="BR11" s="720">
        <v>3.4376690000000001</v>
      </c>
      <c r="BS11" s="720">
        <v>3.328036</v>
      </c>
      <c r="BT11" s="720">
        <v>3.2642159999999998</v>
      </c>
      <c r="BU11" s="720">
        <v>3.2475100000000001</v>
      </c>
      <c r="BV11" s="720">
        <v>3.1734979999999999</v>
      </c>
    </row>
    <row r="12" spans="1:74" ht="11.1" customHeight="1" x14ac:dyDescent="0.2">
      <c r="A12" s="1" t="s">
        <v>1355</v>
      </c>
      <c r="B12" s="671" t="s">
        <v>1356</v>
      </c>
      <c r="C12" s="714">
        <v>2.4089999999999998</v>
      </c>
      <c r="D12" s="714">
        <v>2.3087499999999999</v>
      </c>
      <c r="E12" s="714">
        <v>2.0356000000000001</v>
      </c>
      <c r="F12" s="714">
        <v>1.542</v>
      </c>
      <c r="G12" s="714">
        <v>1.748</v>
      </c>
      <c r="H12" s="714">
        <v>2.0144000000000002</v>
      </c>
      <c r="I12" s="714">
        <v>2.0982500000000002</v>
      </c>
      <c r="J12" s="714">
        <v>2.0718000000000001</v>
      </c>
      <c r="K12" s="714">
        <v>2.0465</v>
      </c>
      <c r="L12" s="714">
        <v>2.0230000000000001</v>
      </c>
      <c r="M12" s="714">
        <v>1.9572000000000001</v>
      </c>
      <c r="N12" s="714">
        <v>2.0754999999999999</v>
      </c>
      <c r="O12" s="714">
        <v>2.2305000000000001</v>
      </c>
      <c r="P12" s="714">
        <v>2.4092500000000001</v>
      </c>
      <c r="Q12" s="714">
        <v>2.7244000000000002</v>
      </c>
      <c r="R12" s="714">
        <v>2.7757499999999999</v>
      </c>
      <c r="S12" s="714">
        <v>2.8824000000000001</v>
      </c>
      <c r="T12" s="714">
        <v>2.9729999999999999</v>
      </c>
      <c r="U12" s="714">
        <v>3.0347499999999998</v>
      </c>
      <c r="V12" s="714">
        <v>3.0337999999999998</v>
      </c>
      <c r="W12" s="714">
        <v>3.0442499999999999</v>
      </c>
      <c r="X12" s="714">
        <v>3.1582499999999998</v>
      </c>
      <c r="Y12" s="714">
        <v>3.2113999999999998</v>
      </c>
      <c r="Z12" s="714">
        <v>3.0684999999999998</v>
      </c>
      <c r="AA12" s="714">
        <v>3.1118000000000001</v>
      </c>
      <c r="AB12" s="714">
        <v>3.3567499999999999</v>
      </c>
      <c r="AC12" s="714">
        <v>4.0237499999999997</v>
      </c>
      <c r="AD12" s="714">
        <v>3.9147500000000002</v>
      </c>
      <c r="AE12" s="714">
        <v>4.2595999999999998</v>
      </c>
      <c r="AF12" s="714">
        <v>4.8789999999999996</v>
      </c>
      <c r="AG12" s="714">
        <v>4.4957500000000001</v>
      </c>
      <c r="AH12" s="714">
        <v>3.8094000000000001</v>
      </c>
      <c r="AI12" s="714">
        <v>3.5895000000000001</v>
      </c>
      <c r="AJ12" s="714">
        <v>3.7440000000000002</v>
      </c>
      <c r="AK12" s="714">
        <v>3.5865</v>
      </c>
      <c r="AL12" s="714">
        <v>3.0139999999999998</v>
      </c>
      <c r="AM12" s="714">
        <v>3.2172000000000001</v>
      </c>
      <c r="AN12" s="714">
        <v>3.23075</v>
      </c>
      <c r="AO12" s="714">
        <v>3.2694999999999999</v>
      </c>
      <c r="AP12" s="714">
        <v>3.5117500000000001</v>
      </c>
      <c r="AQ12" s="714">
        <v>3.4540000000000002</v>
      </c>
      <c r="AR12" s="714">
        <v>3.4710000000000001</v>
      </c>
      <c r="AS12" s="714">
        <v>3.4359999999999999</v>
      </c>
      <c r="AT12" s="714">
        <v>3.7007500000000002</v>
      </c>
      <c r="AU12" s="714">
        <v>3.6655000000000002</v>
      </c>
      <c r="AV12" s="714">
        <v>3.371</v>
      </c>
      <c r="AW12" s="714">
        <v>3.1375000000000002</v>
      </c>
      <c r="AX12" s="714">
        <v>2.887</v>
      </c>
      <c r="AY12" s="714">
        <v>2.8294000000000001</v>
      </c>
      <c r="AZ12" s="714">
        <v>3.0437500000000002</v>
      </c>
      <c r="BA12" s="714">
        <v>3.3177500000000002</v>
      </c>
      <c r="BB12" s="714">
        <v>3.4413999999999998</v>
      </c>
      <c r="BC12" s="714">
        <v>3.43025</v>
      </c>
      <c r="BD12" s="720">
        <v>3.3507630000000002</v>
      </c>
      <c r="BE12" s="720">
        <v>3.3217210000000001</v>
      </c>
      <c r="BF12" s="720">
        <v>3.366536</v>
      </c>
      <c r="BG12" s="720">
        <v>3.281698</v>
      </c>
      <c r="BH12" s="720">
        <v>3.1808179999999999</v>
      </c>
      <c r="BI12" s="720">
        <v>3.180275</v>
      </c>
      <c r="BJ12" s="720">
        <v>3.1047159999999998</v>
      </c>
      <c r="BK12" s="720">
        <v>3.1411690000000001</v>
      </c>
      <c r="BL12" s="720">
        <v>3.2081870000000001</v>
      </c>
      <c r="BM12" s="720">
        <v>3.361653</v>
      </c>
      <c r="BN12" s="720">
        <v>3.4599289999999998</v>
      </c>
      <c r="BO12" s="720">
        <v>3.394552</v>
      </c>
      <c r="BP12" s="720">
        <v>3.372611</v>
      </c>
      <c r="BQ12" s="720">
        <v>3.374161</v>
      </c>
      <c r="BR12" s="720">
        <v>3.4146399999999999</v>
      </c>
      <c r="BS12" s="720">
        <v>3.2805089999999999</v>
      </c>
      <c r="BT12" s="720">
        <v>3.214699</v>
      </c>
      <c r="BU12" s="720">
        <v>3.1378849999999998</v>
      </c>
      <c r="BV12" s="720">
        <v>3.0321500000000001</v>
      </c>
    </row>
    <row r="13" spans="1:74" ht="11.1" customHeight="1" x14ac:dyDescent="0.2">
      <c r="A13" s="1" t="s">
        <v>1357</v>
      </c>
      <c r="B13" s="671" t="s">
        <v>1358</v>
      </c>
      <c r="C13" s="714">
        <v>2.2442500000000001</v>
      </c>
      <c r="D13" s="714">
        <v>2.1142500000000002</v>
      </c>
      <c r="E13" s="714">
        <v>1.952</v>
      </c>
      <c r="F13" s="714">
        <v>1.5714999999999999</v>
      </c>
      <c r="G13" s="714">
        <v>1.532</v>
      </c>
      <c r="H13" s="714">
        <v>1.752</v>
      </c>
      <c r="I13" s="714">
        <v>1.865</v>
      </c>
      <c r="J13" s="714">
        <v>1.853</v>
      </c>
      <c r="K13" s="714">
        <v>1.8552500000000001</v>
      </c>
      <c r="L13" s="714">
        <v>1.8320000000000001</v>
      </c>
      <c r="M13" s="714">
        <v>1.7751999999999999</v>
      </c>
      <c r="N13" s="714">
        <v>1.8845000000000001</v>
      </c>
      <c r="O13" s="714">
        <v>2.0405000000000002</v>
      </c>
      <c r="P13" s="714">
        <v>2.2069999999999999</v>
      </c>
      <c r="Q13" s="714">
        <v>2.5472000000000001</v>
      </c>
      <c r="R13" s="714">
        <v>2.5787499999999999</v>
      </c>
      <c r="S13" s="714">
        <v>2.6989999999999998</v>
      </c>
      <c r="T13" s="714">
        <v>2.7402500000000001</v>
      </c>
      <c r="U13" s="714">
        <v>2.8152499999999998</v>
      </c>
      <c r="V13" s="714">
        <v>2.8176000000000001</v>
      </c>
      <c r="W13" s="714">
        <v>2.8214999999999999</v>
      </c>
      <c r="X13" s="714">
        <v>2.9540000000000002</v>
      </c>
      <c r="Y13" s="714">
        <v>3.0541999999999998</v>
      </c>
      <c r="Z13" s="714">
        <v>2.9430000000000001</v>
      </c>
      <c r="AA13" s="714">
        <v>2.9714</v>
      </c>
      <c r="AB13" s="714">
        <v>3.2132499999999999</v>
      </c>
      <c r="AC13" s="714">
        <v>3.9180000000000001</v>
      </c>
      <c r="AD13" s="714">
        <v>3.7679999999999998</v>
      </c>
      <c r="AE13" s="714">
        <v>4.1003999999999996</v>
      </c>
      <c r="AF13" s="714">
        <v>4.5739999999999998</v>
      </c>
      <c r="AG13" s="714">
        <v>4.093</v>
      </c>
      <c r="AH13" s="714">
        <v>3.4830000000000001</v>
      </c>
      <c r="AI13" s="714">
        <v>3.1575000000000002</v>
      </c>
      <c r="AJ13" s="714">
        <v>3.2178</v>
      </c>
      <c r="AK13" s="714">
        <v>3.0647500000000001</v>
      </c>
      <c r="AL13" s="714">
        <v>2.7149999999999999</v>
      </c>
      <c r="AM13" s="714">
        <v>2.9956</v>
      </c>
      <c r="AN13" s="714">
        <v>3.00725</v>
      </c>
      <c r="AO13" s="714">
        <v>3.0425</v>
      </c>
      <c r="AP13" s="714">
        <v>3.24925</v>
      </c>
      <c r="AQ13" s="714">
        <v>3.0863999999999998</v>
      </c>
      <c r="AR13" s="714">
        <v>3.1272500000000001</v>
      </c>
      <c r="AS13" s="714">
        <v>3.2111999999999998</v>
      </c>
      <c r="AT13" s="714">
        <v>3.4260000000000002</v>
      </c>
      <c r="AU13" s="714">
        <v>3.3780000000000001</v>
      </c>
      <c r="AV13" s="714">
        <v>3.1103999999999998</v>
      </c>
      <c r="AW13" s="714">
        <v>2.794</v>
      </c>
      <c r="AX13" s="714">
        <v>2.6477499999999998</v>
      </c>
      <c r="AY13" s="714">
        <v>2.6873999999999998</v>
      </c>
      <c r="AZ13" s="714">
        <v>2.8435000000000001</v>
      </c>
      <c r="BA13" s="714">
        <v>3.0422500000000001</v>
      </c>
      <c r="BB13" s="714">
        <v>3.1863999999999999</v>
      </c>
      <c r="BC13" s="714">
        <v>3.1592500000000001</v>
      </c>
      <c r="BD13" s="720">
        <v>3.0434399999999999</v>
      </c>
      <c r="BE13" s="720">
        <v>2.9841530000000001</v>
      </c>
      <c r="BF13" s="720">
        <v>3.014786</v>
      </c>
      <c r="BG13" s="720">
        <v>2.9967839999999999</v>
      </c>
      <c r="BH13" s="720">
        <v>2.9430109999999998</v>
      </c>
      <c r="BI13" s="720">
        <v>2.9122530000000002</v>
      </c>
      <c r="BJ13" s="720">
        <v>2.8670170000000001</v>
      </c>
      <c r="BK13" s="720">
        <v>2.9000530000000002</v>
      </c>
      <c r="BL13" s="720">
        <v>2.9441009999999999</v>
      </c>
      <c r="BM13" s="720">
        <v>3.0819610000000002</v>
      </c>
      <c r="BN13" s="720">
        <v>3.2041620000000002</v>
      </c>
      <c r="BO13" s="720">
        <v>3.1415199999999999</v>
      </c>
      <c r="BP13" s="720">
        <v>3.1117620000000001</v>
      </c>
      <c r="BQ13" s="720">
        <v>3.0986220000000002</v>
      </c>
      <c r="BR13" s="720">
        <v>3.1299260000000002</v>
      </c>
      <c r="BS13" s="720">
        <v>3.0341499999999999</v>
      </c>
      <c r="BT13" s="720">
        <v>2.954097</v>
      </c>
      <c r="BU13" s="720">
        <v>2.8779530000000002</v>
      </c>
      <c r="BV13" s="720">
        <v>2.789955</v>
      </c>
    </row>
    <row r="14" spans="1:74" ht="11.1" customHeight="1" x14ac:dyDescent="0.2">
      <c r="A14" s="1" t="s">
        <v>1359</v>
      </c>
      <c r="B14" s="671" t="s">
        <v>1360</v>
      </c>
      <c r="C14" s="714">
        <v>2.59375</v>
      </c>
      <c r="D14" s="714">
        <v>2.4864999999999999</v>
      </c>
      <c r="E14" s="714">
        <v>2.2926000000000002</v>
      </c>
      <c r="F14" s="714">
        <v>1.901</v>
      </c>
      <c r="G14" s="714">
        <v>1.8367500000000001</v>
      </c>
      <c r="H14" s="714">
        <v>2.2181999999999999</v>
      </c>
      <c r="I14" s="714">
        <v>2.3232499999999998</v>
      </c>
      <c r="J14" s="714">
        <v>2.3553999999999999</v>
      </c>
      <c r="K14" s="714">
        <v>2.3210000000000002</v>
      </c>
      <c r="L14" s="714">
        <v>2.258</v>
      </c>
      <c r="M14" s="714">
        <v>2.1936</v>
      </c>
      <c r="N14" s="714">
        <v>2.1795</v>
      </c>
      <c r="O14" s="714">
        <v>2.226</v>
      </c>
      <c r="P14" s="714">
        <v>2.3605</v>
      </c>
      <c r="Q14" s="714">
        <v>2.8001999999999998</v>
      </c>
      <c r="R14" s="714">
        <v>2.9670000000000001</v>
      </c>
      <c r="S14" s="714">
        <v>3.1021999999999998</v>
      </c>
      <c r="T14" s="714">
        <v>3.2582499999999999</v>
      </c>
      <c r="U14" s="714">
        <v>3.51925</v>
      </c>
      <c r="V14" s="714">
        <v>3.6596000000000002</v>
      </c>
      <c r="W14" s="714">
        <v>3.6124999999999998</v>
      </c>
      <c r="X14" s="714">
        <v>3.5637500000000002</v>
      </c>
      <c r="Y14" s="714">
        <v>3.5352000000000001</v>
      </c>
      <c r="Z14" s="714">
        <v>3.4245000000000001</v>
      </c>
      <c r="AA14" s="714">
        <v>3.3408000000000002</v>
      </c>
      <c r="AB14" s="714">
        <v>3.3439999999999999</v>
      </c>
      <c r="AC14" s="714">
        <v>4.0597500000000002</v>
      </c>
      <c r="AD14" s="714">
        <v>4.1559999999999997</v>
      </c>
      <c r="AE14" s="714">
        <v>4.2960000000000003</v>
      </c>
      <c r="AF14" s="714">
        <v>4.9017499999999998</v>
      </c>
      <c r="AG14" s="714">
        <v>4.8635000000000002</v>
      </c>
      <c r="AH14" s="714">
        <v>4.2497999999999996</v>
      </c>
      <c r="AI14" s="714">
        <v>3.90625</v>
      </c>
      <c r="AJ14" s="714">
        <v>3.8744000000000001</v>
      </c>
      <c r="AK14" s="714">
        <v>3.6619999999999999</v>
      </c>
      <c r="AL14" s="714">
        <v>3.1797499999999999</v>
      </c>
      <c r="AM14" s="714">
        <v>3.2869999999999999</v>
      </c>
      <c r="AN14" s="714">
        <v>3.76675</v>
      </c>
      <c r="AO14" s="714">
        <v>3.66</v>
      </c>
      <c r="AP14" s="714">
        <v>3.4935</v>
      </c>
      <c r="AQ14" s="714">
        <v>3.5581999999999998</v>
      </c>
      <c r="AR14" s="714">
        <v>3.7040000000000002</v>
      </c>
      <c r="AS14" s="714">
        <v>3.7862</v>
      </c>
      <c r="AT14" s="714">
        <v>3.9780000000000002</v>
      </c>
      <c r="AU14" s="714">
        <v>4.0197500000000002</v>
      </c>
      <c r="AV14" s="714">
        <v>3.7429999999999999</v>
      </c>
      <c r="AW14" s="714">
        <v>3.2742499999999999</v>
      </c>
      <c r="AX14" s="714">
        <v>2.89575</v>
      </c>
      <c r="AY14" s="714">
        <v>2.7374000000000001</v>
      </c>
      <c r="AZ14" s="714">
        <v>2.8602500000000002</v>
      </c>
      <c r="BA14" s="714">
        <v>3.1372499999999999</v>
      </c>
      <c r="BB14" s="714">
        <v>3.4081999999999999</v>
      </c>
      <c r="BC14" s="714">
        <v>3.4119999999999999</v>
      </c>
      <c r="BD14" s="720">
        <v>3.3599800000000002</v>
      </c>
      <c r="BE14" s="720">
        <v>3.3376730000000001</v>
      </c>
      <c r="BF14" s="720">
        <v>3.3862809999999999</v>
      </c>
      <c r="BG14" s="720">
        <v>3.3427180000000001</v>
      </c>
      <c r="BH14" s="720">
        <v>3.3576130000000002</v>
      </c>
      <c r="BI14" s="720">
        <v>3.3558349999999999</v>
      </c>
      <c r="BJ14" s="720">
        <v>3.2531759999999998</v>
      </c>
      <c r="BK14" s="720">
        <v>3.2456119999999999</v>
      </c>
      <c r="BL14" s="720">
        <v>3.2880799999999999</v>
      </c>
      <c r="BM14" s="720">
        <v>3.4256259999999998</v>
      </c>
      <c r="BN14" s="720">
        <v>3.5633309999999998</v>
      </c>
      <c r="BO14" s="720">
        <v>3.6264590000000001</v>
      </c>
      <c r="BP14" s="720">
        <v>3.5550440000000001</v>
      </c>
      <c r="BQ14" s="720">
        <v>3.5280010000000002</v>
      </c>
      <c r="BR14" s="720">
        <v>3.5623610000000001</v>
      </c>
      <c r="BS14" s="720">
        <v>3.5512260000000002</v>
      </c>
      <c r="BT14" s="720">
        <v>3.4426749999999999</v>
      </c>
      <c r="BU14" s="720">
        <v>3.3388309999999999</v>
      </c>
      <c r="BV14" s="720">
        <v>3.1955100000000001</v>
      </c>
    </row>
    <row r="15" spans="1:74" ht="11.1" customHeight="1" x14ac:dyDescent="0.2">
      <c r="A15" s="1" t="s">
        <v>1361</v>
      </c>
      <c r="B15" s="671" t="s">
        <v>1362</v>
      </c>
      <c r="C15" s="714">
        <v>3.1902499999999998</v>
      </c>
      <c r="D15" s="714">
        <v>3.1437499999999998</v>
      </c>
      <c r="E15" s="714">
        <v>2.9805999999999999</v>
      </c>
      <c r="F15" s="714">
        <v>2.55775</v>
      </c>
      <c r="G15" s="714">
        <v>2.4809999999999999</v>
      </c>
      <c r="H15" s="714">
        <v>2.6728000000000001</v>
      </c>
      <c r="I15" s="714">
        <v>2.802</v>
      </c>
      <c r="J15" s="714">
        <v>2.8403999999999998</v>
      </c>
      <c r="K15" s="714">
        <v>2.8414999999999999</v>
      </c>
      <c r="L15" s="714">
        <v>2.7952499999999998</v>
      </c>
      <c r="M15" s="714">
        <v>2.7673999999999999</v>
      </c>
      <c r="N15" s="714">
        <v>2.7774999999999999</v>
      </c>
      <c r="O15" s="714">
        <v>2.8752499999999999</v>
      </c>
      <c r="P15" s="714">
        <v>3.0379999999999998</v>
      </c>
      <c r="Q15" s="714">
        <v>3.3986000000000001</v>
      </c>
      <c r="R15" s="714">
        <v>3.5182500000000001</v>
      </c>
      <c r="S15" s="714">
        <v>3.6684000000000001</v>
      </c>
      <c r="T15" s="714">
        <v>3.7694999999999999</v>
      </c>
      <c r="U15" s="714">
        <v>3.8682500000000002</v>
      </c>
      <c r="V15" s="714">
        <v>3.9373999999999998</v>
      </c>
      <c r="W15" s="714">
        <v>3.9295</v>
      </c>
      <c r="X15" s="714">
        <v>3.9977499999999999</v>
      </c>
      <c r="Y15" s="714">
        <v>4.1581999999999999</v>
      </c>
      <c r="Z15" s="714">
        <v>4.1544999999999996</v>
      </c>
      <c r="AA15" s="714">
        <v>4.1546000000000003</v>
      </c>
      <c r="AB15" s="714">
        <v>4.2282500000000001</v>
      </c>
      <c r="AC15" s="714">
        <v>5.1052499999999998</v>
      </c>
      <c r="AD15" s="714">
        <v>5.13375</v>
      </c>
      <c r="AE15" s="714">
        <v>5.3474000000000004</v>
      </c>
      <c r="AF15" s="714">
        <v>5.8150000000000004</v>
      </c>
      <c r="AG15" s="714">
        <v>5.4812500000000002</v>
      </c>
      <c r="AH15" s="714">
        <v>4.9408000000000003</v>
      </c>
      <c r="AI15" s="714">
        <v>4.8957499999999996</v>
      </c>
      <c r="AJ15" s="714">
        <v>5.4017999999999997</v>
      </c>
      <c r="AK15" s="714">
        <v>4.8099999999999996</v>
      </c>
      <c r="AL15" s="714">
        <v>4.1022499999999997</v>
      </c>
      <c r="AM15" s="714">
        <v>3.992</v>
      </c>
      <c r="AN15" s="714">
        <v>4.1630000000000003</v>
      </c>
      <c r="AO15" s="714">
        <v>4.3715000000000002</v>
      </c>
      <c r="AP15" s="714">
        <v>4.4814999999999996</v>
      </c>
      <c r="AQ15" s="714">
        <v>4.5288000000000004</v>
      </c>
      <c r="AR15" s="714">
        <v>4.5579999999999998</v>
      </c>
      <c r="AS15" s="714">
        <v>4.5541999999999998</v>
      </c>
      <c r="AT15" s="714">
        <v>4.7975000000000003</v>
      </c>
      <c r="AU15" s="714">
        <v>5.0754999999999999</v>
      </c>
      <c r="AV15" s="714">
        <v>5.0271999999999997</v>
      </c>
      <c r="AW15" s="714">
        <v>4.4742499999999996</v>
      </c>
      <c r="AX15" s="714">
        <v>4.1247499999999997</v>
      </c>
      <c r="AY15" s="714">
        <v>4.0052000000000003</v>
      </c>
      <c r="AZ15" s="714">
        <v>4.0332499999999998</v>
      </c>
      <c r="BA15" s="714">
        <v>4.3412499999999996</v>
      </c>
      <c r="BB15" s="714">
        <v>4.7569999999999997</v>
      </c>
      <c r="BC15" s="714">
        <v>4.6607500000000002</v>
      </c>
      <c r="BD15" s="720">
        <v>4.4818759999999997</v>
      </c>
      <c r="BE15" s="720">
        <v>4.4324789999999998</v>
      </c>
      <c r="BF15" s="720">
        <v>4.4619229999999996</v>
      </c>
      <c r="BG15" s="720">
        <v>4.4703590000000002</v>
      </c>
      <c r="BH15" s="720">
        <v>4.4906540000000001</v>
      </c>
      <c r="BI15" s="720">
        <v>4.3016670000000001</v>
      </c>
      <c r="BJ15" s="720">
        <v>4.1899709999999999</v>
      </c>
      <c r="BK15" s="720">
        <v>4.1406359999999998</v>
      </c>
      <c r="BL15" s="720">
        <v>4.1931820000000002</v>
      </c>
      <c r="BM15" s="720">
        <v>4.3350150000000003</v>
      </c>
      <c r="BN15" s="720">
        <v>4.5457919999999996</v>
      </c>
      <c r="BO15" s="720">
        <v>4.7279960000000001</v>
      </c>
      <c r="BP15" s="720">
        <v>4.62784</v>
      </c>
      <c r="BQ15" s="720">
        <v>4.6139700000000001</v>
      </c>
      <c r="BR15" s="720">
        <v>4.6026379999999998</v>
      </c>
      <c r="BS15" s="720">
        <v>4.550605</v>
      </c>
      <c r="BT15" s="720">
        <v>4.5256980000000002</v>
      </c>
      <c r="BU15" s="720">
        <v>4.3300320000000001</v>
      </c>
      <c r="BV15" s="720">
        <v>4.1607260000000004</v>
      </c>
    </row>
    <row r="16" spans="1:74" ht="11.1" customHeight="1" x14ac:dyDescent="0.2">
      <c r="A16" s="1"/>
      <c r="C16" s="716"/>
      <c r="D16" s="716"/>
      <c r="E16" s="716"/>
      <c r="F16" s="716"/>
      <c r="G16" s="716"/>
      <c r="H16" s="716"/>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6"/>
      <c r="AM16" s="716"/>
      <c r="AN16" s="716"/>
      <c r="AO16" s="716"/>
      <c r="AP16" s="716"/>
      <c r="AQ16" s="716"/>
      <c r="AR16" s="716"/>
      <c r="AS16" s="716"/>
      <c r="AT16" s="716"/>
      <c r="AU16" s="716"/>
      <c r="AV16" s="716"/>
      <c r="AW16" s="716"/>
      <c r="AX16" s="716"/>
      <c r="AY16" s="716"/>
      <c r="AZ16" s="716"/>
      <c r="BA16" s="716"/>
      <c r="BB16" s="716"/>
      <c r="BC16" s="716"/>
      <c r="BD16" s="722"/>
      <c r="BE16" s="722"/>
      <c r="BF16" s="722"/>
      <c r="BG16" s="722"/>
      <c r="BH16" s="722"/>
      <c r="BI16" s="722"/>
      <c r="BJ16" s="722"/>
      <c r="BK16" s="722"/>
      <c r="BL16" s="722"/>
      <c r="BM16" s="722"/>
      <c r="BN16" s="722"/>
      <c r="BO16" s="722"/>
      <c r="BP16" s="722"/>
      <c r="BQ16" s="722"/>
      <c r="BR16" s="722"/>
      <c r="BS16" s="722"/>
      <c r="BT16" s="722"/>
      <c r="BU16" s="722"/>
      <c r="BV16" s="722"/>
    </row>
    <row r="17" spans="1:74" ht="11.1" customHeight="1" x14ac:dyDescent="0.2">
      <c r="A17" s="1"/>
      <c r="B17" s="32" t="s">
        <v>1363</v>
      </c>
      <c r="C17" s="717"/>
      <c r="D17" s="717"/>
      <c r="E17" s="717"/>
      <c r="F17" s="717"/>
      <c r="G17" s="717"/>
      <c r="H17" s="717"/>
      <c r="I17" s="717"/>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23"/>
      <c r="BE17" s="723"/>
      <c r="BF17" s="723"/>
      <c r="BG17" s="723"/>
      <c r="BH17" s="723"/>
      <c r="BI17" s="723"/>
      <c r="BJ17" s="723"/>
      <c r="BK17" s="723"/>
      <c r="BL17" s="723"/>
      <c r="BM17" s="723"/>
      <c r="BN17" s="723"/>
      <c r="BO17" s="723"/>
      <c r="BP17" s="723"/>
      <c r="BQ17" s="723"/>
      <c r="BR17" s="723"/>
      <c r="BS17" s="723"/>
      <c r="BT17" s="723"/>
      <c r="BU17" s="723"/>
      <c r="BV17" s="723"/>
    </row>
    <row r="18" spans="1:74" s="315" customFormat="1" ht="11.1" customHeight="1" x14ac:dyDescent="0.2">
      <c r="A18" s="709" t="s">
        <v>256</v>
      </c>
      <c r="B18" s="711" t="s">
        <v>1364</v>
      </c>
      <c r="C18" s="35">
        <v>265.71100000000001</v>
      </c>
      <c r="D18" s="35">
        <v>253.09100000000001</v>
      </c>
      <c r="E18" s="35">
        <v>261.82299999999998</v>
      </c>
      <c r="F18" s="35">
        <v>258.46300000000002</v>
      </c>
      <c r="G18" s="35">
        <v>258.952</v>
      </c>
      <c r="H18" s="35">
        <v>254.47900000000001</v>
      </c>
      <c r="I18" s="35">
        <v>250.36</v>
      </c>
      <c r="J18" s="35">
        <v>237.53399999999999</v>
      </c>
      <c r="K18" s="35">
        <v>227.578</v>
      </c>
      <c r="L18" s="35">
        <v>227.61586700000001</v>
      </c>
      <c r="M18" s="35">
        <v>241.22969699999999</v>
      </c>
      <c r="N18" s="35">
        <v>243.39474899999999</v>
      </c>
      <c r="O18" s="35">
        <v>255.361605</v>
      </c>
      <c r="P18" s="35">
        <v>241.27302900000001</v>
      </c>
      <c r="Q18" s="35">
        <v>237.84609399999999</v>
      </c>
      <c r="R18" s="35">
        <v>238.62245100000001</v>
      </c>
      <c r="S18" s="35">
        <v>240.175715</v>
      </c>
      <c r="T18" s="35">
        <v>237.28622200000001</v>
      </c>
      <c r="U18" s="35">
        <v>230.76469800000001</v>
      </c>
      <c r="V18" s="35">
        <v>225.55103199999999</v>
      </c>
      <c r="W18" s="35">
        <v>227.04755800000001</v>
      </c>
      <c r="X18" s="35">
        <v>216.69639000000001</v>
      </c>
      <c r="Y18" s="35">
        <v>220.59760700000001</v>
      </c>
      <c r="Z18" s="35">
        <v>232.177537</v>
      </c>
      <c r="AA18" s="35">
        <v>251.78143700000001</v>
      </c>
      <c r="AB18" s="35">
        <v>250.26103599999999</v>
      </c>
      <c r="AC18" s="35">
        <v>238.50202100000001</v>
      </c>
      <c r="AD18" s="35">
        <v>230.01925299999999</v>
      </c>
      <c r="AE18" s="35">
        <v>220.72221500000001</v>
      </c>
      <c r="AF18" s="35">
        <v>221.01629</v>
      </c>
      <c r="AG18" s="35">
        <v>225.133026</v>
      </c>
      <c r="AH18" s="35">
        <v>215.59122500000001</v>
      </c>
      <c r="AI18" s="35">
        <v>209.51571100000001</v>
      </c>
      <c r="AJ18" s="35">
        <v>210.44437199999999</v>
      </c>
      <c r="AK18" s="35">
        <v>221.35419999999999</v>
      </c>
      <c r="AL18" s="35">
        <v>224.41015400000001</v>
      </c>
      <c r="AM18" s="35">
        <v>239.705725</v>
      </c>
      <c r="AN18" s="35">
        <v>242.29767200000001</v>
      </c>
      <c r="AO18" s="35">
        <v>225.332627</v>
      </c>
      <c r="AP18" s="35">
        <v>223.59109000000001</v>
      </c>
      <c r="AQ18" s="35">
        <v>222.11295200000001</v>
      </c>
      <c r="AR18" s="35">
        <v>223.1618</v>
      </c>
      <c r="AS18" s="35">
        <v>222.04979499999999</v>
      </c>
      <c r="AT18" s="35">
        <v>218.90145999999999</v>
      </c>
      <c r="AU18" s="35">
        <v>227.62219899999999</v>
      </c>
      <c r="AV18" s="35">
        <v>218.539658</v>
      </c>
      <c r="AW18" s="35">
        <v>223.60745499999999</v>
      </c>
      <c r="AX18" s="35">
        <v>241.32075699999999</v>
      </c>
      <c r="AY18" s="35">
        <v>252.39195900000001</v>
      </c>
      <c r="AZ18" s="35">
        <v>240.21721099999999</v>
      </c>
      <c r="BA18" s="35">
        <v>233.42984799999999</v>
      </c>
      <c r="BB18" s="35">
        <v>228.00299999999999</v>
      </c>
      <c r="BC18" s="35">
        <v>230.86224012</v>
      </c>
      <c r="BD18" s="526">
        <v>226.1371</v>
      </c>
      <c r="BE18" s="526">
        <v>227.53120000000001</v>
      </c>
      <c r="BF18" s="526">
        <v>219.32650000000001</v>
      </c>
      <c r="BG18" s="526">
        <v>219.125</v>
      </c>
      <c r="BH18" s="526">
        <v>212.40539999999999</v>
      </c>
      <c r="BI18" s="526">
        <v>222.4837</v>
      </c>
      <c r="BJ18" s="526">
        <v>232.36670000000001</v>
      </c>
      <c r="BK18" s="526">
        <v>244.69300000000001</v>
      </c>
      <c r="BL18" s="526">
        <v>238.0428</v>
      </c>
      <c r="BM18" s="526">
        <v>229.1711</v>
      </c>
      <c r="BN18" s="526">
        <v>228.53479999999999</v>
      </c>
      <c r="BO18" s="526">
        <v>224.45230000000001</v>
      </c>
      <c r="BP18" s="526">
        <v>218.89420000000001</v>
      </c>
      <c r="BQ18" s="526">
        <v>222.0462</v>
      </c>
      <c r="BR18" s="526">
        <v>214.13720000000001</v>
      </c>
      <c r="BS18" s="526">
        <v>215.6601</v>
      </c>
      <c r="BT18" s="526">
        <v>209.3896</v>
      </c>
      <c r="BU18" s="526">
        <v>216.47550000000001</v>
      </c>
      <c r="BV18" s="526">
        <v>228.48779999999999</v>
      </c>
    </row>
    <row r="19" spans="1:74" ht="11.1" customHeight="1" x14ac:dyDescent="0.2">
      <c r="A19" s="1" t="s">
        <v>251</v>
      </c>
      <c r="B19" s="671" t="s">
        <v>1354</v>
      </c>
      <c r="C19" s="421">
        <v>68.129000000000005</v>
      </c>
      <c r="D19" s="421">
        <v>63.762999999999998</v>
      </c>
      <c r="E19" s="421">
        <v>70.994</v>
      </c>
      <c r="F19" s="421">
        <v>70.212000000000003</v>
      </c>
      <c r="G19" s="421">
        <v>74.366</v>
      </c>
      <c r="H19" s="421">
        <v>73.144999999999996</v>
      </c>
      <c r="I19" s="421">
        <v>69.203999999999994</v>
      </c>
      <c r="J19" s="421">
        <v>62.131</v>
      </c>
      <c r="K19" s="421">
        <v>61.838999999999999</v>
      </c>
      <c r="L19" s="421">
        <v>61.701000000000001</v>
      </c>
      <c r="M19" s="421">
        <v>67.299000000000007</v>
      </c>
      <c r="N19" s="421">
        <v>68.522000000000006</v>
      </c>
      <c r="O19" s="421">
        <v>67.084000000000003</v>
      </c>
      <c r="P19" s="421">
        <v>68.408000000000001</v>
      </c>
      <c r="Q19" s="421">
        <v>65.099000000000004</v>
      </c>
      <c r="R19" s="421">
        <v>63.466000000000001</v>
      </c>
      <c r="S19" s="421">
        <v>66.423000000000002</v>
      </c>
      <c r="T19" s="421">
        <v>69.876999999999995</v>
      </c>
      <c r="U19" s="421">
        <v>62.682000000000002</v>
      </c>
      <c r="V19" s="421">
        <v>55.204999999999998</v>
      </c>
      <c r="W19" s="421">
        <v>59.037999999999997</v>
      </c>
      <c r="X19" s="421">
        <v>53.113</v>
      </c>
      <c r="Y19" s="421">
        <v>56.872</v>
      </c>
      <c r="Z19" s="421">
        <v>61.83</v>
      </c>
      <c r="AA19" s="421">
        <v>65.540999999999997</v>
      </c>
      <c r="AB19" s="421">
        <v>61.884</v>
      </c>
      <c r="AC19" s="421">
        <v>56.984000000000002</v>
      </c>
      <c r="AD19" s="421">
        <v>52.786000000000001</v>
      </c>
      <c r="AE19" s="421">
        <v>53.988999999999997</v>
      </c>
      <c r="AF19" s="421">
        <v>53.604999999999997</v>
      </c>
      <c r="AG19" s="421">
        <v>52.87</v>
      </c>
      <c r="AH19" s="421">
        <v>54.121000000000002</v>
      </c>
      <c r="AI19" s="421">
        <v>54.334000000000003</v>
      </c>
      <c r="AJ19" s="421">
        <v>50.932000000000002</v>
      </c>
      <c r="AK19" s="421">
        <v>51.101999999999997</v>
      </c>
      <c r="AL19" s="421">
        <v>56.398000000000003</v>
      </c>
      <c r="AM19" s="421">
        <v>61.982999999999997</v>
      </c>
      <c r="AN19" s="421">
        <v>64.183000000000007</v>
      </c>
      <c r="AO19" s="421">
        <v>52.749000000000002</v>
      </c>
      <c r="AP19" s="421">
        <v>53.034999999999997</v>
      </c>
      <c r="AQ19" s="421">
        <v>55.204999999999998</v>
      </c>
      <c r="AR19" s="421">
        <v>57.122</v>
      </c>
      <c r="AS19" s="421">
        <v>56.853999999999999</v>
      </c>
      <c r="AT19" s="421">
        <v>57.421999999999997</v>
      </c>
      <c r="AU19" s="421">
        <v>58.796999999999997</v>
      </c>
      <c r="AV19" s="421">
        <v>55.793999999999997</v>
      </c>
      <c r="AW19" s="421">
        <v>53.463000000000001</v>
      </c>
      <c r="AX19" s="421">
        <v>60.106000000000002</v>
      </c>
      <c r="AY19" s="421">
        <v>64.798000000000002</v>
      </c>
      <c r="AZ19" s="421">
        <v>64.278000000000006</v>
      </c>
      <c r="BA19" s="421">
        <v>54.914999999999999</v>
      </c>
      <c r="BB19" s="421">
        <v>54.673999999999999</v>
      </c>
      <c r="BC19" s="421">
        <v>57.113189056000003</v>
      </c>
      <c r="BD19" s="433">
        <v>55.58023</v>
      </c>
      <c r="BE19" s="433">
        <v>55.347580000000001</v>
      </c>
      <c r="BF19" s="433">
        <v>53.463070000000002</v>
      </c>
      <c r="BG19" s="433">
        <v>54.434420000000003</v>
      </c>
      <c r="BH19" s="433">
        <v>50.612459999999999</v>
      </c>
      <c r="BI19" s="433">
        <v>52.59789</v>
      </c>
      <c r="BJ19" s="433">
        <v>56.860570000000003</v>
      </c>
      <c r="BK19" s="433">
        <v>62.241489999999999</v>
      </c>
      <c r="BL19" s="433">
        <v>60.218589999999999</v>
      </c>
      <c r="BM19" s="433">
        <v>56.619660000000003</v>
      </c>
      <c r="BN19" s="433">
        <v>55.63185</v>
      </c>
      <c r="BO19" s="433">
        <v>55.590739999999997</v>
      </c>
      <c r="BP19" s="433">
        <v>53.768250000000002</v>
      </c>
      <c r="BQ19" s="433">
        <v>53.616349999999997</v>
      </c>
      <c r="BR19" s="433">
        <v>51.53613</v>
      </c>
      <c r="BS19" s="433">
        <v>53.242130000000003</v>
      </c>
      <c r="BT19" s="433">
        <v>49.52572</v>
      </c>
      <c r="BU19" s="433">
        <v>50.913139999999999</v>
      </c>
      <c r="BV19" s="433">
        <v>55.131599999999999</v>
      </c>
    </row>
    <row r="20" spans="1:74" ht="11.1" customHeight="1" x14ac:dyDescent="0.2">
      <c r="A20" s="1" t="s">
        <v>252</v>
      </c>
      <c r="B20" s="671" t="s">
        <v>1356</v>
      </c>
      <c r="C20" s="421">
        <v>57.926000000000002</v>
      </c>
      <c r="D20" s="421">
        <v>58.93</v>
      </c>
      <c r="E20" s="421">
        <v>60.194000000000003</v>
      </c>
      <c r="F20" s="421">
        <v>56.542999999999999</v>
      </c>
      <c r="G20" s="421">
        <v>56.207000000000001</v>
      </c>
      <c r="H20" s="421">
        <v>52.68</v>
      </c>
      <c r="I20" s="421">
        <v>50.707999999999998</v>
      </c>
      <c r="J20" s="421">
        <v>48.598999999999997</v>
      </c>
      <c r="K20" s="421">
        <v>46.204999999999998</v>
      </c>
      <c r="L20" s="421">
        <v>47.627867000000002</v>
      </c>
      <c r="M20" s="421">
        <v>52.601697000000001</v>
      </c>
      <c r="N20" s="421">
        <v>50.861749000000003</v>
      </c>
      <c r="O20" s="421">
        <v>55.101461</v>
      </c>
      <c r="P20" s="421">
        <v>52.697609</v>
      </c>
      <c r="Q20" s="421">
        <v>50.642440999999998</v>
      </c>
      <c r="R20" s="421">
        <v>49.224414000000003</v>
      </c>
      <c r="S20" s="421">
        <v>47.744827999999998</v>
      </c>
      <c r="T20" s="421">
        <v>50.641513000000003</v>
      </c>
      <c r="U20" s="421">
        <v>48.408410000000003</v>
      </c>
      <c r="V20" s="421">
        <v>47.039307999999998</v>
      </c>
      <c r="W20" s="421">
        <v>46.773895000000003</v>
      </c>
      <c r="X20" s="421">
        <v>44.971989000000001</v>
      </c>
      <c r="Y20" s="421">
        <v>46.867713000000002</v>
      </c>
      <c r="Z20" s="421">
        <v>50.740837999999997</v>
      </c>
      <c r="AA20" s="421">
        <v>58.762146000000001</v>
      </c>
      <c r="AB20" s="421">
        <v>60.754840000000002</v>
      </c>
      <c r="AC20" s="421">
        <v>56.540284</v>
      </c>
      <c r="AD20" s="421">
        <v>50.321587000000001</v>
      </c>
      <c r="AE20" s="421">
        <v>45.568559999999998</v>
      </c>
      <c r="AF20" s="421">
        <v>46.725574999999999</v>
      </c>
      <c r="AG20" s="421">
        <v>48.765656999999997</v>
      </c>
      <c r="AH20" s="421">
        <v>43.997585999999998</v>
      </c>
      <c r="AI20" s="421">
        <v>44.087891999999997</v>
      </c>
      <c r="AJ20" s="421">
        <v>45.030802999999999</v>
      </c>
      <c r="AK20" s="421">
        <v>46.994832000000002</v>
      </c>
      <c r="AL20" s="421">
        <v>46.611840000000001</v>
      </c>
      <c r="AM20" s="421">
        <v>50.547719999999998</v>
      </c>
      <c r="AN20" s="421">
        <v>52.161856</v>
      </c>
      <c r="AO20" s="421">
        <v>49.477389000000002</v>
      </c>
      <c r="AP20" s="421">
        <v>45.966597999999998</v>
      </c>
      <c r="AQ20" s="421">
        <v>45.230578000000001</v>
      </c>
      <c r="AR20" s="421">
        <v>45.21855</v>
      </c>
      <c r="AS20" s="421">
        <v>47.004551999999997</v>
      </c>
      <c r="AT20" s="421">
        <v>45.638581000000002</v>
      </c>
      <c r="AU20" s="421">
        <v>46.891556999999999</v>
      </c>
      <c r="AV20" s="421">
        <v>43.785637999999999</v>
      </c>
      <c r="AW20" s="421">
        <v>48.018766999999997</v>
      </c>
      <c r="AX20" s="421">
        <v>54.600543999999999</v>
      </c>
      <c r="AY20" s="421">
        <v>60.766717999999997</v>
      </c>
      <c r="AZ20" s="421">
        <v>56.663445000000003</v>
      </c>
      <c r="BA20" s="421">
        <v>54.610506999999998</v>
      </c>
      <c r="BB20" s="421">
        <v>51.713000000000001</v>
      </c>
      <c r="BC20" s="421">
        <v>47.741021560999997</v>
      </c>
      <c r="BD20" s="433">
        <v>47.117959999999997</v>
      </c>
      <c r="BE20" s="433">
        <v>47.320869999999999</v>
      </c>
      <c r="BF20" s="433">
        <v>45.742559999999997</v>
      </c>
      <c r="BG20" s="433">
        <v>45.78613</v>
      </c>
      <c r="BH20" s="433">
        <v>44.860599999999998</v>
      </c>
      <c r="BI20" s="433">
        <v>48.626220000000004</v>
      </c>
      <c r="BJ20" s="433">
        <v>51.890340000000002</v>
      </c>
      <c r="BK20" s="433">
        <v>55.214370000000002</v>
      </c>
      <c r="BL20" s="433">
        <v>55.14622</v>
      </c>
      <c r="BM20" s="433">
        <v>52.854199999999999</v>
      </c>
      <c r="BN20" s="433">
        <v>49.78125</v>
      </c>
      <c r="BO20" s="433">
        <v>46.98856</v>
      </c>
      <c r="BP20" s="433">
        <v>45.899410000000003</v>
      </c>
      <c r="BQ20" s="433">
        <v>48.470350000000003</v>
      </c>
      <c r="BR20" s="433">
        <v>46.826129999999999</v>
      </c>
      <c r="BS20" s="433">
        <v>46.3491</v>
      </c>
      <c r="BT20" s="433">
        <v>43.850290000000001</v>
      </c>
      <c r="BU20" s="433">
        <v>46.771369999999997</v>
      </c>
      <c r="BV20" s="433">
        <v>50.788379999999997</v>
      </c>
    </row>
    <row r="21" spans="1:74" ht="11.1" customHeight="1" x14ac:dyDescent="0.2">
      <c r="A21" s="1" t="s">
        <v>253</v>
      </c>
      <c r="B21" s="671" t="s">
        <v>1358</v>
      </c>
      <c r="C21" s="421">
        <v>98.376999999999995</v>
      </c>
      <c r="D21" s="421">
        <v>89.394000000000005</v>
      </c>
      <c r="E21" s="421">
        <v>85.807000000000002</v>
      </c>
      <c r="F21" s="421">
        <v>91.820999999999998</v>
      </c>
      <c r="G21" s="421">
        <v>91.186000000000007</v>
      </c>
      <c r="H21" s="421">
        <v>91.317999999999998</v>
      </c>
      <c r="I21" s="421">
        <v>93.286000000000001</v>
      </c>
      <c r="J21" s="421">
        <v>90.034000000000006</v>
      </c>
      <c r="K21" s="421">
        <v>80.433999999999997</v>
      </c>
      <c r="L21" s="421">
        <v>81.731999999999999</v>
      </c>
      <c r="M21" s="421">
        <v>82.158000000000001</v>
      </c>
      <c r="N21" s="421">
        <v>83.95</v>
      </c>
      <c r="O21" s="421">
        <v>91.149000000000001</v>
      </c>
      <c r="P21" s="421">
        <v>79.072999999999993</v>
      </c>
      <c r="Q21" s="421">
        <v>82.076999999999998</v>
      </c>
      <c r="R21" s="421">
        <v>87.052000000000007</v>
      </c>
      <c r="S21" s="421">
        <v>89.188000000000002</v>
      </c>
      <c r="T21" s="421">
        <v>81.63</v>
      </c>
      <c r="U21" s="421">
        <v>83.486999999999995</v>
      </c>
      <c r="V21" s="421">
        <v>85.787999999999997</v>
      </c>
      <c r="W21" s="421">
        <v>83.027000000000001</v>
      </c>
      <c r="X21" s="421">
        <v>82.698999999999998</v>
      </c>
      <c r="Y21" s="421">
        <v>81.692999999999998</v>
      </c>
      <c r="Z21" s="421">
        <v>81.739000000000004</v>
      </c>
      <c r="AA21" s="421">
        <v>86.385999999999996</v>
      </c>
      <c r="AB21" s="421">
        <v>89.171999999999997</v>
      </c>
      <c r="AC21" s="421">
        <v>86.965999999999994</v>
      </c>
      <c r="AD21" s="421">
        <v>88.320999999999998</v>
      </c>
      <c r="AE21" s="421">
        <v>83.768000000000001</v>
      </c>
      <c r="AF21" s="421">
        <v>83.947999999999993</v>
      </c>
      <c r="AG21" s="421">
        <v>86.884</v>
      </c>
      <c r="AH21" s="421">
        <v>84.506</v>
      </c>
      <c r="AI21" s="421">
        <v>80.238</v>
      </c>
      <c r="AJ21" s="421">
        <v>80.034000000000006</v>
      </c>
      <c r="AK21" s="421">
        <v>84.828000000000003</v>
      </c>
      <c r="AL21" s="421">
        <v>81.41</v>
      </c>
      <c r="AM21" s="421">
        <v>87.608999999999995</v>
      </c>
      <c r="AN21" s="421">
        <v>87.804000000000002</v>
      </c>
      <c r="AO21" s="421">
        <v>84.111000000000004</v>
      </c>
      <c r="AP21" s="421">
        <v>86.855000000000004</v>
      </c>
      <c r="AQ21" s="421">
        <v>85.55</v>
      </c>
      <c r="AR21" s="421">
        <v>85.022999999999996</v>
      </c>
      <c r="AS21" s="421">
        <v>82.546000000000006</v>
      </c>
      <c r="AT21" s="421">
        <v>81.319999999999993</v>
      </c>
      <c r="AU21" s="421">
        <v>84.888000000000005</v>
      </c>
      <c r="AV21" s="421">
        <v>83.427999999999997</v>
      </c>
      <c r="AW21" s="421">
        <v>87.194999999999993</v>
      </c>
      <c r="AX21" s="421">
        <v>90.206000000000003</v>
      </c>
      <c r="AY21" s="421">
        <v>86.581999999999994</v>
      </c>
      <c r="AZ21" s="421">
        <v>80.421999999999997</v>
      </c>
      <c r="BA21" s="421">
        <v>85.402000000000001</v>
      </c>
      <c r="BB21" s="421">
        <v>83.751999999999995</v>
      </c>
      <c r="BC21" s="421">
        <v>86.857437200999996</v>
      </c>
      <c r="BD21" s="433">
        <v>85.894900000000007</v>
      </c>
      <c r="BE21" s="433">
        <v>87.814750000000004</v>
      </c>
      <c r="BF21" s="433">
        <v>84.538359999999997</v>
      </c>
      <c r="BG21" s="433">
        <v>82.632090000000005</v>
      </c>
      <c r="BH21" s="433">
        <v>81.85848</v>
      </c>
      <c r="BI21" s="433">
        <v>84.065119999999993</v>
      </c>
      <c r="BJ21" s="433">
        <v>85.430899999999994</v>
      </c>
      <c r="BK21" s="433">
        <v>87.098089999999999</v>
      </c>
      <c r="BL21" s="433">
        <v>83.626429999999999</v>
      </c>
      <c r="BM21" s="433">
        <v>81.487560000000002</v>
      </c>
      <c r="BN21" s="433">
        <v>85.575860000000006</v>
      </c>
      <c r="BO21" s="433">
        <v>84.471909999999994</v>
      </c>
      <c r="BP21" s="433">
        <v>82.649280000000005</v>
      </c>
      <c r="BQ21" s="433">
        <v>83.666539999999998</v>
      </c>
      <c r="BR21" s="433">
        <v>81.363060000000004</v>
      </c>
      <c r="BS21" s="433">
        <v>80.901750000000007</v>
      </c>
      <c r="BT21" s="433">
        <v>81.736329999999995</v>
      </c>
      <c r="BU21" s="433">
        <v>83.058350000000004</v>
      </c>
      <c r="BV21" s="433">
        <v>85.568790000000007</v>
      </c>
    </row>
    <row r="22" spans="1:74" ht="11.1" customHeight="1" x14ac:dyDescent="0.2">
      <c r="A22" s="1" t="s">
        <v>254</v>
      </c>
      <c r="B22" s="671" t="s">
        <v>1360</v>
      </c>
      <c r="C22" s="421">
        <v>8.8780000000000001</v>
      </c>
      <c r="D22" s="421">
        <v>8.9659999999999993</v>
      </c>
      <c r="E22" s="421">
        <v>9.2200000000000006</v>
      </c>
      <c r="F22" s="421">
        <v>8.3729999999999993</v>
      </c>
      <c r="G22" s="421">
        <v>7.4850000000000003</v>
      </c>
      <c r="H22" s="421">
        <v>7.6550000000000002</v>
      </c>
      <c r="I22" s="421">
        <v>7.3330000000000002</v>
      </c>
      <c r="J22" s="421">
        <v>7.367</v>
      </c>
      <c r="K22" s="421">
        <v>7.5919999999999996</v>
      </c>
      <c r="L22" s="421">
        <v>7.5880000000000001</v>
      </c>
      <c r="M22" s="421">
        <v>8.44</v>
      </c>
      <c r="N22" s="421">
        <v>8.657</v>
      </c>
      <c r="O22" s="421">
        <v>8.8680000000000003</v>
      </c>
      <c r="P22" s="421">
        <v>8.8439999999999994</v>
      </c>
      <c r="Q22" s="421">
        <v>8.5640000000000001</v>
      </c>
      <c r="R22" s="421">
        <v>8.1189999999999998</v>
      </c>
      <c r="S22" s="421">
        <v>7.258</v>
      </c>
      <c r="T22" s="421">
        <v>6.1619999999999999</v>
      </c>
      <c r="U22" s="421">
        <v>6.234</v>
      </c>
      <c r="V22" s="421">
        <v>6.718</v>
      </c>
      <c r="W22" s="421">
        <v>7.6440000000000001</v>
      </c>
      <c r="X22" s="421">
        <v>7.5940000000000003</v>
      </c>
      <c r="Y22" s="421">
        <v>7.7770000000000001</v>
      </c>
      <c r="Z22" s="421">
        <v>8.1470000000000002</v>
      </c>
      <c r="AA22" s="421">
        <v>8.91</v>
      </c>
      <c r="AB22" s="421">
        <v>8.3019999999999996</v>
      </c>
      <c r="AC22" s="421">
        <v>8.0830000000000002</v>
      </c>
      <c r="AD22" s="421">
        <v>7.9509999999999996</v>
      </c>
      <c r="AE22" s="421">
        <v>6.14</v>
      </c>
      <c r="AF22" s="421">
        <v>6.4480000000000004</v>
      </c>
      <c r="AG22" s="421">
        <v>6.8159999999999998</v>
      </c>
      <c r="AH22" s="421">
        <v>6.3940000000000001</v>
      </c>
      <c r="AI22" s="421">
        <v>6.3860000000000001</v>
      </c>
      <c r="AJ22" s="421">
        <v>7.0030000000000001</v>
      </c>
      <c r="AK22" s="421">
        <v>7.2</v>
      </c>
      <c r="AL22" s="421">
        <v>7.4169999999999998</v>
      </c>
      <c r="AM22" s="421">
        <v>7.3869999999999996</v>
      </c>
      <c r="AN22" s="421">
        <v>7.6559999999999997</v>
      </c>
      <c r="AO22" s="421">
        <v>7.8440000000000003</v>
      </c>
      <c r="AP22" s="421">
        <v>7.2949999999999999</v>
      </c>
      <c r="AQ22" s="421">
        <v>6.7610000000000001</v>
      </c>
      <c r="AR22" s="421">
        <v>6.8090000000000002</v>
      </c>
      <c r="AS22" s="421">
        <v>7.1960629999999997</v>
      </c>
      <c r="AT22" s="421">
        <v>7.2100629999999999</v>
      </c>
      <c r="AU22" s="421">
        <v>7.1640629999999996</v>
      </c>
      <c r="AV22" s="421">
        <v>7.2080580000000003</v>
      </c>
      <c r="AW22" s="421">
        <v>7.6610579999999997</v>
      </c>
      <c r="AX22" s="421">
        <v>7.8600580000000004</v>
      </c>
      <c r="AY22" s="421">
        <v>8.6070580000000003</v>
      </c>
      <c r="AZ22" s="421">
        <v>8.4950580000000002</v>
      </c>
      <c r="BA22" s="421">
        <v>8.5580580000000008</v>
      </c>
      <c r="BB22" s="421">
        <v>8.8650000000000002</v>
      </c>
      <c r="BC22" s="421">
        <v>7.9983530652999999</v>
      </c>
      <c r="BD22" s="433">
        <v>7.4162100000000004</v>
      </c>
      <c r="BE22" s="433">
        <v>7.2168830000000002</v>
      </c>
      <c r="BF22" s="433">
        <v>7.0683699999999998</v>
      </c>
      <c r="BG22" s="433">
        <v>7.5114720000000004</v>
      </c>
      <c r="BH22" s="433">
        <v>7.1786430000000001</v>
      </c>
      <c r="BI22" s="433">
        <v>7.6212679999999997</v>
      </c>
      <c r="BJ22" s="433">
        <v>7.9238670000000004</v>
      </c>
      <c r="BK22" s="433">
        <v>8.0940200000000004</v>
      </c>
      <c r="BL22" s="433">
        <v>8.261514</v>
      </c>
      <c r="BM22" s="433">
        <v>8.0073410000000003</v>
      </c>
      <c r="BN22" s="433">
        <v>8.0961010000000009</v>
      </c>
      <c r="BO22" s="433">
        <v>7.7323829999999996</v>
      </c>
      <c r="BP22" s="433">
        <v>7.3630430000000002</v>
      </c>
      <c r="BQ22" s="433">
        <v>7.4196299999999997</v>
      </c>
      <c r="BR22" s="433">
        <v>7.2296040000000001</v>
      </c>
      <c r="BS22" s="433">
        <v>7.6904579999999996</v>
      </c>
      <c r="BT22" s="433">
        <v>7.3074589999999997</v>
      </c>
      <c r="BU22" s="433">
        <v>7.8326570000000002</v>
      </c>
      <c r="BV22" s="433">
        <v>8.2361970000000007</v>
      </c>
    </row>
    <row r="23" spans="1:74" ht="11.1" customHeight="1" x14ac:dyDescent="0.2">
      <c r="A23" s="1" t="s">
        <v>255</v>
      </c>
      <c r="B23" s="712" t="s">
        <v>1362</v>
      </c>
      <c r="C23" s="640">
        <v>32.401000000000003</v>
      </c>
      <c r="D23" s="640">
        <v>32.037999999999997</v>
      </c>
      <c r="E23" s="640">
        <v>35.607999999999997</v>
      </c>
      <c r="F23" s="640">
        <v>31.513999999999999</v>
      </c>
      <c r="G23" s="640">
        <v>29.707999999999998</v>
      </c>
      <c r="H23" s="640">
        <v>29.681000000000001</v>
      </c>
      <c r="I23" s="640">
        <v>29.829000000000001</v>
      </c>
      <c r="J23" s="640">
        <v>29.402999999999999</v>
      </c>
      <c r="K23" s="640">
        <v>31.507999999999999</v>
      </c>
      <c r="L23" s="640">
        <v>28.966999999999999</v>
      </c>
      <c r="M23" s="640">
        <v>30.731000000000002</v>
      </c>
      <c r="N23" s="640">
        <v>31.404</v>
      </c>
      <c r="O23" s="640">
        <v>33.159143999999998</v>
      </c>
      <c r="P23" s="640">
        <v>32.250419999999998</v>
      </c>
      <c r="Q23" s="640">
        <v>31.463653000000001</v>
      </c>
      <c r="R23" s="640">
        <v>30.761037000000002</v>
      </c>
      <c r="S23" s="640">
        <v>29.561886999999999</v>
      </c>
      <c r="T23" s="640">
        <v>28.975708999999998</v>
      </c>
      <c r="U23" s="640">
        <v>29.953288000000001</v>
      </c>
      <c r="V23" s="640">
        <v>30.800723999999999</v>
      </c>
      <c r="W23" s="640">
        <v>30.564662999999999</v>
      </c>
      <c r="X23" s="640">
        <v>28.318401000000001</v>
      </c>
      <c r="Y23" s="640">
        <v>27.387893999999999</v>
      </c>
      <c r="Z23" s="640">
        <v>29.720699</v>
      </c>
      <c r="AA23" s="640">
        <v>32.182290999999999</v>
      </c>
      <c r="AB23" s="640">
        <v>30.148195999999999</v>
      </c>
      <c r="AC23" s="640">
        <v>29.928737000000002</v>
      </c>
      <c r="AD23" s="640">
        <v>30.639665999999998</v>
      </c>
      <c r="AE23" s="640">
        <v>31.256654999999999</v>
      </c>
      <c r="AF23" s="640">
        <v>30.289715000000001</v>
      </c>
      <c r="AG23" s="640">
        <v>29.797369</v>
      </c>
      <c r="AH23" s="640">
        <v>26.572638999999999</v>
      </c>
      <c r="AI23" s="640">
        <v>24.469819000000001</v>
      </c>
      <c r="AJ23" s="640">
        <v>27.444569000000001</v>
      </c>
      <c r="AK23" s="640">
        <v>31.229368000000001</v>
      </c>
      <c r="AL23" s="640">
        <v>32.573314000000003</v>
      </c>
      <c r="AM23" s="640">
        <v>32.179004999999997</v>
      </c>
      <c r="AN23" s="640">
        <v>30.492816000000001</v>
      </c>
      <c r="AO23" s="640">
        <v>31.151237999999999</v>
      </c>
      <c r="AP23" s="640">
        <v>30.439492000000001</v>
      </c>
      <c r="AQ23" s="640">
        <v>29.366374</v>
      </c>
      <c r="AR23" s="640">
        <v>28.989249999999998</v>
      </c>
      <c r="AS23" s="640">
        <v>28.449179999999998</v>
      </c>
      <c r="AT23" s="640">
        <v>27.310815999999999</v>
      </c>
      <c r="AU23" s="640">
        <v>29.881578999999999</v>
      </c>
      <c r="AV23" s="640">
        <v>28.323962000000002</v>
      </c>
      <c r="AW23" s="640">
        <v>27.269629999999999</v>
      </c>
      <c r="AX23" s="640">
        <v>28.548155000000001</v>
      </c>
      <c r="AY23" s="640">
        <v>31.638183000000001</v>
      </c>
      <c r="AZ23" s="640">
        <v>30.358708</v>
      </c>
      <c r="BA23" s="640">
        <v>29.944282999999999</v>
      </c>
      <c r="BB23" s="640">
        <v>28.998999999999999</v>
      </c>
      <c r="BC23" s="640">
        <v>31.152239241</v>
      </c>
      <c r="BD23" s="622">
        <v>30.127800000000001</v>
      </c>
      <c r="BE23" s="622">
        <v>29.83117</v>
      </c>
      <c r="BF23" s="622">
        <v>28.514109999999999</v>
      </c>
      <c r="BG23" s="622">
        <v>28.760870000000001</v>
      </c>
      <c r="BH23" s="622">
        <v>27.895199999999999</v>
      </c>
      <c r="BI23" s="622">
        <v>29.573180000000001</v>
      </c>
      <c r="BJ23" s="622">
        <v>30.261050000000001</v>
      </c>
      <c r="BK23" s="622">
        <v>32.04504</v>
      </c>
      <c r="BL23" s="622">
        <v>30.790089999999999</v>
      </c>
      <c r="BM23" s="622">
        <v>30.20233</v>
      </c>
      <c r="BN23" s="622">
        <v>29.4497</v>
      </c>
      <c r="BO23" s="622">
        <v>29.66874</v>
      </c>
      <c r="BP23" s="622">
        <v>29.21424</v>
      </c>
      <c r="BQ23" s="622">
        <v>28.873360000000002</v>
      </c>
      <c r="BR23" s="622">
        <v>27.182310000000001</v>
      </c>
      <c r="BS23" s="622">
        <v>27.476659999999999</v>
      </c>
      <c r="BT23" s="622">
        <v>26.969799999999999</v>
      </c>
      <c r="BU23" s="622">
        <v>27.89997</v>
      </c>
      <c r="BV23" s="622">
        <v>28.762879999999999</v>
      </c>
    </row>
    <row r="24" spans="1:74" s="120" customFormat="1" ht="12" customHeight="1" x14ac:dyDescent="0.2">
      <c r="A24" s="1"/>
      <c r="B24" s="840" t="s">
        <v>1419</v>
      </c>
      <c r="C24" s="791"/>
      <c r="D24" s="791"/>
      <c r="E24" s="791"/>
      <c r="F24" s="791"/>
      <c r="G24" s="791"/>
      <c r="H24" s="791"/>
      <c r="I24" s="791"/>
      <c r="J24" s="791"/>
      <c r="K24" s="791"/>
      <c r="L24" s="791"/>
      <c r="M24" s="791"/>
      <c r="N24" s="791"/>
      <c r="O24" s="791"/>
      <c r="P24" s="791"/>
      <c r="Q24" s="792"/>
      <c r="AY24" s="244"/>
      <c r="AZ24" s="244"/>
      <c r="BA24" s="244"/>
      <c r="BB24" s="244"/>
      <c r="BC24" s="244"/>
      <c r="BD24" s="244"/>
      <c r="BE24" s="244"/>
      <c r="BF24" s="244"/>
      <c r="BG24" s="244"/>
      <c r="BH24" s="244"/>
      <c r="BI24" s="244"/>
      <c r="BJ24" s="244"/>
    </row>
    <row r="25" spans="1:74" s="414" customFormat="1" ht="12" customHeight="1" x14ac:dyDescent="0.2">
      <c r="A25" s="413"/>
      <c r="B25" s="840" t="s">
        <v>1420</v>
      </c>
      <c r="C25" s="791"/>
      <c r="D25" s="791"/>
      <c r="E25" s="791"/>
      <c r="F25" s="791"/>
      <c r="G25" s="791"/>
      <c r="H25" s="791"/>
      <c r="I25" s="791"/>
      <c r="J25" s="791"/>
      <c r="K25" s="791"/>
      <c r="L25" s="791"/>
      <c r="M25" s="791"/>
      <c r="N25" s="791"/>
      <c r="O25" s="791"/>
      <c r="P25" s="791"/>
      <c r="Q25" s="792"/>
    </row>
    <row r="26" spans="1:74" s="190" customFormat="1" ht="12" customHeight="1" x14ac:dyDescent="0.2">
      <c r="A26" s="189"/>
      <c r="B26" s="404" t="s">
        <v>929</v>
      </c>
      <c r="C26" s="404"/>
      <c r="D26" s="404"/>
      <c r="E26" s="404"/>
      <c r="F26" s="404"/>
      <c r="G26" s="404"/>
      <c r="H26" s="404"/>
      <c r="I26" s="404"/>
      <c r="J26" s="404"/>
      <c r="K26" s="404"/>
      <c r="L26" s="404"/>
      <c r="M26" s="404"/>
      <c r="N26" s="404"/>
      <c r="O26" s="404"/>
      <c r="P26" s="404"/>
      <c r="Q26" s="404"/>
      <c r="AY26" s="245"/>
      <c r="AZ26" s="245"/>
      <c r="BA26" s="245"/>
      <c r="BB26" s="245"/>
      <c r="BC26" s="245"/>
      <c r="BD26" s="245"/>
      <c r="BE26" s="245"/>
      <c r="BF26" s="245"/>
      <c r="BG26" s="245"/>
      <c r="BH26" s="245"/>
      <c r="BI26" s="245"/>
      <c r="BJ26" s="245"/>
    </row>
    <row r="27" spans="1:74" s="190" customFormat="1" ht="12" customHeight="1" x14ac:dyDescent="0.2">
      <c r="A27" s="189"/>
      <c r="B27" s="788" t="str">
        <f>Dates!$G$2</f>
        <v>EIA completed modeling and analysis for this report on Thursday, June 6, 2024.</v>
      </c>
      <c r="C27" s="789"/>
      <c r="D27" s="789"/>
      <c r="E27" s="789"/>
      <c r="F27" s="789"/>
      <c r="G27" s="789"/>
      <c r="H27" s="789"/>
      <c r="I27" s="789"/>
      <c r="J27" s="789"/>
      <c r="K27" s="789"/>
      <c r="L27" s="789"/>
      <c r="M27" s="789"/>
      <c r="N27" s="789"/>
      <c r="O27" s="789"/>
      <c r="P27" s="789"/>
      <c r="Q27" s="789"/>
      <c r="AY27" s="245"/>
      <c r="AZ27" s="245"/>
      <c r="BA27" s="245"/>
      <c r="BB27" s="245"/>
      <c r="BC27" s="245"/>
      <c r="BD27" s="245"/>
      <c r="BE27" s="245"/>
      <c r="BF27" s="245"/>
      <c r="BG27" s="245"/>
      <c r="BH27" s="245"/>
      <c r="BI27" s="245"/>
      <c r="BJ27" s="245"/>
    </row>
    <row r="28" spans="1:74" s="120" customFormat="1" ht="12" customHeight="1" x14ac:dyDescent="0.2">
      <c r="A28" s="1"/>
      <c r="B28" s="798" t="s">
        <v>520</v>
      </c>
      <c r="C28" s="780"/>
      <c r="D28" s="780"/>
      <c r="E28" s="780"/>
      <c r="F28" s="780"/>
      <c r="G28" s="780"/>
      <c r="H28" s="780"/>
      <c r="I28" s="780"/>
      <c r="J28" s="780"/>
      <c r="K28" s="780"/>
      <c r="L28" s="780"/>
      <c r="M28" s="780"/>
      <c r="N28" s="780"/>
      <c r="O28" s="780"/>
      <c r="P28" s="780"/>
      <c r="Q28" s="780"/>
      <c r="AY28" s="244"/>
      <c r="AZ28" s="244"/>
      <c r="BA28" s="244"/>
      <c r="BB28" s="244"/>
      <c r="BC28" s="244"/>
      <c r="BD28" s="244"/>
      <c r="BE28" s="244"/>
      <c r="BF28" s="244"/>
      <c r="BG28" s="244"/>
      <c r="BH28" s="244"/>
      <c r="BI28" s="244"/>
      <c r="BJ28" s="244"/>
    </row>
    <row r="29" spans="1:74" s="190" customFormat="1" ht="12" customHeight="1" x14ac:dyDescent="0.2">
      <c r="A29" s="189"/>
      <c r="B29" s="803" t="s">
        <v>213</v>
      </c>
      <c r="C29" s="789"/>
      <c r="D29" s="789"/>
      <c r="E29" s="789"/>
      <c r="F29" s="789"/>
      <c r="G29" s="789"/>
      <c r="H29" s="789"/>
      <c r="I29" s="789"/>
      <c r="J29" s="789"/>
      <c r="K29" s="789"/>
      <c r="L29" s="789"/>
      <c r="M29" s="789"/>
      <c r="N29" s="789"/>
      <c r="O29" s="789"/>
      <c r="P29" s="789"/>
      <c r="Q29" s="789"/>
      <c r="AY29" s="245"/>
      <c r="AZ29" s="245"/>
      <c r="BA29" s="245"/>
      <c r="BB29" s="245"/>
      <c r="BC29" s="245"/>
      <c r="BD29" s="245"/>
      <c r="BE29" s="245"/>
      <c r="BF29" s="245"/>
      <c r="BG29" s="245"/>
      <c r="BH29" s="245"/>
      <c r="BI29" s="245"/>
      <c r="BJ29" s="245"/>
    </row>
    <row r="30" spans="1:74" s="190" customFormat="1" ht="12" customHeight="1" x14ac:dyDescent="0.2">
      <c r="A30" s="189"/>
      <c r="B30" s="800" t="s">
        <v>536</v>
      </c>
      <c r="C30" s="801"/>
      <c r="D30" s="801"/>
      <c r="E30" s="801"/>
      <c r="F30" s="801"/>
      <c r="G30" s="801"/>
      <c r="H30" s="801"/>
      <c r="I30" s="801"/>
      <c r="J30" s="801"/>
      <c r="K30" s="801"/>
      <c r="L30" s="801"/>
      <c r="M30" s="801"/>
      <c r="N30" s="801"/>
      <c r="O30" s="801"/>
      <c r="P30" s="801"/>
      <c r="Q30" s="792"/>
      <c r="AY30" s="245"/>
      <c r="AZ30" s="245"/>
      <c r="BA30" s="245"/>
      <c r="BB30" s="245"/>
      <c r="BC30" s="245"/>
      <c r="BD30" s="245"/>
      <c r="BE30" s="245"/>
      <c r="BF30" s="245"/>
      <c r="BG30" s="245"/>
      <c r="BH30" s="245"/>
      <c r="BI30" s="245"/>
      <c r="BJ30" s="245"/>
    </row>
    <row r="31" spans="1:74" s="190" customFormat="1" ht="12" customHeight="1" x14ac:dyDescent="0.2">
      <c r="A31" s="189"/>
      <c r="B31" s="804" t="s">
        <v>73</v>
      </c>
      <c r="C31" s="780"/>
      <c r="D31" s="780"/>
      <c r="E31" s="780"/>
      <c r="F31" s="780"/>
      <c r="G31" s="780"/>
      <c r="H31" s="780"/>
      <c r="I31" s="780"/>
      <c r="J31" s="780"/>
      <c r="K31" s="780"/>
      <c r="L31" s="780"/>
      <c r="M31" s="780"/>
      <c r="N31" s="780"/>
      <c r="O31" s="780"/>
      <c r="P31" s="780"/>
      <c r="Q31" s="780"/>
      <c r="AY31" s="245"/>
      <c r="AZ31" s="245"/>
      <c r="BA31" s="245"/>
      <c r="BB31" s="245"/>
      <c r="BC31" s="245"/>
      <c r="BD31" s="245"/>
      <c r="BE31" s="245"/>
      <c r="BF31" s="245"/>
      <c r="BG31" s="245"/>
      <c r="BH31" s="245"/>
      <c r="BI31" s="245"/>
      <c r="BJ31" s="245"/>
    </row>
    <row r="32" spans="1:74" s="190" customFormat="1" ht="12" customHeight="1" x14ac:dyDescent="0.2">
      <c r="A32" s="189"/>
      <c r="B32" s="800" t="s">
        <v>890</v>
      </c>
      <c r="C32" s="792"/>
      <c r="D32" s="792"/>
      <c r="E32" s="792"/>
      <c r="F32" s="792"/>
      <c r="G32" s="792"/>
      <c r="H32" s="792"/>
      <c r="I32" s="792"/>
      <c r="J32" s="792"/>
      <c r="K32" s="792"/>
      <c r="L32" s="792"/>
      <c r="M32" s="792"/>
      <c r="N32" s="792"/>
      <c r="O32" s="792"/>
      <c r="P32" s="792"/>
      <c r="Q32" s="792"/>
      <c r="AY32" s="245"/>
      <c r="AZ32" s="245"/>
      <c r="BA32" s="245"/>
      <c r="BB32" s="245"/>
      <c r="BC32" s="245"/>
      <c r="BD32" s="245"/>
      <c r="BE32" s="245"/>
      <c r="BF32" s="245"/>
      <c r="BG32" s="245"/>
      <c r="BH32" s="245"/>
      <c r="BI32" s="245"/>
      <c r="BJ32" s="245"/>
    </row>
    <row r="33" spans="1:74" s="190" customFormat="1" ht="12" customHeight="1" x14ac:dyDescent="0.2">
      <c r="A33" s="189"/>
      <c r="B33" s="850" t="s">
        <v>543</v>
      </c>
      <c r="C33" s="792"/>
      <c r="D33" s="792"/>
      <c r="E33" s="792"/>
      <c r="F33" s="792"/>
      <c r="G33" s="792"/>
      <c r="H33" s="792"/>
      <c r="I33" s="792"/>
      <c r="J33" s="792"/>
      <c r="K33" s="792"/>
      <c r="L33" s="792"/>
      <c r="M33" s="792"/>
      <c r="N33" s="792"/>
      <c r="O33" s="792"/>
      <c r="P33" s="792"/>
      <c r="Q33" s="792"/>
      <c r="AY33" s="245"/>
      <c r="AZ33" s="245"/>
      <c r="BA33" s="245"/>
      <c r="BB33" s="245"/>
      <c r="BC33" s="245"/>
      <c r="BD33" s="245"/>
      <c r="BE33" s="245"/>
      <c r="BF33" s="245"/>
      <c r="BG33" s="245"/>
      <c r="BH33" s="245"/>
      <c r="BI33" s="245"/>
      <c r="BJ33" s="245"/>
    </row>
    <row r="34" spans="1:74" s="191" customFormat="1" ht="12" customHeight="1" x14ac:dyDescent="0.2">
      <c r="A34" s="180"/>
      <c r="B34" s="404" t="s">
        <v>950</v>
      </c>
      <c r="C34" s="663"/>
      <c r="D34" s="663"/>
      <c r="E34" s="663"/>
      <c r="F34" s="663"/>
      <c r="G34" s="663"/>
      <c r="H34" s="663"/>
      <c r="I34" s="663"/>
      <c r="J34" s="663"/>
      <c r="K34" s="663"/>
      <c r="L34" s="663"/>
      <c r="M34" s="663"/>
      <c r="N34" s="663"/>
      <c r="O34" s="663"/>
      <c r="P34" s="663"/>
      <c r="Q34" s="663"/>
      <c r="AY34" s="246"/>
      <c r="AZ34" s="246"/>
      <c r="BA34" s="246"/>
      <c r="BB34" s="246"/>
      <c r="BC34" s="246"/>
      <c r="BD34" s="246"/>
      <c r="BE34" s="246"/>
      <c r="BF34" s="246"/>
      <c r="BG34" s="246"/>
      <c r="BH34" s="246"/>
      <c r="BI34" s="246"/>
      <c r="BJ34" s="246"/>
    </row>
    <row r="35" spans="1:74" ht="12.75" x14ac:dyDescent="0.15">
      <c r="A35" s="180"/>
      <c r="B35" s="800" t="s">
        <v>1421</v>
      </c>
      <c r="C35" s="791"/>
      <c r="D35" s="791"/>
      <c r="E35" s="791"/>
      <c r="F35" s="791"/>
      <c r="G35" s="791"/>
      <c r="H35" s="791"/>
      <c r="I35" s="791"/>
      <c r="J35" s="791"/>
      <c r="K35" s="791"/>
      <c r="L35" s="791"/>
      <c r="M35" s="791"/>
      <c r="N35" s="791"/>
      <c r="O35" s="791"/>
      <c r="P35" s="791"/>
      <c r="Q35" s="792"/>
      <c r="BD35" s="156"/>
      <c r="BE35" s="156"/>
      <c r="BF35" s="156"/>
      <c r="BK35" s="156"/>
      <c r="BL35" s="156"/>
      <c r="BM35" s="156"/>
      <c r="BN35" s="156"/>
      <c r="BO35" s="156"/>
      <c r="BP35" s="156"/>
      <c r="BQ35" s="156"/>
      <c r="BR35" s="156"/>
      <c r="BS35" s="156"/>
      <c r="BT35" s="156"/>
      <c r="BU35" s="156"/>
      <c r="BV35" s="156"/>
    </row>
    <row r="36" spans="1:74" ht="12.75" x14ac:dyDescent="0.15">
      <c r="A36" s="180"/>
      <c r="B36" s="799" t="s">
        <v>544</v>
      </c>
      <c r="C36" s="801"/>
      <c r="D36" s="801"/>
      <c r="E36" s="801"/>
      <c r="F36" s="801"/>
      <c r="G36" s="801"/>
      <c r="H36" s="801"/>
      <c r="I36" s="801"/>
      <c r="J36" s="801"/>
      <c r="K36" s="801"/>
      <c r="L36" s="801"/>
      <c r="M36" s="801"/>
      <c r="N36" s="801"/>
      <c r="O36" s="801"/>
      <c r="P36" s="801"/>
      <c r="Q36" s="792"/>
      <c r="BK36" s="156"/>
      <c r="BL36" s="156"/>
      <c r="BM36" s="156"/>
      <c r="BN36" s="156"/>
      <c r="BO36" s="156"/>
      <c r="BP36" s="156"/>
      <c r="BQ36" s="156"/>
      <c r="BR36" s="156"/>
      <c r="BS36" s="156"/>
      <c r="BT36" s="156"/>
      <c r="BU36" s="156"/>
      <c r="BV36" s="156"/>
    </row>
    <row r="37" spans="1:74" ht="12.75" x14ac:dyDescent="0.15">
      <c r="A37" s="180"/>
      <c r="B37" s="808" t="s">
        <v>829</v>
      </c>
      <c r="C37" s="792"/>
      <c r="D37" s="792"/>
      <c r="E37" s="792"/>
      <c r="F37" s="792"/>
      <c r="G37" s="792"/>
      <c r="H37" s="792"/>
      <c r="I37" s="792"/>
      <c r="J37" s="792"/>
      <c r="K37" s="792"/>
      <c r="L37" s="792"/>
      <c r="M37" s="792"/>
      <c r="N37" s="792"/>
      <c r="O37" s="792"/>
      <c r="P37" s="792"/>
      <c r="Q37" s="792"/>
      <c r="BK37" s="156"/>
      <c r="BL37" s="156"/>
      <c r="BM37" s="156"/>
      <c r="BN37" s="156"/>
      <c r="BO37" s="156"/>
      <c r="BP37" s="156"/>
      <c r="BQ37" s="156"/>
      <c r="BR37" s="156"/>
      <c r="BS37" s="156"/>
      <c r="BT37" s="156"/>
      <c r="BU37" s="156"/>
      <c r="BV37" s="156"/>
    </row>
    <row r="38" spans="1:74" x14ac:dyDescent="0.15">
      <c r="BK38" s="156"/>
      <c r="BL38" s="156"/>
      <c r="BM38" s="156"/>
      <c r="BN38" s="156"/>
      <c r="BO38" s="156"/>
      <c r="BP38" s="156"/>
      <c r="BQ38" s="156"/>
      <c r="BR38" s="156"/>
      <c r="BS38" s="156"/>
      <c r="BT38" s="156"/>
      <c r="BU38" s="156"/>
      <c r="BV38" s="156"/>
    </row>
    <row r="39" spans="1:74" x14ac:dyDescent="0.15">
      <c r="BK39" s="156"/>
      <c r="BL39" s="156"/>
      <c r="BM39" s="156"/>
      <c r="BN39" s="156"/>
      <c r="BO39" s="156"/>
      <c r="BP39" s="156"/>
      <c r="BQ39" s="156"/>
      <c r="BR39" s="156"/>
      <c r="BS39" s="156"/>
      <c r="BT39" s="156"/>
      <c r="BU39" s="156"/>
      <c r="BV39" s="156"/>
    </row>
    <row r="40" spans="1:74" x14ac:dyDescent="0.15">
      <c r="BK40" s="156"/>
      <c r="BL40" s="156"/>
      <c r="BM40" s="156"/>
      <c r="BN40" s="156"/>
      <c r="BO40" s="156"/>
      <c r="BP40" s="156"/>
      <c r="BQ40" s="156"/>
      <c r="BR40" s="156"/>
      <c r="BS40" s="156"/>
      <c r="BT40" s="156"/>
      <c r="BU40" s="156"/>
      <c r="BV40" s="156"/>
    </row>
    <row r="41" spans="1:74" x14ac:dyDescent="0.15">
      <c r="BK41" s="156"/>
      <c r="BL41" s="156"/>
      <c r="BM41" s="156"/>
      <c r="BN41" s="156"/>
      <c r="BO41" s="156"/>
      <c r="BP41" s="156"/>
      <c r="BQ41" s="156"/>
      <c r="BR41" s="156"/>
      <c r="BS41" s="156"/>
      <c r="BT41" s="156"/>
      <c r="BU41" s="156"/>
      <c r="BV41" s="156"/>
    </row>
    <row r="42" spans="1:74" x14ac:dyDescent="0.15">
      <c r="BK42" s="156"/>
      <c r="BL42" s="156"/>
      <c r="BM42" s="156"/>
      <c r="BN42" s="156"/>
      <c r="BO42" s="156"/>
      <c r="BP42" s="156"/>
      <c r="BQ42" s="156"/>
      <c r="BR42" s="156"/>
      <c r="BS42" s="156"/>
      <c r="BT42" s="156"/>
      <c r="BU42" s="156"/>
      <c r="BV42" s="156"/>
    </row>
    <row r="43" spans="1:74" x14ac:dyDescent="0.15">
      <c r="BK43" s="156"/>
      <c r="BL43" s="156"/>
      <c r="BM43" s="156"/>
      <c r="BN43" s="156"/>
      <c r="BO43" s="156"/>
      <c r="BP43" s="156"/>
      <c r="BQ43" s="156"/>
      <c r="BR43" s="156"/>
      <c r="BS43" s="156"/>
      <c r="BT43" s="156"/>
      <c r="BU43" s="156"/>
      <c r="BV43" s="156"/>
    </row>
    <row r="44" spans="1:74" x14ac:dyDescent="0.15">
      <c r="BK44" s="156"/>
      <c r="BL44" s="156"/>
      <c r="BM44" s="156"/>
      <c r="BN44" s="156"/>
      <c r="BO44" s="156"/>
      <c r="BP44" s="156"/>
      <c r="BQ44" s="156"/>
      <c r="BR44" s="156"/>
      <c r="BS44" s="156"/>
      <c r="BT44" s="156"/>
      <c r="BU44" s="156"/>
      <c r="BV44" s="156"/>
    </row>
    <row r="45" spans="1:74" x14ac:dyDescent="0.15">
      <c r="BK45" s="156"/>
      <c r="BL45" s="156"/>
      <c r="BM45" s="156"/>
      <c r="BN45" s="156"/>
      <c r="BO45" s="156"/>
      <c r="BP45" s="156"/>
      <c r="BQ45" s="156"/>
      <c r="BR45" s="156"/>
      <c r="BS45" s="156"/>
      <c r="BT45" s="156"/>
      <c r="BU45" s="156"/>
      <c r="BV45" s="156"/>
    </row>
    <row r="46" spans="1:74" x14ac:dyDescent="0.15">
      <c r="BK46" s="156"/>
      <c r="BL46" s="156"/>
      <c r="BM46" s="156"/>
      <c r="BN46" s="156"/>
      <c r="BO46" s="156"/>
      <c r="BP46" s="156"/>
      <c r="BQ46" s="156"/>
      <c r="BR46" s="156"/>
      <c r="BS46" s="156"/>
      <c r="BT46" s="156"/>
      <c r="BU46" s="156"/>
      <c r="BV46" s="156"/>
    </row>
    <row r="47" spans="1:74" x14ac:dyDescent="0.15">
      <c r="BK47" s="156"/>
      <c r="BL47" s="156"/>
      <c r="BM47" s="156"/>
      <c r="BN47" s="156"/>
      <c r="BO47" s="156"/>
      <c r="BP47" s="156"/>
      <c r="BQ47" s="156"/>
      <c r="BR47" s="156"/>
      <c r="BS47" s="156"/>
      <c r="BT47" s="156"/>
      <c r="BU47" s="156"/>
      <c r="BV47" s="156"/>
    </row>
    <row r="48" spans="1:74" x14ac:dyDescent="0.15">
      <c r="BK48" s="156"/>
      <c r="BL48" s="156"/>
      <c r="BM48" s="156"/>
      <c r="BN48" s="156"/>
      <c r="BO48" s="156"/>
      <c r="BP48" s="156"/>
      <c r="BQ48" s="156"/>
      <c r="BR48" s="156"/>
      <c r="BS48" s="156"/>
      <c r="BT48" s="156"/>
      <c r="BU48" s="156"/>
      <c r="BV48" s="156"/>
    </row>
    <row r="49" spans="63:74" x14ac:dyDescent="0.15">
      <c r="BK49" s="156"/>
      <c r="BL49" s="156"/>
      <c r="BM49" s="156"/>
      <c r="BN49" s="156"/>
      <c r="BO49" s="156"/>
      <c r="BP49" s="156"/>
      <c r="BQ49" s="156"/>
      <c r="BR49" s="156"/>
      <c r="BS49" s="156"/>
      <c r="BT49" s="156"/>
      <c r="BU49" s="156"/>
      <c r="BV49" s="156"/>
    </row>
    <row r="50" spans="63:74" x14ac:dyDescent="0.15">
      <c r="BK50" s="156"/>
      <c r="BL50" s="156"/>
      <c r="BM50" s="156"/>
      <c r="BN50" s="156"/>
      <c r="BO50" s="156"/>
      <c r="BP50" s="156"/>
      <c r="BQ50" s="156"/>
      <c r="BR50" s="156"/>
      <c r="BS50" s="156"/>
      <c r="BT50" s="156"/>
      <c r="BU50" s="156"/>
      <c r="BV50" s="156"/>
    </row>
    <row r="51" spans="63:74" x14ac:dyDescent="0.15">
      <c r="BK51" s="156"/>
      <c r="BL51" s="156"/>
      <c r="BM51" s="156"/>
      <c r="BN51" s="156"/>
      <c r="BO51" s="156"/>
      <c r="BP51" s="156"/>
      <c r="BQ51" s="156"/>
      <c r="BR51" s="156"/>
      <c r="BS51" s="156"/>
      <c r="BT51" s="156"/>
      <c r="BU51" s="156"/>
      <c r="BV51" s="156"/>
    </row>
    <row r="52" spans="63:74" x14ac:dyDescent="0.15">
      <c r="BK52" s="156"/>
      <c r="BL52" s="156"/>
      <c r="BM52" s="156"/>
      <c r="BN52" s="156"/>
      <c r="BO52" s="156"/>
      <c r="BP52" s="156"/>
      <c r="BQ52" s="156"/>
      <c r="BR52" s="156"/>
      <c r="BS52" s="156"/>
      <c r="BT52" s="156"/>
      <c r="BU52" s="156"/>
      <c r="BV52" s="156"/>
    </row>
    <row r="53" spans="63:74" x14ac:dyDescent="0.15">
      <c r="BK53" s="156"/>
      <c r="BL53" s="156"/>
      <c r="BM53" s="156"/>
      <c r="BN53" s="156"/>
      <c r="BO53" s="156"/>
      <c r="BP53" s="156"/>
      <c r="BQ53" s="156"/>
      <c r="BR53" s="156"/>
      <c r="BS53" s="156"/>
      <c r="BT53" s="156"/>
      <c r="BU53" s="156"/>
      <c r="BV53" s="156"/>
    </row>
    <row r="54" spans="63:74" x14ac:dyDescent="0.15">
      <c r="BK54" s="156"/>
      <c r="BL54" s="156"/>
      <c r="BM54" s="156"/>
      <c r="BN54" s="156"/>
      <c r="BO54" s="156"/>
      <c r="BP54" s="156"/>
      <c r="BQ54" s="156"/>
      <c r="BR54" s="156"/>
      <c r="BS54" s="156"/>
      <c r="BT54" s="156"/>
      <c r="BU54" s="156"/>
      <c r="BV54" s="156"/>
    </row>
    <row r="55" spans="63:74" x14ac:dyDescent="0.15">
      <c r="BK55" s="156"/>
      <c r="BL55" s="156"/>
      <c r="BM55" s="156"/>
      <c r="BN55" s="156"/>
      <c r="BO55" s="156"/>
      <c r="BP55" s="156"/>
      <c r="BQ55" s="156"/>
      <c r="BR55" s="156"/>
      <c r="BS55" s="156"/>
      <c r="BT55" s="156"/>
      <c r="BU55" s="156"/>
      <c r="BV55" s="156"/>
    </row>
    <row r="56" spans="63:74" x14ac:dyDescent="0.15">
      <c r="BK56" s="156"/>
      <c r="BL56" s="156"/>
      <c r="BM56" s="156"/>
      <c r="BN56" s="156"/>
      <c r="BO56" s="156"/>
      <c r="BP56" s="156"/>
      <c r="BQ56" s="156"/>
      <c r="BR56" s="156"/>
      <c r="BS56" s="156"/>
      <c r="BT56" s="156"/>
      <c r="BU56" s="156"/>
      <c r="BV56" s="156"/>
    </row>
    <row r="57" spans="63:74" x14ac:dyDescent="0.15">
      <c r="BK57" s="156"/>
      <c r="BL57" s="156"/>
      <c r="BM57" s="156"/>
      <c r="BN57" s="156"/>
      <c r="BO57" s="156"/>
      <c r="BP57" s="156"/>
      <c r="BQ57" s="156"/>
      <c r="BR57" s="156"/>
      <c r="BS57" s="156"/>
      <c r="BT57" s="156"/>
      <c r="BU57" s="156"/>
      <c r="BV57" s="156"/>
    </row>
    <row r="58" spans="63:74" x14ac:dyDescent="0.15">
      <c r="BK58" s="156"/>
      <c r="BL58" s="156"/>
      <c r="BM58" s="156"/>
      <c r="BN58" s="156"/>
      <c r="BO58" s="156"/>
      <c r="BP58" s="156"/>
      <c r="BQ58" s="156"/>
      <c r="BR58" s="156"/>
      <c r="BS58" s="156"/>
      <c r="BT58" s="156"/>
      <c r="BU58" s="156"/>
      <c r="BV58" s="156"/>
    </row>
    <row r="59" spans="63:74" x14ac:dyDescent="0.15">
      <c r="BK59" s="156"/>
      <c r="BL59" s="156"/>
      <c r="BM59" s="156"/>
      <c r="BN59" s="156"/>
      <c r="BO59" s="156"/>
      <c r="BP59" s="156"/>
      <c r="BQ59" s="156"/>
      <c r="BR59" s="156"/>
      <c r="BS59" s="156"/>
      <c r="BT59" s="156"/>
      <c r="BU59" s="156"/>
      <c r="BV59" s="156"/>
    </row>
    <row r="60" spans="63:74" x14ac:dyDescent="0.15">
      <c r="BK60" s="156"/>
      <c r="BL60" s="156"/>
      <c r="BM60" s="156"/>
      <c r="BN60" s="156"/>
      <c r="BO60" s="156"/>
      <c r="BP60" s="156"/>
      <c r="BQ60" s="156"/>
      <c r="BR60" s="156"/>
      <c r="BS60" s="156"/>
      <c r="BT60" s="156"/>
      <c r="BU60" s="156"/>
      <c r="BV60" s="156"/>
    </row>
    <row r="61" spans="63:74" x14ac:dyDescent="0.15">
      <c r="BK61" s="156"/>
      <c r="BL61" s="156"/>
      <c r="BM61" s="156"/>
      <c r="BN61" s="156"/>
      <c r="BO61" s="156"/>
      <c r="BP61" s="156"/>
      <c r="BQ61" s="156"/>
      <c r="BR61" s="156"/>
      <c r="BS61" s="156"/>
      <c r="BT61" s="156"/>
      <c r="BU61" s="156"/>
      <c r="BV61" s="156"/>
    </row>
    <row r="62" spans="63:74" x14ac:dyDescent="0.15">
      <c r="BK62" s="156"/>
      <c r="BL62" s="156"/>
      <c r="BM62" s="156"/>
      <c r="BN62" s="156"/>
      <c r="BO62" s="156"/>
      <c r="BP62" s="156"/>
      <c r="BQ62" s="156"/>
      <c r="BR62" s="156"/>
      <c r="BS62" s="156"/>
      <c r="BT62" s="156"/>
      <c r="BU62" s="156"/>
      <c r="BV62" s="156"/>
    </row>
    <row r="63" spans="63:74" x14ac:dyDescent="0.15">
      <c r="BK63" s="156"/>
      <c r="BL63" s="156"/>
      <c r="BM63" s="156"/>
      <c r="BN63" s="156"/>
      <c r="BO63" s="156"/>
      <c r="BP63" s="156"/>
      <c r="BQ63" s="156"/>
      <c r="BR63" s="156"/>
      <c r="BS63" s="156"/>
      <c r="BT63" s="156"/>
      <c r="BU63" s="156"/>
      <c r="BV63" s="156"/>
    </row>
    <row r="64" spans="63:74" x14ac:dyDescent="0.15">
      <c r="BK64" s="156"/>
      <c r="BL64" s="156"/>
      <c r="BM64" s="156"/>
      <c r="BN64" s="156"/>
      <c r="BO64" s="156"/>
      <c r="BP64" s="156"/>
      <c r="BQ64" s="156"/>
      <c r="BR64" s="156"/>
      <c r="BS64" s="156"/>
      <c r="BT64" s="156"/>
      <c r="BU64" s="156"/>
      <c r="BV64" s="156"/>
    </row>
    <row r="65" spans="63:74" x14ac:dyDescent="0.15">
      <c r="BK65" s="156"/>
      <c r="BL65" s="156"/>
      <c r="BM65" s="156"/>
      <c r="BN65" s="156"/>
      <c r="BO65" s="156"/>
      <c r="BP65" s="156"/>
      <c r="BQ65" s="156"/>
      <c r="BR65" s="156"/>
      <c r="BS65" s="156"/>
      <c r="BT65" s="156"/>
      <c r="BU65" s="156"/>
      <c r="BV65" s="156"/>
    </row>
    <row r="66" spans="63:74" x14ac:dyDescent="0.15">
      <c r="BK66" s="156"/>
      <c r="BL66" s="156"/>
      <c r="BM66" s="156"/>
      <c r="BN66" s="156"/>
      <c r="BO66" s="156"/>
      <c r="BP66" s="156"/>
      <c r="BQ66" s="156"/>
      <c r="BR66" s="156"/>
      <c r="BS66" s="156"/>
      <c r="BT66" s="156"/>
      <c r="BU66" s="156"/>
      <c r="BV66" s="156"/>
    </row>
    <row r="67" spans="63:74" x14ac:dyDescent="0.15">
      <c r="BK67" s="156"/>
      <c r="BL67" s="156"/>
      <c r="BM67" s="156"/>
      <c r="BN67" s="156"/>
      <c r="BO67" s="156"/>
      <c r="BP67" s="156"/>
      <c r="BQ67" s="156"/>
      <c r="BR67" s="156"/>
      <c r="BS67" s="156"/>
      <c r="BT67" s="156"/>
      <c r="BU67" s="156"/>
      <c r="BV67" s="156"/>
    </row>
    <row r="68" spans="63:74" x14ac:dyDescent="0.15">
      <c r="BK68" s="156"/>
      <c r="BL68" s="156"/>
      <c r="BM68" s="156"/>
      <c r="BN68" s="156"/>
      <c r="BO68" s="156"/>
      <c r="BP68" s="156"/>
      <c r="BQ68" s="156"/>
      <c r="BR68" s="156"/>
      <c r="BS68" s="156"/>
      <c r="BT68" s="156"/>
      <c r="BU68" s="156"/>
      <c r="BV68" s="156"/>
    </row>
    <row r="69" spans="63:74" x14ac:dyDescent="0.15">
      <c r="BK69" s="156"/>
      <c r="BL69" s="156"/>
      <c r="BM69" s="156"/>
      <c r="BN69" s="156"/>
      <c r="BO69" s="156"/>
      <c r="BP69" s="156"/>
      <c r="BQ69" s="156"/>
      <c r="BR69" s="156"/>
      <c r="BS69" s="156"/>
      <c r="BT69" s="156"/>
      <c r="BU69" s="156"/>
      <c r="BV69" s="156"/>
    </row>
    <row r="70" spans="63:74" x14ac:dyDescent="0.15">
      <c r="BK70" s="156"/>
      <c r="BL70" s="156"/>
      <c r="BM70" s="156"/>
      <c r="BN70" s="156"/>
      <c r="BO70" s="156"/>
      <c r="BP70" s="156"/>
      <c r="BQ70" s="156"/>
      <c r="BR70" s="156"/>
      <c r="BS70" s="156"/>
      <c r="BT70" s="156"/>
      <c r="BU70" s="156"/>
      <c r="BV70" s="156"/>
    </row>
    <row r="71" spans="63:74" x14ac:dyDescent="0.15">
      <c r="BK71" s="156"/>
      <c r="BL71" s="156"/>
      <c r="BM71" s="156"/>
      <c r="BN71" s="156"/>
      <c r="BO71" s="156"/>
      <c r="BP71" s="156"/>
      <c r="BQ71" s="156"/>
      <c r="BR71" s="156"/>
      <c r="BS71" s="156"/>
      <c r="BT71" s="156"/>
      <c r="BU71" s="156"/>
      <c r="BV71" s="156"/>
    </row>
    <row r="72" spans="63:74" x14ac:dyDescent="0.15">
      <c r="BK72" s="156"/>
      <c r="BL72" s="156"/>
      <c r="BM72" s="156"/>
      <c r="BN72" s="156"/>
      <c r="BO72" s="156"/>
      <c r="BP72" s="156"/>
      <c r="BQ72" s="156"/>
      <c r="BR72" s="156"/>
      <c r="BS72" s="156"/>
      <c r="BT72" s="156"/>
      <c r="BU72" s="156"/>
      <c r="BV72" s="156"/>
    </row>
    <row r="73" spans="63:74" x14ac:dyDescent="0.15">
      <c r="BK73" s="156"/>
      <c r="BL73" s="156"/>
      <c r="BM73" s="156"/>
      <c r="BN73" s="156"/>
      <c r="BO73" s="156"/>
      <c r="BP73" s="156"/>
      <c r="BQ73" s="156"/>
      <c r="BR73" s="156"/>
      <c r="BS73" s="156"/>
      <c r="BT73" s="156"/>
      <c r="BU73" s="156"/>
      <c r="BV73" s="156"/>
    </row>
    <row r="74" spans="63:74" x14ac:dyDescent="0.15">
      <c r="BK74" s="156"/>
      <c r="BL74" s="156"/>
      <c r="BM74" s="156"/>
      <c r="BN74" s="156"/>
      <c r="BO74" s="156"/>
      <c r="BP74" s="156"/>
      <c r="BQ74" s="156"/>
      <c r="BR74" s="156"/>
      <c r="BS74" s="156"/>
      <c r="BT74" s="156"/>
      <c r="BU74" s="156"/>
      <c r="BV74" s="156"/>
    </row>
    <row r="75" spans="63:74" x14ac:dyDescent="0.15">
      <c r="BK75" s="156"/>
      <c r="BL75" s="156"/>
      <c r="BM75" s="156"/>
      <c r="BN75" s="156"/>
      <c r="BO75" s="156"/>
      <c r="BP75" s="156"/>
      <c r="BQ75" s="156"/>
      <c r="BR75" s="156"/>
      <c r="BS75" s="156"/>
      <c r="BT75" s="156"/>
      <c r="BU75" s="156"/>
      <c r="BV75" s="156"/>
    </row>
    <row r="76" spans="63:74" x14ac:dyDescent="0.15">
      <c r="BK76" s="156"/>
      <c r="BL76" s="156"/>
      <c r="BM76" s="156"/>
      <c r="BN76" s="156"/>
      <c r="BO76" s="156"/>
      <c r="BP76" s="156"/>
      <c r="BQ76" s="156"/>
      <c r="BR76" s="156"/>
      <c r="BS76" s="156"/>
      <c r="BT76" s="156"/>
      <c r="BU76" s="156"/>
      <c r="BV76" s="156"/>
    </row>
    <row r="77" spans="63:74" x14ac:dyDescent="0.15">
      <c r="BK77" s="156"/>
      <c r="BL77" s="156"/>
      <c r="BM77" s="156"/>
      <c r="BN77" s="156"/>
      <c r="BO77" s="156"/>
      <c r="BP77" s="156"/>
      <c r="BQ77" s="156"/>
      <c r="BR77" s="156"/>
      <c r="BS77" s="156"/>
      <c r="BT77" s="156"/>
      <c r="BU77" s="156"/>
      <c r="BV77" s="156"/>
    </row>
    <row r="78" spans="63:74" x14ac:dyDescent="0.15">
      <c r="BK78" s="156"/>
      <c r="BL78" s="156"/>
      <c r="BM78" s="156"/>
      <c r="BN78" s="156"/>
      <c r="BO78" s="156"/>
      <c r="BP78" s="156"/>
      <c r="BQ78" s="156"/>
      <c r="BR78" s="156"/>
      <c r="BS78" s="156"/>
      <c r="BT78" s="156"/>
      <c r="BU78" s="156"/>
      <c r="BV78" s="156"/>
    </row>
    <row r="79" spans="63:74" x14ac:dyDescent="0.15">
      <c r="BK79" s="156"/>
      <c r="BL79" s="156"/>
      <c r="BM79" s="156"/>
      <c r="BN79" s="156"/>
      <c r="BO79" s="156"/>
      <c r="BP79" s="156"/>
      <c r="BQ79" s="156"/>
      <c r="BR79" s="156"/>
      <c r="BS79" s="156"/>
      <c r="BT79" s="156"/>
      <c r="BU79" s="156"/>
      <c r="BV79" s="156"/>
    </row>
    <row r="80" spans="63:74" x14ac:dyDescent="0.15">
      <c r="BK80" s="156"/>
      <c r="BL80" s="156"/>
      <c r="BM80" s="156"/>
      <c r="BN80" s="156"/>
      <c r="BO80" s="156"/>
      <c r="BP80" s="156"/>
      <c r="BQ80" s="156"/>
      <c r="BR80" s="156"/>
      <c r="BS80" s="156"/>
      <c r="BT80" s="156"/>
      <c r="BU80" s="156"/>
      <c r="BV80" s="156"/>
    </row>
    <row r="81" spans="63:74" x14ac:dyDescent="0.15">
      <c r="BK81" s="156"/>
      <c r="BL81" s="156"/>
      <c r="BM81" s="156"/>
      <c r="BN81" s="156"/>
      <c r="BO81" s="156"/>
      <c r="BP81" s="156"/>
      <c r="BQ81" s="156"/>
      <c r="BR81" s="156"/>
      <c r="BS81" s="156"/>
      <c r="BT81" s="156"/>
      <c r="BU81" s="156"/>
      <c r="BV81" s="156"/>
    </row>
    <row r="82" spans="63:74" x14ac:dyDescent="0.15">
      <c r="BK82" s="156"/>
      <c r="BL82" s="156"/>
      <c r="BM82" s="156"/>
      <c r="BN82" s="156"/>
      <c r="BO82" s="156"/>
      <c r="BP82" s="156"/>
      <c r="BQ82" s="156"/>
      <c r="BR82" s="156"/>
      <c r="BS82" s="156"/>
      <c r="BT82" s="156"/>
      <c r="BU82" s="156"/>
      <c r="BV82" s="156"/>
    </row>
    <row r="83" spans="63:74" x14ac:dyDescent="0.15">
      <c r="BK83" s="156"/>
      <c r="BL83" s="156"/>
      <c r="BM83" s="156"/>
      <c r="BN83" s="156"/>
      <c r="BO83" s="156"/>
      <c r="BP83" s="156"/>
      <c r="BQ83" s="156"/>
      <c r="BR83" s="156"/>
      <c r="BS83" s="156"/>
      <c r="BT83" s="156"/>
      <c r="BU83" s="156"/>
      <c r="BV83" s="156"/>
    </row>
    <row r="84" spans="63:74" x14ac:dyDescent="0.15">
      <c r="BK84" s="156"/>
      <c r="BL84" s="156"/>
      <c r="BM84" s="156"/>
      <c r="BN84" s="156"/>
      <c r="BO84" s="156"/>
      <c r="BP84" s="156"/>
      <c r="BQ84" s="156"/>
      <c r="BR84" s="156"/>
      <c r="BS84" s="156"/>
      <c r="BT84" s="156"/>
      <c r="BU84" s="156"/>
      <c r="BV84" s="156"/>
    </row>
    <row r="85" spans="63:74" x14ac:dyDescent="0.15">
      <c r="BK85" s="156"/>
      <c r="BL85" s="156"/>
      <c r="BM85" s="156"/>
      <c r="BN85" s="156"/>
      <c r="BO85" s="156"/>
      <c r="BP85" s="156"/>
      <c r="BQ85" s="156"/>
      <c r="BR85" s="156"/>
      <c r="BS85" s="156"/>
      <c r="BT85" s="156"/>
      <c r="BU85" s="156"/>
      <c r="BV85" s="156"/>
    </row>
    <row r="86" spans="63:74" x14ac:dyDescent="0.15">
      <c r="BK86" s="156"/>
      <c r="BL86" s="156"/>
      <c r="BM86" s="156"/>
      <c r="BN86" s="156"/>
      <c r="BO86" s="156"/>
      <c r="BP86" s="156"/>
      <c r="BQ86" s="156"/>
      <c r="BR86" s="156"/>
      <c r="BS86" s="156"/>
      <c r="BT86" s="156"/>
      <c r="BU86" s="156"/>
      <c r="BV86" s="156"/>
    </row>
    <row r="87" spans="63:74" x14ac:dyDescent="0.15">
      <c r="BK87" s="156"/>
      <c r="BL87" s="156"/>
      <c r="BM87" s="156"/>
      <c r="BN87" s="156"/>
      <c r="BO87" s="156"/>
      <c r="BP87" s="156"/>
      <c r="BQ87" s="156"/>
      <c r="BR87" s="156"/>
      <c r="BS87" s="156"/>
      <c r="BT87" s="156"/>
      <c r="BU87" s="156"/>
      <c r="BV87" s="156"/>
    </row>
    <row r="88" spans="63:74" x14ac:dyDescent="0.15">
      <c r="BK88" s="156"/>
      <c r="BL88" s="156"/>
      <c r="BM88" s="156"/>
      <c r="BN88" s="156"/>
      <c r="BO88" s="156"/>
      <c r="BP88" s="156"/>
      <c r="BQ88" s="156"/>
      <c r="BR88" s="156"/>
      <c r="BS88" s="156"/>
      <c r="BT88" s="156"/>
      <c r="BU88" s="156"/>
      <c r="BV88" s="156"/>
    </row>
    <row r="89" spans="63:74" x14ac:dyDescent="0.15">
      <c r="BK89" s="156"/>
      <c r="BL89" s="156"/>
      <c r="BM89" s="156"/>
      <c r="BN89" s="156"/>
      <c r="BO89" s="156"/>
      <c r="BP89" s="156"/>
      <c r="BQ89" s="156"/>
      <c r="BR89" s="156"/>
      <c r="BS89" s="156"/>
      <c r="BT89" s="156"/>
      <c r="BU89" s="156"/>
      <c r="BV89" s="156"/>
    </row>
    <row r="90" spans="63:74" x14ac:dyDescent="0.15">
      <c r="BK90" s="156"/>
      <c r="BL90" s="156"/>
      <c r="BM90" s="156"/>
      <c r="BN90" s="156"/>
      <c r="BO90" s="156"/>
      <c r="BP90" s="156"/>
      <c r="BQ90" s="156"/>
      <c r="BR90" s="156"/>
      <c r="BS90" s="156"/>
      <c r="BT90" s="156"/>
      <c r="BU90" s="156"/>
      <c r="BV90" s="156"/>
    </row>
    <row r="91" spans="63:74" x14ac:dyDescent="0.15">
      <c r="BK91" s="156"/>
      <c r="BL91" s="156"/>
      <c r="BM91" s="156"/>
      <c r="BN91" s="156"/>
      <c r="BO91" s="156"/>
      <c r="BP91" s="156"/>
      <c r="BQ91" s="156"/>
      <c r="BR91" s="156"/>
      <c r="BS91" s="156"/>
      <c r="BT91" s="156"/>
      <c r="BU91" s="156"/>
      <c r="BV91" s="156"/>
    </row>
    <row r="92" spans="63:74" x14ac:dyDescent="0.15">
      <c r="BK92" s="156"/>
      <c r="BL92" s="156"/>
      <c r="BM92" s="156"/>
      <c r="BN92" s="156"/>
      <c r="BO92" s="156"/>
      <c r="BP92" s="156"/>
      <c r="BQ92" s="156"/>
      <c r="BR92" s="156"/>
      <c r="BS92" s="156"/>
      <c r="BT92" s="156"/>
      <c r="BU92" s="156"/>
      <c r="BV92" s="156"/>
    </row>
    <row r="93" spans="63:74" x14ac:dyDescent="0.15">
      <c r="BK93" s="156"/>
      <c r="BL93" s="156"/>
      <c r="BM93" s="156"/>
      <c r="BN93" s="156"/>
      <c r="BO93" s="156"/>
      <c r="BP93" s="156"/>
      <c r="BQ93" s="156"/>
      <c r="BR93" s="156"/>
      <c r="BS93" s="156"/>
      <c r="BT93" s="156"/>
      <c r="BU93" s="156"/>
      <c r="BV93" s="156"/>
    </row>
    <row r="94" spans="63:74" x14ac:dyDescent="0.15">
      <c r="BK94" s="156"/>
      <c r="BL94" s="156"/>
      <c r="BM94" s="156"/>
      <c r="BN94" s="156"/>
      <c r="BO94" s="156"/>
      <c r="BP94" s="156"/>
      <c r="BQ94" s="156"/>
      <c r="BR94" s="156"/>
      <c r="BS94" s="156"/>
      <c r="BT94" s="156"/>
      <c r="BU94" s="156"/>
      <c r="BV94" s="156"/>
    </row>
    <row r="95" spans="63:74" x14ac:dyDescent="0.15">
      <c r="BK95" s="156"/>
      <c r="BL95" s="156"/>
      <c r="BM95" s="156"/>
      <c r="BN95" s="156"/>
      <c r="BO95" s="156"/>
      <c r="BP95" s="156"/>
      <c r="BQ95" s="156"/>
      <c r="BR95" s="156"/>
      <c r="BS95" s="156"/>
      <c r="BT95" s="156"/>
      <c r="BU95" s="156"/>
      <c r="BV95" s="156"/>
    </row>
    <row r="96" spans="63:74" x14ac:dyDescent="0.15">
      <c r="BK96" s="156"/>
      <c r="BL96" s="156"/>
      <c r="BM96" s="156"/>
      <c r="BN96" s="156"/>
      <c r="BO96" s="156"/>
      <c r="BP96" s="156"/>
      <c r="BQ96" s="156"/>
      <c r="BR96" s="156"/>
      <c r="BS96" s="156"/>
      <c r="BT96" s="156"/>
      <c r="BU96" s="156"/>
      <c r="BV96" s="156"/>
    </row>
    <row r="97" spans="63:74" x14ac:dyDescent="0.15">
      <c r="BK97" s="156"/>
      <c r="BL97" s="156"/>
      <c r="BM97" s="156"/>
      <c r="BN97" s="156"/>
      <c r="BO97" s="156"/>
      <c r="BP97" s="156"/>
      <c r="BQ97" s="156"/>
      <c r="BR97" s="156"/>
      <c r="BS97" s="156"/>
      <c r="BT97" s="156"/>
      <c r="BU97" s="156"/>
      <c r="BV97" s="156"/>
    </row>
    <row r="98" spans="63:74" x14ac:dyDescent="0.15">
      <c r="BK98" s="156"/>
      <c r="BL98" s="156"/>
      <c r="BM98" s="156"/>
      <c r="BN98" s="156"/>
      <c r="BO98" s="156"/>
      <c r="BP98" s="156"/>
      <c r="BQ98" s="156"/>
      <c r="BR98" s="156"/>
      <c r="BS98" s="156"/>
      <c r="BT98" s="156"/>
      <c r="BU98" s="156"/>
      <c r="BV98" s="156"/>
    </row>
    <row r="99" spans="63:74" x14ac:dyDescent="0.15">
      <c r="BK99" s="156"/>
      <c r="BL99" s="156"/>
      <c r="BM99" s="156"/>
      <c r="BN99" s="156"/>
      <c r="BO99" s="156"/>
      <c r="BP99" s="156"/>
      <c r="BQ99" s="156"/>
      <c r="BR99" s="156"/>
      <c r="BS99" s="156"/>
      <c r="BT99" s="156"/>
      <c r="BU99" s="156"/>
      <c r="BV99" s="156"/>
    </row>
    <row r="100" spans="63:74" x14ac:dyDescent="0.15">
      <c r="BK100" s="156"/>
      <c r="BL100" s="156"/>
      <c r="BM100" s="156"/>
      <c r="BN100" s="156"/>
      <c r="BO100" s="156"/>
      <c r="BP100" s="156"/>
      <c r="BQ100" s="156"/>
      <c r="BR100" s="156"/>
      <c r="BS100" s="156"/>
      <c r="BT100" s="156"/>
      <c r="BU100" s="156"/>
      <c r="BV100" s="156"/>
    </row>
    <row r="101" spans="63:74" x14ac:dyDescent="0.15">
      <c r="BK101" s="156"/>
      <c r="BL101" s="156"/>
      <c r="BM101" s="156"/>
      <c r="BN101" s="156"/>
      <c r="BO101" s="156"/>
      <c r="BP101" s="156"/>
      <c r="BQ101" s="156"/>
      <c r="BR101" s="156"/>
      <c r="BS101" s="156"/>
      <c r="BT101" s="156"/>
      <c r="BU101" s="156"/>
      <c r="BV101" s="156"/>
    </row>
    <row r="102" spans="63:74" x14ac:dyDescent="0.15">
      <c r="BK102" s="156"/>
      <c r="BL102" s="156"/>
      <c r="BM102" s="156"/>
      <c r="BN102" s="156"/>
      <c r="BO102" s="156"/>
      <c r="BP102" s="156"/>
      <c r="BQ102" s="156"/>
      <c r="BR102" s="156"/>
      <c r="BS102" s="156"/>
      <c r="BT102" s="156"/>
      <c r="BU102" s="156"/>
      <c r="BV102" s="156"/>
    </row>
    <row r="103" spans="63:74" x14ac:dyDescent="0.15">
      <c r="BK103" s="156"/>
      <c r="BL103" s="156"/>
      <c r="BM103" s="156"/>
      <c r="BN103" s="156"/>
      <c r="BO103" s="156"/>
      <c r="BP103" s="156"/>
      <c r="BQ103" s="156"/>
      <c r="BR103" s="156"/>
      <c r="BS103" s="156"/>
      <c r="BT103" s="156"/>
      <c r="BU103" s="156"/>
      <c r="BV103" s="156"/>
    </row>
    <row r="104" spans="63:74" x14ac:dyDescent="0.15">
      <c r="BK104" s="156"/>
      <c r="BL104" s="156"/>
      <c r="BM104" s="156"/>
      <c r="BN104" s="156"/>
      <c r="BO104" s="156"/>
      <c r="BP104" s="156"/>
      <c r="BQ104" s="156"/>
      <c r="BR104" s="156"/>
      <c r="BS104" s="156"/>
      <c r="BT104" s="156"/>
      <c r="BU104" s="156"/>
      <c r="BV104" s="156"/>
    </row>
    <row r="105" spans="63:74" x14ac:dyDescent="0.15">
      <c r="BK105" s="156"/>
      <c r="BL105" s="156"/>
      <c r="BM105" s="156"/>
      <c r="BN105" s="156"/>
      <c r="BO105" s="156"/>
      <c r="BP105" s="156"/>
      <c r="BQ105" s="156"/>
      <c r="BR105" s="156"/>
      <c r="BS105" s="156"/>
      <c r="BT105" s="156"/>
      <c r="BU105" s="156"/>
      <c r="BV105" s="156"/>
    </row>
    <row r="106" spans="63:74" x14ac:dyDescent="0.15">
      <c r="BK106" s="156"/>
      <c r="BL106" s="156"/>
      <c r="BM106" s="156"/>
      <c r="BN106" s="156"/>
      <c r="BO106" s="156"/>
      <c r="BP106" s="156"/>
      <c r="BQ106" s="156"/>
      <c r="BR106" s="156"/>
      <c r="BS106" s="156"/>
      <c r="BT106" s="156"/>
      <c r="BU106" s="156"/>
      <c r="BV106" s="156"/>
    </row>
    <row r="107" spans="63:74" x14ac:dyDescent="0.15">
      <c r="BK107" s="156"/>
      <c r="BL107" s="156"/>
      <c r="BM107" s="156"/>
      <c r="BN107" s="156"/>
      <c r="BO107" s="156"/>
      <c r="BP107" s="156"/>
      <c r="BQ107" s="156"/>
      <c r="BR107" s="156"/>
      <c r="BS107" s="156"/>
      <c r="BT107" s="156"/>
      <c r="BU107" s="156"/>
      <c r="BV107" s="156"/>
    </row>
    <row r="108" spans="63:74" x14ac:dyDescent="0.15">
      <c r="BK108" s="156"/>
      <c r="BL108" s="156"/>
      <c r="BM108" s="156"/>
      <c r="BN108" s="156"/>
      <c r="BO108" s="156"/>
      <c r="BP108" s="156"/>
      <c r="BQ108" s="156"/>
      <c r="BR108" s="156"/>
      <c r="BS108" s="156"/>
      <c r="BT108" s="156"/>
      <c r="BU108" s="156"/>
      <c r="BV108" s="156"/>
    </row>
    <row r="109" spans="63:74" x14ac:dyDescent="0.15">
      <c r="BK109" s="156"/>
      <c r="BL109" s="156"/>
      <c r="BM109" s="156"/>
      <c r="BN109" s="156"/>
      <c r="BO109" s="156"/>
      <c r="BP109" s="156"/>
      <c r="BQ109" s="156"/>
      <c r="BR109" s="156"/>
      <c r="BS109" s="156"/>
      <c r="BT109" s="156"/>
      <c r="BU109" s="156"/>
      <c r="BV109" s="156"/>
    </row>
    <row r="110" spans="63:74" x14ac:dyDescent="0.15">
      <c r="BK110" s="156"/>
      <c r="BL110" s="156"/>
      <c r="BM110" s="156"/>
      <c r="BN110" s="156"/>
      <c r="BO110" s="156"/>
      <c r="BP110" s="156"/>
      <c r="BQ110" s="156"/>
      <c r="BR110" s="156"/>
      <c r="BS110" s="156"/>
      <c r="BT110" s="156"/>
      <c r="BU110" s="156"/>
      <c r="BV110" s="156"/>
    </row>
    <row r="111" spans="63:74" x14ac:dyDescent="0.15">
      <c r="BK111" s="156"/>
      <c r="BL111" s="156"/>
      <c r="BM111" s="156"/>
      <c r="BN111" s="156"/>
      <c r="BO111" s="156"/>
      <c r="BP111" s="156"/>
      <c r="BQ111" s="156"/>
      <c r="BR111" s="156"/>
      <c r="BS111" s="156"/>
      <c r="BT111" s="156"/>
      <c r="BU111" s="156"/>
      <c r="BV111" s="156"/>
    </row>
    <row r="112" spans="63:74" x14ac:dyDescent="0.15">
      <c r="BK112" s="156"/>
      <c r="BL112" s="156"/>
      <c r="BM112" s="156"/>
      <c r="BN112" s="156"/>
      <c r="BO112" s="156"/>
      <c r="BP112" s="156"/>
      <c r="BQ112" s="156"/>
      <c r="BR112" s="156"/>
      <c r="BS112" s="156"/>
      <c r="BT112" s="156"/>
      <c r="BU112" s="156"/>
      <c r="BV112" s="156"/>
    </row>
    <row r="113" spans="63:74" x14ac:dyDescent="0.15">
      <c r="BK113" s="156"/>
      <c r="BL113" s="156"/>
      <c r="BM113" s="156"/>
      <c r="BN113" s="156"/>
      <c r="BO113" s="156"/>
      <c r="BP113" s="156"/>
      <c r="BQ113" s="156"/>
      <c r="BR113" s="156"/>
      <c r="BS113" s="156"/>
      <c r="BT113" s="156"/>
      <c r="BU113" s="156"/>
      <c r="BV113" s="156"/>
    </row>
    <row r="114" spans="63:74" x14ac:dyDescent="0.15">
      <c r="BK114" s="156"/>
      <c r="BL114" s="156"/>
      <c r="BM114" s="156"/>
      <c r="BN114" s="156"/>
      <c r="BO114" s="156"/>
      <c r="BP114" s="156"/>
      <c r="BQ114" s="156"/>
      <c r="BR114" s="156"/>
      <c r="BS114" s="156"/>
      <c r="BT114" s="156"/>
      <c r="BU114" s="156"/>
      <c r="BV114" s="156"/>
    </row>
    <row r="115" spans="63:74" x14ac:dyDescent="0.15">
      <c r="BK115" s="156"/>
      <c r="BL115" s="156"/>
      <c r="BM115" s="156"/>
      <c r="BN115" s="156"/>
      <c r="BO115" s="156"/>
      <c r="BP115" s="156"/>
      <c r="BQ115" s="156"/>
      <c r="BR115" s="156"/>
      <c r="BS115" s="156"/>
      <c r="BT115" s="156"/>
      <c r="BU115" s="156"/>
      <c r="BV115" s="156"/>
    </row>
    <row r="116" spans="63:74" x14ac:dyDescent="0.15">
      <c r="BK116" s="156"/>
      <c r="BL116" s="156"/>
      <c r="BM116" s="156"/>
      <c r="BN116" s="156"/>
      <c r="BO116" s="156"/>
      <c r="BP116" s="156"/>
      <c r="BQ116" s="156"/>
      <c r="BR116" s="156"/>
      <c r="BS116" s="156"/>
      <c r="BT116" s="156"/>
      <c r="BU116" s="156"/>
      <c r="BV116" s="156"/>
    </row>
    <row r="117" spans="63:74" x14ac:dyDescent="0.15">
      <c r="BK117" s="156"/>
      <c r="BL117" s="156"/>
      <c r="BM117" s="156"/>
      <c r="BN117" s="156"/>
      <c r="BO117" s="156"/>
      <c r="BP117" s="156"/>
      <c r="BQ117" s="156"/>
      <c r="BR117" s="156"/>
      <c r="BS117" s="156"/>
      <c r="BT117" s="156"/>
      <c r="BU117" s="156"/>
      <c r="BV117" s="156"/>
    </row>
    <row r="118" spans="63:74" x14ac:dyDescent="0.15">
      <c r="BK118" s="156"/>
      <c r="BL118" s="156"/>
      <c r="BM118" s="156"/>
      <c r="BN118" s="156"/>
      <c r="BO118" s="156"/>
      <c r="BP118" s="156"/>
      <c r="BQ118" s="156"/>
      <c r="BR118" s="156"/>
      <c r="BS118" s="156"/>
      <c r="BT118" s="156"/>
      <c r="BU118" s="156"/>
      <c r="BV118" s="156"/>
    </row>
    <row r="119" spans="63:74" x14ac:dyDescent="0.15">
      <c r="BK119" s="156"/>
      <c r="BL119" s="156"/>
      <c r="BM119" s="156"/>
      <c r="BN119" s="156"/>
      <c r="BO119" s="156"/>
      <c r="BP119" s="156"/>
      <c r="BQ119" s="156"/>
      <c r="BR119" s="156"/>
      <c r="BS119" s="156"/>
      <c r="BT119" s="156"/>
      <c r="BU119" s="156"/>
      <c r="BV119" s="156"/>
    </row>
    <row r="120" spans="63:74" x14ac:dyDescent="0.15">
      <c r="BK120" s="156"/>
      <c r="BL120" s="156"/>
      <c r="BM120" s="156"/>
      <c r="BN120" s="156"/>
      <c r="BO120" s="156"/>
      <c r="BP120" s="156"/>
      <c r="BQ120" s="156"/>
      <c r="BR120" s="156"/>
      <c r="BS120" s="156"/>
      <c r="BT120" s="156"/>
      <c r="BU120" s="156"/>
      <c r="BV120" s="156"/>
    </row>
    <row r="121" spans="63:74" x14ac:dyDescent="0.15">
      <c r="BK121" s="156"/>
      <c r="BL121" s="156"/>
      <c r="BM121" s="156"/>
      <c r="BN121" s="156"/>
      <c r="BO121" s="156"/>
      <c r="BP121" s="156"/>
      <c r="BQ121" s="156"/>
      <c r="BR121" s="156"/>
      <c r="BS121" s="156"/>
      <c r="BT121" s="156"/>
      <c r="BU121" s="156"/>
      <c r="BV121" s="156"/>
    </row>
    <row r="122" spans="63:74" x14ac:dyDescent="0.15">
      <c r="BK122" s="156"/>
      <c r="BL122" s="156"/>
      <c r="BM122" s="156"/>
      <c r="BN122" s="156"/>
      <c r="BO122" s="156"/>
      <c r="BP122" s="156"/>
      <c r="BQ122" s="156"/>
      <c r="BR122" s="156"/>
      <c r="BS122" s="156"/>
      <c r="BT122" s="156"/>
      <c r="BU122" s="156"/>
      <c r="BV122" s="156"/>
    </row>
    <row r="123" spans="63:74" x14ac:dyDescent="0.15">
      <c r="BK123" s="156"/>
      <c r="BL123" s="156"/>
      <c r="BM123" s="156"/>
      <c r="BN123" s="156"/>
      <c r="BO123" s="156"/>
      <c r="BP123" s="156"/>
      <c r="BQ123" s="156"/>
      <c r="BR123" s="156"/>
      <c r="BS123" s="156"/>
      <c r="BT123" s="156"/>
      <c r="BU123" s="156"/>
      <c r="BV123" s="156"/>
    </row>
    <row r="124" spans="63:74" x14ac:dyDescent="0.15">
      <c r="BK124" s="156"/>
      <c r="BL124" s="156"/>
      <c r="BM124" s="156"/>
      <c r="BN124" s="156"/>
      <c r="BO124" s="156"/>
      <c r="BP124" s="156"/>
      <c r="BQ124" s="156"/>
      <c r="BR124" s="156"/>
      <c r="BS124" s="156"/>
      <c r="BT124" s="156"/>
      <c r="BU124" s="156"/>
      <c r="BV124" s="156"/>
    </row>
  </sheetData>
  <mergeCells count="20">
    <mergeCell ref="B31:Q31"/>
    <mergeCell ref="B27:Q27"/>
    <mergeCell ref="B25:Q25"/>
    <mergeCell ref="BK3:BV3"/>
    <mergeCell ref="B1:AL1"/>
    <mergeCell ref="C3:N3"/>
    <mergeCell ref="O3:Z3"/>
    <mergeCell ref="AA3:AL3"/>
    <mergeCell ref="AM3:AX3"/>
    <mergeCell ref="AY3:BJ3"/>
    <mergeCell ref="A1:A2"/>
    <mergeCell ref="B24:Q24"/>
    <mergeCell ref="B29:Q29"/>
    <mergeCell ref="B30:Q30"/>
    <mergeCell ref="B28:Q28"/>
    <mergeCell ref="B35:Q35"/>
    <mergeCell ref="B36:Q36"/>
    <mergeCell ref="B37:Q37"/>
    <mergeCell ref="B32:Q32"/>
    <mergeCell ref="B33:Q3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P5" transitionEvaluation="1" transitionEntry="1" codeName="Sheet11">
    <pageSetUpPr fitToPage="1"/>
  </sheetPr>
  <dimension ref="A1:BV352"/>
  <sheetViews>
    <sheetView showGridLines="0" zoomScaleNormal="100" workbookViewId="0">
      <pane xSplit="2" ySplit="4" topLeftCell="AP5" activePane="bottomRight" state="frozen"/>
      <selection activeCell="BF1" sqref="BF1"/>
      <selection pane="topRight" activeCell="BF1" sqref="BF1"/>
      <selection pane="bottomLeft" activeCell="BF1" sqref="BF1"/>
      <selection pane="bottomRight" activeCell="B54" sqref="B54:Q54"/>
    </sheetView>
  </sheetViews>
  <sheetFormatPr defaultColWidth="9.5703125" defaultRowHeight="11.25" x14ac:dyDescent="0.2"/>
  <cols>
    <col min="1" max="1" width="14.42578125" style="36" customWidth="1"/>
    <col min="2" max="2" width="38.5703125" style="36" customWidth="1"/>
    <col min="3" max="50" width="6.5703125" style="36" customWidth="1"/>
    <col min="51" max="55" width="6.5703125" style="155" customWidth="1"/>
    <col min="56" max="58" width="6.5703125" style="317" customWidth="1"/>
    <col min="59" max="62" width="6.5703125" style="155" customWidth="1"/>
    <col min="63" max="74" width="6.5703125" style="36" customWidth="1"/>
    <col min="75" max="16384" width="9.5703125" style="36"/>
  </cols>
  <sheetData>
    <row r="1" spans="1:74" ht="13.35" customHeight="1" x14ac:dyDescent="0.2">
      <c r="A1" s="777" t="s">
        <v>516</v>
      </c>
      <c r="B1" s="853" t="s">
        <v>156</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row>
    <row r="2" spans="1:74"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37"/>
      <c r="B5" s="38" t="s">
        <v>501</v>
      </c>
      <c r="C5" s="742"/>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171"/>
      <c r="AZ5" s="355"/>
      <c r="BA5" s="355"/>
      <c r="BB5" s="355"/>
      <c r="BC5" s="355"/>
      <c r="BD5" s="734"/>
      <c r="BE5" s="735"/>
      <c r="BF5" s="735"/>
      <c r="BG5" s="735"/>
      <c r="BH5" s="735"/>
      <c r="BI5" s="735"/>
      <c r="BJ5" s="736"/>
      <c r="BK5" s="736"/>
      <c r="BL5" s="736"/>
      <c r="BM5" s="736"/>
      <c r="BN5" s="736"/>
      <c r="BO5" s="736"/>
      <c r="BP5" s="736"/>
      <c r="BQ5" s="736"/>
      <c r="BR5" s="736"/>
      <c r="BS5" s="736"/>
      <c r="BT5" s="736"/>
      <c r="BU5" s="736"/>
      <c r="BV5" s="736"/>
    </row>
    <row r="6" spans="1:74" s="317" customFormat="1" ht="11.1" customHeight="1" x14ac:dyDescent="0.2">
      <c r="A6" s="725" t="s">
        <v>495</v>
      </c>
      <c r="B6" s="726" t="s">
        <v>1365</v>
      </c>
      <c r="C6" s="382">
        <v>105.08169857999999</v>
      </c>
      <c r="D6" s="382">
        <v>103.20154407</v>
      </c>
      <c r="E6" s="382">
        <v>102.96889152</v>
      </c>
      <c r="F6" s="382">
        <v>102.53912387</v>
      </c>
      <c r="G6" s="382">
        <v>94.932638644999997</v>
      </c>
      <c r="H6" s="382">
        <v>97.568948466999998</v>
      </c>
      <c r="I6" s="382">
        <v>97.638054483999994</v>
      </c>
      <c r="J6" s="382">
        <v>97.664123355000001</v>
      </c>
      <c r="K6" s="382">
        <v>98.572280899999996</v>
      </c>
      <c r="L6" s="382">
        <v>96.931270612999995</v>
      </c>
      <c r="M6" s="382">
        <v>99.945693433000002</v>
      </c>
      <c r="N6" s="382">
        <v>100.56396561</v>
      </c>
      <c r="O6" s="382">
        <v>100.18002161</v>
      </c>
      <c r="P6" s="382">
        <v>92.758230820999998</v>
      </c>
      <c r="Q6" s="382">
        <v>101.16347287000001</v>
      </c>
      <c r="R6" s="382">
        <v>101.95542187</v>
      </c>
      <c r="S6" s="382">
        <v>101.87371561</v>
      </c>
      <c r="T6" s="382">
        <v>101.50880097</v>
      </c>
      <c r="U6" s="382">
        <v>102.46797629</v>
      </c>
      <c r="V6" s="382">
        <v>102.771609</v>
      </c>
      <c r="W6" s="382">
        <v>103.46927497</v>
      </c>
      <c r="X6" s="382">
        <v>105.11228484</v>
      </c>
      <c r="Y6" s="382">
        <v>106.29860367000001</v>
      </c>
      <c r="Z6" s="382">
        <v>107.19435525999999</v>
      </c>
      <c r="AA6" s="382">
        <v>104.36343297000001</v>
      </c>
      <c r="AB6" s="382">
        <v>104.08858029</v>
      </c>
      <c r="AC6" s="382">
        <v>105.88560242</v>
      </c>
      <c r="AD6" s="382">
        <v>106.64060189999999</v>
      </c>
      <c r="AE6" s="382">
        <v>107.48518405999999</v>
      </c>
      <c r="AF6" s="382">
        <v>107.7441848</v>
      </c>
      <c r="AG6" s="382">
        <v>108.87345168</v>
      </c>
      <c r="AH6" s="382">
        <v>109.43172561</v>
      </c>
      <c r="AI6" s="382">
        <v>111.01379813</v>
      </c>
      <c r="AJ6" s="382">
        <v>110.89492432</v>
      </c>
      <c r="AK6" s="382">
        <v>110.88574967</v>
      </c>
      <c r="AL6" s="382">
        <v>108.72179158</v>
      </c>
      <c r="AM6" s="382">
        <v>110.60544461000001</v>
      </c>
      <c r="AN6" s="382">
        <v>110.81359239</v>
      </c>
      <c r="AO6" s="382">
        <v>112.09463432</v>
      </c>
      <c r="AP6" s="382">
        <v>112.06689787000001</v>
      </c>
      <c r="AQ6" s="382">
        <v>112.90029839</v>
      </c>
      <c r="AR6" s="382">
        <v>112.51499977</v>
      </c>
      <c r="AS6" s="382">
        <v>112.73555652</v>
      </c>
      <c r="AT6" s="382">
        <v>113.99102803</v>
      </c>
      <c r="AU6" s="382">
        <v>114.20006807</v>
      </c>
      <c r="AV6" s="382">
        <v>114.08685558000001</v>
      </c>
      <c r="AW6" s="382">
        <v>115.62534157</v>
      </c>
      <c r="AX6" s="382">
        <v>115.87935568</v>
      </c>
      <c r="AY6" s="382">
        <v>112.24531842</v>
      </c>
      <c r="AZ6" s="382">
        <v>115.30393155</v>
      </c>
      <c r="BA6" s="382">
        <v>112.34202055</v>
      </c>
      <c r="BB6" s="382">
        <v>110.477</v>
      </c>
      <c r="BC6" s="382">
        <v>109.9855</v>
      </c>
      <c r="BD6" s="744">
        <v>109.24979999999999</v>
      </c>
      <c r="BE6" s="744">
        <v>110.16549999999999</v>
      </c>
      <c r="BF6" s="744">
        <v>111.0556</v>
      </c>
      <c r="BG6" s="744">
        <v>111.6006</v>
      </c>
      <c r="BH6" s="744">
        <v>111.6643</v>
      </c>
      <c r="BI6" s="744">
        <v>112.1258</v>
      </c>
      <c r="BJ6" s="744">
        <v>112.1832</v>
      </c>
      <c r="BK6" s="744">
        <v>111.8237</v>
      </c>
      <c r="BL6" s="744">
        <v>111.7856</v>
      </c>
      <c r="BM6" s="744">
        <v>113.7709</v>
      </c>
      <c r="BN6" s="744">
        <v>113.8967</v>
      </c>
      <c r="BO6" s="744">
        <v>114.14400000000001</v>
      </c>
      <c r="BP6" s="744">
        <v>114.2221</v>
      </c>
      <c r="BQ6" s="744">
        <v>114.3045</v>
      </c>
      <c r="BR6" s="744">
        <v>114.4128</v>
      </c>
      <c r="BS6" s="744">
        <v>114.5819</v>
      </c>
      <c r="BT6" s="744">
        <v>114.9663</v>
      </c>
      <c r="BU6" s="744">
        <v>115.5586</v>
      </c>
      <c r="BV6" s="744">
        <v>116.15300000000001</v>
      </c>
    </row>
    <row r="7" spans="1:74" ht="11.1" customHeight="1" x14ac:dyDescent="0.2">
      <c r="A7" s="300" t="s">
        <v>496</v>
      </c>
      <c r="B7" s="727" t="s">
        <v>1268</v>
      </c>
      <c r="C7" s="702">
        <v>0.97088654838999999</v>
      </c>
      <c r="D7" s="702">
        <v>0.98712344827999998</v>
      </c>
      <c r="E7" s="702">
        <v>0.94601983870999995</v>
      </c>
      <c r="F7" s="702">
        <v>0.92027230000000004</v>
      </c>
      <c r="G7" s="702">
        <v>0.87650419354999998</v>
      </c>
      <c r="H7" s="702">
        <v>0.85457753332999997</v>
      </c>
      <c r="I7" s="702">
        <v>0.86664048387000003</v>
      </c>
      <c r="J7" s="702">
        <v>0.86892322581000003</v>
      </c>
      <c r="K7" s="702">
        <v>0.90199459999999998</v>
      </c>
      <c r="L7" s="702">
        <v>0.94119358065000003</v>
      </c>
      <c r="M7" s="702">
        <v>0.98894166667000005</v>
      </c>
      <c r="N7" s="702">
        <v>1.0052184194</v>
      </c>
      <c r="O7" s="702">
        <v>1.0215232258</v>
      </c>
      <c r="P7" s="702">
        <v>1.0130256429</v>
      </c>
      <c r="Q7" s="702">
        <v>1.0155860967999999</v>
      </c>
      <c r="R7" s="702">
        <v>0.98381166666999997</v>
      </c>
      <c r="S7" s="702">
        <v>0.935639</v>
      </c>
      <c r="T7" s="702">
        <v>0.92383280000000001</v>
      </c>
      <c r="U7" s="702">
        <v>0.84774974193999997</v>
      </c>
      <c r="V7" s="702">
        <v>0.89884848387000005</v>
      </c>
      <c r="W7" s="702">
        <v>0.95113566667000005</v>
      </c>
      <c r="X7" s="702">
        <v>0.98252980644999999</v>
      </c>
      <c r="Y7" s="702">
        <v>1.0245060333</v>
      </c>
      <c r="Z7" s="702">
        <v>1.0657584839000001</v>
      </c>
      <c r="AA7" s="702">
        <v>1.0601481612999999</v>
      </c>
      <c r="AB7" s="702">
        <v>1.0719234643</v>
      </c>
      <c r="AC7" s="702">
        <v>1.0475045806000001</v>
      </c>
      <c r="AD7" s="702">
        <v>1.0303260667</v>
      </c>
      <c r="AE7" s="702">
        <v>1.0218357741999999</v>
      </c>
      <c r="AF7" s="702">
        <v>0.95478759999999996</v>
      </c>
      <c r="AG7" s="702">
        <v>0.95658522581000005</v>
      </c>
      <c r="AH7" s="702">
        <v>0.94774116128999997</v>
      </c>
      <c r="AI7" s="702">
        <v>0.9762786</v>
      </c>
      <c r="AJ7" s="702">
        <v>1.0039356451999999</v>
      </c>
      <c r="AK7" s="702">
        <v>1.0311479333</v>
      </c>
      <c r="AL7" s="702">
        <v>1.1671280968</v>
      </c>
      <c r="AM7" s="702">
        <v>1.0771140644999999</v>
      </c>
      <c r="AN7" s="702">
        <v>1.0973731070999999</v>
      </c>
      <c r="AO7" s="702">
        <v>1.0540509032000001</v>
      </c>
      <c r="AP7" s="702">
        <v>1.0437551667</v>
      </c>
      <c r="AQ7" s="702">
        <v>1.0093054194</v>
      </c>
      <c r="AR7" s="702">
        <v>0.96637013332999999</v>
      </c>
      <c r="AS7" s="702">
        <v>0.91863903225999999</v>
      </c>
      <c r="AT7" s="702">
        <v>0.86308835484000002</v>
      </c>
      <c r="AU7" s="702">
        <v>0.95946416667000001</v>
      </c>
      <c r="AV7" s="702">
        <v>1.0172466452</v>
      </c>
      <c r="AW7" s="702">
        <v>1.0244602332999999</v>
      </c>
      <c r="AX7" s="702">
        <v>1.0760132257999999</v>
      </c>
      <c r="AY7" s="702">
        <v>1.0992659032000001</v>
      </c>
      <c r="AZ7" s="702">
        <v>1.0852452069</v>
      </c>
      <c r="BA7" s="702">
        <v>1.0845506129</v>
      </c>
      <c r="BB7" s="702">
        <v>1.04522</v>
      </c>
      <c r="BC7" s="702">
        <v>1.0042409999999999</v>
      </c>
      <c r="BD7" s="745">
        <v>0.94971349999999999</v>
      </c>
      <c r="BE7" s="745">
        <v>0.89227840000000003</v>
      </c>
      <c r="BF7" s="745">
        <v>0.88044299999999998</v>
      </c>
      <c r="BG7" s="745">
        <v>0.93024499999999999</v>
      </c>
      <c r="BH7" s="745">
        <v>0.96852910000000003</v>
      </c>
      <c r="BI7" s="745">
        <v>1.017557</v>
      </c>
      <c r="BJ7" s="745">
        <v>1.0469059999999999</v>
      </c>
      <c r="BK7" s="745">
        <v>1.0311699999999999</v>
      </c>
      <c r="BL7" s="745">
        <v>1.0270520000000001</v>
      </c>
      <c r="BM7" s="745">
        <v>1.0096590000000001</v>
      </c>
      <c r="BN7" s="745">
        <v>0.9835083</v>
      </c>
      <c r="BO7" s="745">
        <v>0.95338990000000001</v>
      </c>
      <c r="BP7" s="745">
        <v>0.90781179999999995</v>
      </c>
      <c r="BQ7" s="745">
        <v>0.85775100000000004</v>
      </c>
      <c r="BR7" s="745">
        <v>0.85199210000000003</v>
      </c>
      <c r="BS7" s="745">
        <v>0.90680130000000003</v>
      </c>
      <c r="BT7" s="745">
        <v>0.94921129999999998</v>
      </c>
      <c r="BU7" s="745">
        <v>1.0016389999999999</v>
      </c>
      <c r="BV7" s="745">
        <v>1.0337890000000001</v>
      </c>
    </row>
    <row r="8" spans="1:74" ht="11.1" customHeight="1" x14ac:dyDescent="0.2">
      <c r="A8" s="300" t="s">
        <v>499</v>
      </c>
      <c r="B8" s="727" t="s">
        <v>1366</v>
      </c>
      <c r="C8" s="702">
        <v>2.7769757096999999</v>
      </c>
      <c r="D8" s="702">
        <v>2.7960630344999999</v>
      </c>
      <c r="E8" s="702">
        <v>2.8373459032000001</v>
      </c>
      <c r="F8" s="702">
        <v>2.6861964333000001</v>
      </c>
      <c r="G8" s="702">
        <v>2.0867804516000001</v>
      </c>
      <c r="H8" s="702">
        <v>2.0847753667000002</v>
      </c>
      <c r="I8" s="702">
        <v>2.1942140323000001</v>
      </c>
      <c r="J8" s="702">
        <v>1.4250750323000001</v>
      </c>
      <c r="K8" s="702">
        <v>1.6354038</v>
      </c>
      <c r="L8" s="702">
        <v>1.2528770968</v>
      </c>
      <c r="M8" s="702">
        <v>2.0264318333000002</v>
      </c>
      <c r="N8" s="702">
        <v>2.1822415484</v>
      </c>
      <c r="O8" s="702">
        <v>2.3162698064999998</v>
      </c>
      <c r="P8" s="702">
        <v>2.2872330356999999</v>
      </c>
      <c r="Q8" s="702">
        <v>2.3935878386999998</v>
      </c>
      <c r="R8" s="702">
        <v>2.3254166333000001</v>
      </c>
      <c r="S8" s="702">
        <v>2.3242332581</v>
      </c>
      <c r="T8" s="702">
        <v>2.2474622000000002</v>
      </c>
      <c r="U8" s="702">
        <v>2.3143942903000001</v>
      </c>
      <c r="V8" s="702">
        <v>1.9809305160999999</v>
      </c>
      <c r="W8" s="702">
        <v>1.1517679332999999</v>
      </c>
      <c r="X8" s="702">
        <v>1.9366682903000001</v>
      </c>
      <c r="Y8" s="702">
        <v>2.1855472332999999</v>
      </c>
      <c r="Z8" s="702">
        <v>2.1946712258000001</v>
      </c>
      <c r="AA8" s="702">
        <v>2.0679030967999998</v>
      </c>
      <c r="AB8" s="702">
        <v>2.0229363570999999</v>
      </c>
      <c r="AC8" s="702">
        <v>2.0733298386999999</v>
      </c>
      <c r="AD8" s="702">
        <v>2.1800681000000002</v>
      </c>
      <c r="AE8" s="702">
        <v>1.9966170323000001</v>
      </c>
      <c r="AF8" s="702">
        <v>2.1363458667000002</v>
      </c>
      <c r="AG8" s="702">
        <v>2.1347006129000001</v>
      </c>
      <c r="AH8" s="702">
        <v>2.1927853870999998</v>
      </c>
      <c r="AI8" s="702">
        <v>2.1625107667000001</v>
      </c>
      <c r="AJ8" s="702">
        <v>2.1370863548000001</v>
      </c>
      <c r="AK8" s="702">
        <v>2.1471424667000001</v>
      </c>
      <c r="AL8" s="702">
        <v>2.0744185484000002</v>
      </c>
      <c r="AM8" s="702">
        <v>2.1827837741999998</v>
      </c>
      <c r="AN8" s="702">
        <v>2.1246415000000001</v>
      </c>
      <c r="AO8" s="702">
        <v>2.0926239999999998</v>
      </c>
      <c r="AP8" s="702">
        <v>1.9484824332999999</v>
      </c>
      <c r="AQ8" s="702">
        <v>1.8158149676999999</v>
      </c>
      <c r="AR8" s="702">
        <v>1.9025467667</v>
      </c>
      <c r="AS8" s="702">
        <v>2.033649</v>
      </c>
      <c r="AT8" s="702">
        <v>1.9350218387</v>
      </c>
      <c r="AU8" s="702">
        <v>2.0933869666999998</v>
      </c>
      <c r="AV8" s="702">
        <v>1.9905344839000001</v>
      </c>
      <c r="AW8" s="702">
        <v>1.9012810333000001</v>
      </c>
      <c r="AX8" s="702">
        <v>1.9065020644999999</v>
      </c>
      <c r="AY8" s="702">
        <v>1.8938280000000001</v>
      </c>
      <c r="AZ8" s="702">
        <v>1.8690092068999999</v>
      </c>
      <c r="BA8" s="702">
        <v>1.7787659355000001</v>
      </c>
      <c r="BB8" s="702">
        <v>1.8787430000000001</v>
      </c>
      <c r="BC8" s="702">
        <v>1.8660570000000001</v>
      </c>
      <c r="BD8" s="745">
        <v>1.851613</v>
      </c>
      <c r="BE8" s="745">
        <v>1.847553</v>
      </c>
      <c r="BF8" s="745">
        <v>1.864808</v>
      </c>
      <c r="BG8" s="745">
        <v>1.7892170000000001</v>
      </c>
      <c r="BH8" s="745">
        <v>1.814122</v>
      </c>
      <c r="BI8" s="745">
        <v>1.896474</v>
      </c>
      <c r="BJ8" s="745">
        <v>1.901902</v>
      </c>
      <c r="BK8" s="745">
        <v>1.9229639999999999</v>
      </c>
      <c r="BL8" s="745">
        <v>1.950337</v>
      </c>
      <c r="BM8" s="745">
        <v>1.9347300000000001</v>
      </c>
      <c r="BN8" s="745">
        <v>1.9286620000000001</v>
      </c>
      <c r="BO8" s="745">
        <v>1.966323</v>
      </c>
      <c r="BP8" s="745">
        <v>1.9362969999999999</v>
      </c>
      <c r="BQ8" s="745">
        <v>1.941584</v>
      </c>
      <c r="BR8" s="745">
        <v>1.8980570000000001</v>
      </c>
      <c r="BS8" s="745">
        <v>1.8126629999999999</v>
      </c>
      <c r="BT8" s="745">
        <v>1.8460799999999999</v>
      </c>
      <c r="BU8" s="745">
        <v>1.938356</v>
      </c>
      <c r="BV8" s="745">
        <v>1.952164</v>
      </c>
    </row>
    <row r="9" spans="1:74" ht="11.1" customHeight="1" x14ac:dyDescent="0.2">
      <c r="A9" s="300" t="s">
        <v>500</v>
      </c>
      <c r="B9" s="727" t="s">
        <v>1367</v>
      </c>
      <c r="C9" s="702">
        <v>101.33383632</v>
      </c>
      <c r="D9" s="702">
        <v>99.418357585999999</v>
      </c>
      <c r="E9" s="702">
        <v>99.185525773999998</v>
      </c>
      <c r="F9" s="702">
        <v>98.932655132999997</v>
      </c>
      <c r="G9" s="702">
        <v>91.969353999999996</v>
      </c>
      <c r="H9" s="702">
        <v>94.629595566999996</v>
      </c>
      <c r="I9" s="702">
        <v>94.577199968000002</v>
      </c>
      <c r="J9" s="702">
        <v>95.370125096999999</v>
      </c>
      <c r="K9" s="702">
        <v>96.034882499999995</v>
      </c>
      <c r="L9" s="702">
        <v>94.737199935000007</v>
      </c>
      <c r="M9" s="702">
        <v>96.930319933000007</v>
      </c>
      <c r="N9" s="702">
        <v>97.376505644999995</v>
      </c>
      <c r="O9" s="702">
        <v>96.842228581000001</v>
      </c>
      <c r="P9" s="702">
        <v>89.457972143000006</v>
      </c>
      <c r="Q9" s="702">
        <v>97.754298934999994</v>
      </c>
      <c r="R9" s="702">
        <v>98.646193566999997</v>
      </c>
      <c r="S9" s="702">
        <v>98.613843355</v>
      </c>
      <c r="T9" s="702">
        <v>98.337505966999998</v>
      </c>
      <c r="U9" s="702">
        <v>99.305832257999995</v>
      </c>
      <c r="V9" s="702">
        <v>99.891829999999999</v>
      </c>
      <c r="W9" s="702">
        <v>101.36637137</v>
      </c>
      <c r="X9" s="702">
        <v>102.19308674</v>
      </c>
      <c r="Y9" s="702">
        <v>103.0885504</v>
      </c>
      <c r="Z9" s="702">
        <v>103.93392555</v>
      </c>
      <c r="AA9" s="702">
        <v>101.23538171</v>
      </c>
      <c r="AB9" s="702">
        <v>100.99372046000001</v>
      </c>
      <c r="AC9" s="702">
        <v>102.764768</v>
      </c>
      <c r="AD9" s="702">
        <v>103.43020773000001</v>
      </c>
      <c r="AE9" s="702">
        <v>104.46673126</v>
      </c>
      <c r="AF9" s="702">
        <v>104.65305133</v>
      </c>
      <c r="AG9" s="702">
        <v>105.78216584</v>
      </c>
      <c r="AH9" s="702">
        <v>106.29119906</v>
      </c>
      <c r="AI9" s="702">
        <v>107.87500876999999</v>
      </c>
      <c r="AJ9" s="702">
        <v>107.75390231999999</v>
      </c>
      <c r="AK9" s="702">
        <v>107.70745927</v>
      </c>
      <c r="AL9" s="702">
        <v>105.48024494000001</v>
      </c>
      <c r="AM9" s="702">
        <v>107.34554677</v>
      </c>
      <c r="AN9" s="702">
        <v>107.59157779</v>
      </c>
      <c r="AO9" s="702">
        <v>108.94795942</v>
      </c>
      <c r="AP9" s="702">
        <v>109.07466027</v>
      </c>
      <c r="AQ9" s="702">
        <v>110.07517799999999</v>
      </c>
      <c r="AR9" s="702">
        <v>109.64608287</v>
      </c>
      <c r="AS9" s="702">
        <v>109.78326848</v>
      </c>
      <c r="AT9" s="702">
        <v>111.19291784000001</v>
      </c>
      <c r="AU9" s="702">
        <v>111.14721693</v>
      </c>
      <c r="AV9" s="702">
        <v>111.07907444999999</v>
      </c>
      <c r="AW9" s="702">
        <v>112.6996003</v>
      </c>
      <c r="AX9" s="702">
        <v>112.89684038999999</v>
      </c>
      <c r="AY9" s="702">
        <v>109.25222452</v>
      </c>
      <c r="AZ9" s="702">
        <v>112.34967714</v>
      </c>
      <c r="BA9" s="702">
        <v>109.47870399999999</v>
      </c>
      <c r="BB9" s="702">
        <v>107.55306887</v>
      </c>
      <c r="BC9" s="702">
        <v>107.11517438</v>
      </c>
      <c r="BD9" s="745">
        <v>106.44840000000001</v>
      </c>
      <c r="BE9" s="745">
        <v>107.42570000000001</v>
      </c>
      <c r="BF9" s="745">
        <v>108.3103</v>
      </c>
      <c r="BG9" s="745">
        <v>108.8811</v>
      </c>
      <c r="BH9" s="745">
        <v>108.8817</v>
      </c>
      <c r="BI9" s="745">
        <v>109.21169999999999</v>
      </c>
      <c r="BJ9" s="745">
        <v>109.23439999999999</v>
      </c>
      <c r="BK9" s="745">
        <v>108.86960000000001</v>
      </c>
      <c r="BL9" s="745">
        <v>108.8082</v>
      </c>
      <c r="BM9" s="745">
        <v>110.8265</v>
      </c>
      <c r="BN9" s="745">
        <v>110.9845</v>
      </c>
      <c r="BO9" s="745">
        <v>111.2242</v>
      </c>
      <c r="BP9" s="745">
        <v>111.378</v>
      </c>
      <c r="BQ9" s="745">
        <v>111.5052</v>
      </c>
      <c r="BR9" s="745">
        <v>111.6628</v>
      </c>
      <c r="BS9" s="745">
        <v>111.8625</v>
      </c>
      <c r="BT9" s="745">
        <v>112.17100000000001</v>
      </c>
      <c r="BU9" s="745">
        <v>112.6186</v>
      </c>
      <c r="BV9" s="745">
        <v>113.1671</v>
      </c>
    </row>
    <row r="10" spans="1:74" ht="11.1" customHeight="1" x14ac:dyDescent="0.2">
      <c r="A10" s="300" t="s">
        <v>1368</v>
      </c>
      <c r="B10" s="672" t="s">
        <v>1272</v>
      </c>
      <c r="C10" s="702">
        <v>32.879680833000002</v>
      </c>
      <c r="D10" s="702">
        <v>33.105945900999998</v>
      </c>
      <c r="E10" s="702">
        <v>32.935427310999998</v>
      </c>
      <c r="F10" s="702">
        <v>32.760873705000002</v>
      </c>
      <c r="G10" s="702">
        <v>32.347429896000001</v>
      </c>
      <c r="H10" s="702">
        <v>32.174624354000002</v>
      </c>
      <c r="I10" s="702">
        <v>33.123847005999998</v>
      </c>
      <c r="J10" s="702">
        <v>33.558002483999999</v>
      </c>
      <c r="K10" s="702">
        <v>32.69174048</v>
      </c>
      <c r="L10" s="702">
        <v>32.989072145999998</v>
      </c>
      <c r="M10" s="702">
        <v>34.086001844999998</v>
      </c>
      <c r="N10" s="702">
        <v>34.826048057000001</v>
      </c>
      <c r="O10" s="702">
        <v>34.565164772000003</v>
      </c>
      <c r="P10" s="702">
        <v>34.211829362000003</v>
      </c>
      <c r="Q10" s="702">
        <v>34.18902791</v>
      </c>
      <c r="R10" s="702">
        <v>34.022524343999997</v>
      </c>
      <c r="S10" s="702">
        <v>33.973117578</v>
      </c>
      <c r="T10" s="702">
        <v>34.074320544000003</v>
      </c>
      <c r="U10" s="702">
        <v>33.851453745999997</v>
      </c>
      <c r="V10" s="702">
        <v>34.554869486000001</v>
      </c>
      <c r="W10" s="702">
        <v>34.493382310999998</v>
      </c>
      <c r="X10" s="702">
        <v>34.945367711999999</v>
      </c>
      <c r="Y10" s="702">
        <v>35.378630018000003</v>
      </c>
      <c r="Z10" s="702">
        <v>35.957673987</v>
      </c>
      <c r="AA10" s="702">
        <v>34.946161549999999</v>
      </c>
      <c r="AB10" s="702">
        <v>34.26506011</v>
      </c>
      <c r="AC10" s="702">
        <v>34.342636538999997</v>
      </c>
      <c r="AD10" s="702">
        <v>34.405316654000003</v>
      </c>
      <c r="AE10" s="702">
        <v>34.638720212999999</v>
      </c>
      <c r="AF10" s="702">
        <v>34.641084900000003</v>
      </c>
      <c r="AG10" s="702">
        <v>35.130318879000001</v>
      </c>
      <c r="AH10" s="702">
        <v>34.980632393999997</v>
      </c>
      <c r="AI10" s="702">
        <v>35.042109801999999</v>
      </c>
      <c r="AJ10" s="702">
        <v>34.809771711000003</v>
      </c>
      <c r="AK10" s="702">
        <v>35.086106415000003</v>
      </c>
      <c r="AL10" s="702">
        <v>34.464614298000001</v>
      </c>
      <c r="AM10" s="702">
        <v>35.543030631999997</v>
      </c>
      <c r="AN10" s="702">
        <v>34.974986055000002</v>
      </c>
      <c r="AO10" s="702">
        <v>35.760465656999997</v>
      </c>
      <c r="AP10" s="702">
        <v>35.443271394999996</v>
      </c>
      <c r="AQ10" s="702">
        <v>35.727749578000001</v>
      </c>
      <c r="AR10" s="702">
        <v>35.795277388999999</v>
      </c>
      <c r="AS10" s="702">
        <v>35.882600664000002</v>
      </c>
      <c r="AT10" s="702">
        <v>36.339266950999999</v>
      </c>
      <c r="AU10" s="702">
        <v>35.812633482000003</v>
      </c>
      <c r="AV10" s="702">
        <v>35.881739451999998</v>
      </c>
      <c r="AW10" s="702">
        <v>37.058258707</v>
      </c>
      <c r="AX10" s="702">
        <v>37.137011297000001</v>
      </c>
      <c r="AY10" s="702">
        <v>36.386587229</v>
      </c>
      <c r="AZ10" s="702">
        <v>36.979554501000003</v>
      </c>
      <c r="BA10" s="702">
        <v>34.594462704000001</v>
      </c>
      <c r="BB10" s="702">
        <v>34.916921811999998</v>
      </c>
      <c r="BC10" s="702">
        <v>34.836571227</v>
      </c>
      <c r="BD10" s="745">
        <v>34.208116257999997</v>
      </c>
      <c r="BE10" s="745">
        <v>33.726426091999997</v>
      </c>
      <c r="BF10" s="745">
        <v>33.233423891999998</v>
      </c>
      <c r="BG10" s="745">
        <v>33.56555599</v>
      </c>
      <c r="BH10" s="745">
        <v>33.538806819000001</v>
      </c>
      <c r="BI10" s="745">
        <v>33.754823809999998</v>
      </c>
      <c r="BJ10" s="745">
        <v>33.784174813999996</v>
      </c>
      <c r="BK10" s="745">
        <v>34.163820776999998</v>
      </c>
      <c r="BL10" s="745">
        <v>34.740087858000003</v>
      </c>
      <c r="BM10" s="745">
        <v>35.005020078000001</v>
      </c>
      <c r="BN10" s="745">
        <v>35.036411584</v>
      </c>
      <c r="BO10" s="745">
        <v>35.051612712999997</v>
      </c>
      <c r="BP10" s="745">
        <v>34.949189058999998</v>
      </c>
      <c r="BQ10" s="745">
        <v>34.801392088999997</v>
      </c>
      <c r="BR10" s="745">
        <v>34.663673627000001</v>
      </c>
      <c r="BS10" s="745">
        <v>34.565015121999998</v>
      </c>
      <c r="BT10" s="745">
        <v>34.586785087999999</v>
      </c>
      <c r="BU10" s="745">
        <v>34.769925588</v>
      </c>
      <c r="BV10" s="745">
        <v>35.099883820000002</v>
      </c>
    </row>
    <row r="11" spans="1:74" ht="11.1" customHeight="1" x14ac:dyDescent="0.2">
      <c r="A11" s="300" t="s">
        <v>1369</v>
      </c>
      <c r="B11" s="672" t="s">
        <v>1274</v>
      </c>
      <c r="C11" s="702">
        <v>2.5880242297999998</v>
      </c>
      <c r="D11" s="702">
        <v>2.7348934047000002</v>
      </c>
      <c r="E11" s="702">
        <v>2.7544374202999999</v>
      </c>
      <c r="F11" s="702">
        <v>2.4378704912</v>
      </c>
      <c r="G11" s="702">
        <v>1.7294290162999999</v>
      </c>
      <c r="H11" s="702">
        <v>1.7808246552</v>
      </c>
      <c r="I11" s="702">
        <v>2.1349580593000002</v>
      </c>
      <c r="J11" s="702">
        <v>2.4604601386999998</v>
      </c>
      <c r="K11" s="702">
        <v>2.6401994832</v>
      </c>
      <c r="L11" s="702">
        <v>2.7071308879</v>
      </c>
      <c r="M11" s="702">
        <v>2.7141830017999999</v>
      </c>
      <c r="N11" s="702">
        <v>2.7342991316999998</v>
      </c>
      <c r="O11" s="702">
        <v>2.7167021144999999</v>
      </c>
      <c r="P11" s="702">
        <v>2.5378920129</v>
      </c>
      <c r="Q11" s="702">
        <v>2.7188505839000001</v>
      </c>
      <c r="R11" s="702">
        <v>2.7925831452000001</v>
      </c>
      <c r="S11" s="702">
        <v>2.7817082489999998</v>
      </c>
      <c r="T11" s="702">
        <v>2.7756519473000001</v>
      </c>
      <c r="U11" s="702">
        <v>2.6118160768999998</v>
      </c>
      <c r="V11" s="702">
        <v>2.7524171131999999</v>
      </c>
      <c r="W11" s="702">
        <v>2.8717876269999998</v>
      </c>
      <c r="X11" s="702">
        <v>2.8581487273000001</v>
      </c>
      <c r="Y11" s="702">
        <v>2.9376048221</v>
      </c>
      <c r="Z11" s="702">
        <v>2.8614381177000001</v>
      </c>
      <c r="AA11" s="702">
        <v>2.6561149521999998</v>
      </c>
      <c r="AB11" s="702">
        <v>2.7410773444999998</v>
      </c>
      <c r="AC11" s="702">
        <v>2.8753890390999999</v>
      </c>
      <c r="AD11" s="702">
        <v>2.3210911087000001</v>
      </c>
      <c r="AE11" s="702">
        <v>2.6517256521000001</v>
      </c>
      <c r="AF11" s="702">
        <v>2.9150302663000001</v>
      </c>
      <c r="AG11" s="702">
        <v>2.9479737059</v>
      </c>
      <c r="AH11" s="702">
        <v>2.9336329972000001</v>
      </c>
      <c r="AI11" s="702">
        <v>3.0601991975999998</v>
      </c>
      <c r="AJ11" s="702">
        <v>3.042091557</v>
      </c>
      <c r="AK11" s="702">
        <v>2.8889707582000002</v>
      </c>
      <c r="AL11" s="702">
        <v>2.4975824549999999</v>
      </c>
      <c r="AM11" s="702">
        <v>2.7094329245000002</v>
      </c>
      <c r="AN11" s="702">
        <v>2.9049763153999999</v>
      </c>
      <c r="AO11" s="702">
        <v>2.8836443967999998</v>
      </c>
      <c r="AP11" s="702">
        <v>2.9558038660000001</v>
      </c>
      <c r="AQ11" s="702">
        <v>2.9965251683999998</v>
      </c>
      <c r="AR11" s="702">
        <v>3.1210030997999998</v>
      </c>
      <c r="AS11" s="702">
        <v>3.1736356822</v>
      </c>
      <c r="AT11" s="702">
        <v>3.2006627714000002</v>
      </c>
      <c r="AU11" s="702">
        <v>3.3253559235000001</v>
      </c>
      <c r="AV11" s="702">
        <v>3.2809267366000001</v>
      </c>
      <c r="AW11" s="702">
        <v>3.3232791028999999</v>
      </c>
      <c r="AX11" s="702">
        <v>3.3884646103999998</v>
      </c>
      <c r="AY11" s="702">
        <v>2.9399185521</v>
      </c>
      <c r="AZ11" s="702">
        <v>3.4522068494</v>
      </c>
      <c r="BA11" s="702">
        <v>3.2201183210000002</v>
      </c>
      <c r="BB11" s="702">
        <v>3.1109252984000002</v>
      </c>
      <c r="BC11" s="702">
        <v>3.1422247744999998</v>
      </c>
      <c r="BD11" s="745">
        <v>3.1752079799000001</v>
      </c>
      <c r="BE11" s="745">
        <v>3.2060751836999999</v>
      </c>
      <c r="BF11" s="745">
        <v>3.2323030689999999</v>
      </c>
      <c r="BG11" s="745">
        <v>3.2519535731999998</v>
      </c>
      <c r="BH11" s="745">
        <v>3.2610248156999999</v>
      </c>
      <c r="BI11" s="745">
        <v>3.2532211040000001</v>
      </c>
      <c r="BJ11" s="745">
        <v>3.2282937882999998</v>
      </c>
      <c r="BK11" s="745">
        <v>3.0139581986000001</v>
      </c>
      <c r="BL11" s="745">
        <v>2.8601887529000001</v>
      </c>
      <c r="BM11" s="745">
        <v>3.2452185909</v>
      </c>
      <c r="BN11" s="745">
        <v>3.2432916918000001</v>
      </c>
      <c r="BO11" s="745">
        <v>3.2534337350000002</v>
      </c>
      <c r="BP11" s="745">
        <v>3.2693406316</v>
      </c>
      <c r="BQ11" s="745">
        <v>3.2864964509000001</v>
      </c>
      <c r="BR11" s="745">
        <v>3.3017433952999999</v>
      </c>
      <c r="BS11" s="745">
        <v>3.3127821938999999</v>
      </c>
      <c r="BT11" s="745">
        <v>3.3144956012</v>
      </c>
      <c r="BU11" s="745">
        <v>3.3025876933</v>
      </c>
      <c r="BV11" s="745">
        <v>3.2765023368000001</v>
      </c>
    </row>
    <row r="12" spans="1:74" ht="11.1" customHeight="1" x14ac:dyDescent="0.2">
      <c r="A12" s="300" t="s">
        <v>1370</v>
      </c>
      <c r="B12" s="672" t="s">
        <v>1276</v>
      </c>
      <c r="C12" s="702">
        <v>6.8841854294000004</v>
      </c>
      <c r="D12" s="702">
        <v>6.1974332854999998</v>
      </c>
      <c r="E12" s="702">
        <v>6.0690018309999996</v>
      </c>
      <c r="F12" s="702">
        <v>6.5547899260999998</v>
      </c>
      <c r="G12" s="702">
        <v>5.0087743309999997</v>
      </c>
      <c r="H12" s="702">
        <v>5.5002991396000001</v>
      </c>
      <c r="I12" s="702">
        <v>4.9634076879000002</v>
      </c>
      <c r="J12" s="702">
        <v>5.0813126182000001</v>
      </c>
      <c r="K12" s="702">
        <v>5.3713754658999999</v>
      </c>
      <c r="L12" s="702">
        <v>4.8472207478999998</v>
      </c>
      <c r="M12" s="702">
        <v>4.8132280837000003</v>
      </c>
      <c r="N12" s="702">
        <v>4.8385597414000001</v>
      </c>
      <c r="O12" s="702">
        <v>4.7539009969999997</v>
      </c>
      <c r="P12" s="702">
        <v>4.3068230412000004</v>
      </c>
      <c r="Q12" s="702">
        <v>5.2800887018999996</v>
      </c>
      <c r="R12" s="702">
        <v>5.3388138154</v>
      </c>
      <c r="S12" s="702">
        <v>5.3102089192999999</v>
      </c>
      <c r="T12" s="702">
        <v>5.2132666367000002</v>
      </c>
      <c r="U12" s="702">
        <v>5.2350029600000001</v>
      </c>
      <c r="V12" s="702">
        <v>5.1954236142000001</v>
      </c>
      <c r="W12" s="702">
        <v>5.5142694135000001</v>
      </c>
      <c r="X12" s="702">
        <v>5.5478940623000002</v>
      </c>
      <c r="Y12" s="702">
        <v>5.5526279265999996</v>
      </c>
      <c r="Z12" s="702">
        <v>5.6361565717</v>
      </c>
      <c r="AA12" s="702">
        <v>5.5363954791000003</v>
      </c>
      <c r="AB12" s="702">
        <v>5.7207708373999999</v>
      </c>
      <c r="AC12" s="702">
        <v>5.8462134080999997</v>
      </c>
      <c r="AD12" s="702">
        <v>6.0150170448000004</v>
      </c>
      <c r="AE12" s="702">
        <v>6.1869297215000003</v>
      </c>
      <c r="AF12" s="702">
        <v>6.3274686464999998</v>
      </c>
      <c r="AG12" s="702">
        <v>6.2144369537999999</v>
      </c>
      <c r="AH12" s="702">
        <v>6.3888198552000004</v>
      </c>
      <c r="AI12" s="702">
        <v>6.4423274578000003</v>
      </c>
      <c r="AJ12" s="702">
        <v>6.2840023413999999</v>
      </c>
      <c r="AK12" s="702">
        <v>6.4219234688000002</v>
      </c>
      <c r="AL12" s="702">
        <v>6.6301537100000001</v>
      </c>
      <c r="AM12" s="702">
        <v>6.5129035913999997</v>
      </c>
      <c r="AN12" s="702">
        <v>6.6670365790000004</v>
      </c>
      <c r="AO12" s="702">
        <v>6.7954650633</v>
      </c>
      <c r="AP12" s="702">
        <v>6.6614575540000001</v>
      </c>
      <c r="AQ12" s="702">
        <v>6.7781620220000001</v>
      </c>
      <c r="AR12" s="702">
        <v>6.7757961594999996</v>
      </c>
      <c r="AS12" s="702">
        <v>6.7837554206000004</v>
      </c>
      <c r="AT12" s="702">
        <v>6.7715073269000001</v>
      </c>
      <c r="AU12" s="702">
        <v>6.8773450378999996</v>
      </c>
      <c r="AV12" s="702">
        <v>6.8905644385000002</v>
      </c>
      <c r="AW12" s="702">
        <v>6.8868113545999998</v>
      </c>
      <c r="AX12" s="702">
        <v>6.9269184029000002</v>
      </c>
      <c r="AY12" s="702">
        <v>6.6879012321999998</v>
      </c>
      <c r="AZ12" s="702">
        <v>7.1735418751999998</v>
      </c>
      <c r="BA12" s="702">
        <v>6.9910212215999996</v>
      </c>
      <c r="BB12" s="702">
        <v>6.7001515407000003</v>
      </c>
      <c r="BC12" s="702">
        <v>6.7344053229999998</v>
      </c>
      <c r="BD12" s="745">
        <v>6.7781918419</v>
      </c>
      <c r="BE12" s="745">
        <v>6.8117073893000004</v>
      </c>
      <c r="BF12" s="745">
        <v>6.8245538387</v>
      </c>
      <c r="BG12" s="745">
        <v>6.8302131442</v>
      </c>
      <c r="BH12" s="745">
        <v>6.8394857077999998</v>
      </c>
      <c r="BI12" s="745">
        <v>6.8527557215000003</v>
      </c>
      <c r="BJ12" s="745">
        <v>6.8643741362000004</v>
      </c>
      <c r="BK12" s="745">
        <v>6.6900447407000003</v>
      </c>
      <c r="BL12" s="745">
        <v>6.5784372347</v>
      </c>
      <c r="BM12" s="745">
        <v>6.8677651954999996</v>
      </c>
      <c r="BN12" s="745">
        <v>6.8954745035</v>
      </c>
      <c r="BO12" s="745">
        <v>6.9435534055000003</v>
      </c>
      <c r="BP12" s="745">
        <v>6.9862818755999996</v>
      </c>
      <c r="BQ12" s="745">
        <v>7.0230830921000003</v>
      </c>
      <c r="BR12" s="745">
        <v>7.0542976463000002</v>
      </c>
      <c r="BS12" s="745">
        <v>7.0793584747000002</v>
      </c>
      <c r="BT12" s="745">
        <v>7.1006226282</v>
      </c>
      <c r="BU12" s="745">
        <v>7.1196236734999996</v>
      </c>
      <c r="BV12" s="745">
        <v>7.1337732011000003</v>
      </c>
    </row>
    <row r="13" spans="1:74" ht="11.1" customHeight="1" x14ac:dyDescent="0.2">
      <c r="A13" s="300" t="s">
        <v>1371</v>
      </c>
      <c r="B13" s="672" t="s">
        <v>1278</v>
      </c>
      <c r="C13" s="702">
        <v>11.753474689999999</v>
      </c>
      <c r="D13" s="702">
        <v>11.894900883</v>
      </c>
      <c r="E13" s="702">
        <v>11.986678918000001</v>
      </c>
      <c r="F13" s="702">
        <v>11.986967312999999</v>
      </c>
      <c r="G13" s="702">
        <v>12.134989823</v>
      </c>
      <c r="H13" s="702">
        <v>11.861165216</v>
      </c>
      <c r="I13" s="702">
        <v>11.416745503</v>
      </c>
      <c r="J13" s="702">
        <v>11.338429263</v>
      </c>
      <c r="K13" s="702">
        <v>11.47402327</v>
      </c>
      <c r="L13" s="702">
        <v>11.544506139999999</v>
      </c>
      <c r="M13" s="702">
        <v>12.148428604999999</v>
      </c>
      <c r="N13" s="702">
        <v>12.390893358</v>
      </c>
      <c r="O13" s="702">
        <v>12.499542936999999</v>
      </c>
      <c r="P13" s="702">
        <v>11.201894061999999</v>
      </c>
      <c r="Q13" s="702">
        <v>12.747892881</v>
      </c>
      <c r="R13" s="702">
        <v>12.901644707000001</v>
      </c>
      <c r="S13" s="702">
        <v>12.811862233999999</v>
      </c>
      <c r="T13" s="702">
        <v>13.152548058000001</v>
      </c>
      <c r="U13" s="702">
        <v>13.672601096999999</v>
      </c>
      <c r="V13" s="702">
        <v>13.445878116999999</v>
      </c>
      <c r="W13" s="702">
        <v>13.786464812</v>
      </c>
      <c r="X13" s="702">
        <v>13.884924028</v>
      </c>
      <c r="Y13" s="702">
        <v>14.415945839000001</v>
      </c>
      <c r="Z13" s="702">
        <v>14.661370460000001</v>
      </c>
      <c r="AA13" s="702">
        <v>14.492747558</v>
      </c>
      <c r="AB13" s="702">
        <v>14.638045244000001</v>
      </c>
      <c r="AC13" s="702">
        <v>14.356937449</v>
      </c>
      <c r="AD13" s="702">
        <v>14.892816408</v>
      </c>
      <c r="AE13" s="702">
        <v>15.166855304</v>
      </c>
      <c r="AF13" s="702">
        <v>15.046052072</v>
      </c>
      <c r="AG13" s="702">
        <v>15.090063015</v>
      </c>
      <c r="AH13" s="702">
        <v>15.20150267</v>
      </c>
      <c r="AI13" s="702">
        <v>15.681899444000001</v>
      </c>
      <c r="AJ13" s="702">
        <v>15.996408411000001</v>
      </c>
      <c r="AK13" s="702">
        <v>16.133012973</v>
      </c>
      <c r="AL13" s="702">
        <v>15.676627434</v>
      </c>
      <c r="AM13" s="702">
        <v>15.963066926</v>
      </c>
      <c r="AN13" s="702">
        <v>17.052022628</v>
      </c>
      <c r="AO13" s="702">
        <v>16.401956950999999</v>
      </c>
      <c r="AP13" s="702">
        <v>16.606979273</v>
      </c>
      <c r="AQ13" s="702">
        <v>16.991049531000002</v>
      </c>
      <c r="AR13" s="702">
        <v>16.281622797000001</v>
      </c>
      <c r="AS13" s="702">
        <v>16.382385176</v>
      </c>
      <c r="AT13" s="702">
        <v>16.468552371000001</v>
      </c>
      <c r="AU13" s="702">
        <v>16.425494974999999</v>
      </c>
      <c r="AV13" s="702">
        <v>16.260435871999999</v>
      </c>
      <c r="AW13" s="702">
        <v>16.188979813</v>
      </c>
      <c r="AX13" s="702">
        <v>15.689553741999999</v>
      </c>
      <c r="AY13" s="702">
        <v>15.618740731999999</v>
      </c>
      <c r="AZ13" s="702">
        <v>16.627573847000001</v>
      </c>
      <c r="BA13" s="702">
        <v>16.366691777</v>
      </c>
      <c r="BB13" s="702">
        <v>14.043192925</v>
      </c>
      <c r="BC13" s="702">
        <v>13.753350585</v>
      </c>
      <c r="BD13" s="745">
        <v>13.795366652</v>
      </c>
      <c r="BE13" s="745">
        <v>14.713308570000001</v>
      </c>
      <c r="BF13" s="745">
        <v>14.98926505</v>
      </c>
      <c r="BG13" s="745">
        <v>14.973425730000001</v>
      </c>
      <c r="BH13" s="745">
        <v>14.876968202</v>
      </c>
      <c r="BI13" s="745">
        <v>14.79990585</v>
      </c>
      <c r="BJ13" s="745">
        <v>14.755001071000001</v>
      </c>
      <c r="BK13" s="745">
        <v>14.841270758</v>
      </c>
      <c r="BL13" s="745">
        <v>14.858877697</v>
      </c>
      <c r="BM13" s="745">
        <v>14.912025773</v>
      </c>
      <c r="BN13" s="745">
        <v>15.009414649</v>
      </c>
      <c r="BO13" s="745">
        <v>15.135814061</v>
      </c>
      <c r="BP13" s="745">
        <v>15.284105310999999</v>
      </c>
      <c r="BQ13" s="745">
        <v>15.452812660999999</v>
      </c>
      <c r="BR13" s="745">
        <v>15.639995238999999</v>
      </c>
      <c r="BS13" s="745">
        <v>15.844706588999999</v>
      </c>
      <c r="BT13" s="745">
        <v>16.065851815999999</v>
      </c>
      <c r="BU13" s="745">
        <v>16.303320196000001</v>
      </c>
      <c r="BV13" s="745">
        <v>16.551747623000001</v>
      </c>
    </row>
    <row r="14" spans="1:74" ht="11.1" customHeight="1" x14ac:dyDescent="0.2">
      <c r="A14" s="300" t="s">
        <v>1372</v>
      </c>
      <c r="B14" s="672" t="s">
        <v>1280</v>
      </c>
      <c r="C14" s="702">
        <v>16.742363004000001</v>
      </c>
      <c r="D14" s="702">
        <v>16.088334998000001</v>
      </c>
      <c r="E14" s="702">
        <v>16.22307116</v>
      </c>
      <c r="F14" s="702">
        <v>16.435331411</v>
      </c>
      <c r="G14" s="702">
        <v>14.206330453</v>
      </c>
      <c r="H14" s="702">
        <v>15.938964779999999</v>
      </c>
      <c r="I14" s="702">
        <v>15.748784802999999</v>
      </c>
      <c r="J14" s="702">
        <v>16.129290622999999</v>
      </c>
      <c r="K14" s="702">
        <v>16.647482018000002</v>
      </c>
      <c r="L14" s="702">
        <v>16.142636795000001</v>
      </c>
      <c r="M14" s="702">
        <v>16.252463455000001</v>
      </c>
      <c r="N14" s="702">
        <v>15.984722465999999</v>
      </c>
      <c r="O14" s="702">
        <v>16.081410686000002</v>
      </c>
      <c r="P14" s="702">
        <v>13.385156745</v>
      </c>
      <c r="Q14" s="702">
        <v>16.478486457999999</v>
      </c>
      <c r="R14" s="702">
        <v>17.271018345000002</v>
      </c>
      <c r="S14" s="702">
        <v>17.320606884</v>
      </c>
      <c r="T14" s="702">
        <v>17.407987294000002</v>
      </c>
      <c r="U14" s="702">
        <v>17.842773597000001</v>
      </c>
      <c r="V14" s="702">
        <v>18.131258448000001</v>
      </c>
      <c r="W14" s="702">
        <v>18.749740114000002</v>
      </c>
      <c r="X14" s="702">
        <v>18.732797406</v>
      </c>
      <c r="Y14" s="702">
        <v>18.782494926999998</v>
      </c>
      <c r="Z14" s="702">
        <v>18.791248088</v>
      </c>
      <c r="AA14" s="702">
        <v>18.330369976</v>
      </c>
      <c r="AB14" s="702">
        <v>18.727299999</v>
      </c>
      <c r="AC14" s="702">
        <v>19.611165868000001</v>
      </c>
      <c r="AD14" s="702">
        <v>19.951758087000002</v>
      </c>
      <c r="AE14" s="702">
        <v>20.005569848</v>
      </c>
      <c r="AF14" s="702">
        <v>19.893341928000002</v>
      </c>
      <c r="AG14" s="702">
        <v>20.380896280000002</v>
      </c>
      <c r="AH14" s="702">
        <v>20.738364361999999</v>
      </c>
      <c r="AI14" s="702">
        <v>21.521242057999999</v>
      </c>
      <c r="AJ14" s="702">
        <v>21.357375181999998</v>
      </c>
      <c r="AK14" s="702">
        <v>21.294517056</v>
      </c>
      <c r="AL14" s="702">
        <v>20.996840914</v>
      </c>
      <c r="AM14" s="702">
        <v>21.318130920000002</v>
      </c>
      <c r="AN14" s="702">
        <v>21.461067024999998</v>
      </c>
      <c r="AO14" s="702">
        <v>22.225059977000001</v>
      </c>
      <c r="AP14" s="702">
        <v>22.523938534999999</v>
      </c>
      <c r="AQ14" s="702">
        <v>22.544451325000001</v>
      </c>
      <c r="AR14" s="702">
        <v>22.572260752999998</v>
      </c>
      <c r="AS14" s="702">
        <v>22.755213717</v>
      </c>
      <c r="AT14" s="702">
        <v>23.273956859999998</v>
      </c>
      <c r="AU14" s="702">
        <v>23.428050409000001</v>
      </c>
      <c r="AV14" s="702">
        <v>23.361158905</v>
      </c>
      <c r="AW14" s="702">
        <v>23.896322350999998</v>
      </c>
      <c r="AX14" s="702">
        <v>24.294515548</v>
      </c>
      <c r="AY14" s="702">
        <v>23.415819917</v>
      </c>
      <c r="AZ14" s="702">
        <v>24.044382958</v>
      </c>
      <c r="BA14" s="702">
        <v>22.416798607</v>
      </c>
      <c r="BB14" s="702">
        <v>23.369365856000002</v>
      </c>
      <c r="BC14" s="702">
        <v>23.197793043000001</v>
      </c>
      <c r="BD14" s="745">
        <v>23.047834186999999</v>
      </c>
      <c r="BE14" s="745">
        <v>23.558533497999999</v>
      </c>
      <c r="BF14" s="745">
        <v>23.999216444999998</v>
      </c>
      <c r="BG14" s="745">
        <v>24.189571841999999</v>
      </c>
      <c r="BH14" s="745">
        <v>24.371261109999999</v>
      </c>
      <c r="BI14" s="745">
        <v>24.552850223</v>
      </c>
      <c r="BJ14" s="745">
        <v>24.729243051000001</v>
      </c>
      <c r="BK14" s="745">
        <v>24.426583477000001</v>
      </c>
      <c r="BL14" s="745">
        <v>24.161343046999999</v>
      </c>
      <c r="BM14" s="745">
        <v>25.291188168000001</v>
      </c>
      <c r="BN14" s="745">
        <v>25.380952486999998</v>
      </c>
      <c r="BO14" s="745">
        <v>25.482844670999999</v>
      </c>
      <c r="BP14" s="745">
        <v>25.585583783000001</v>
      </c>
      <c r="BQ14" s="745">
        <v>25.689166453999999</v>
      </c>
      <c r="BR14" s="745">
        <v>25.799371969999999</v>
      </c>
      <c r="BS14" s="745">
        <v>25.910803757</v>
      </c>
      <c r="BT14" s="745">
        <v>26.024134809</v>
      </c>
      <c r="BU14" s="745">
        <v>26.142460441000001</v>
      </c>
      <c r="BV14" s="745">
        <v>26.255888110000001</v>
      </c>
    </row>
    <row r="15" spans="1:74" ht="11.1" customHeight="1" x14ac:dyDescent="0.2">
      <c r="A15" s="300" t="s">
        <v>1373</v>
      </c>
      <c r="B15" s="672" t="s">
        <v>1282</v>
      </c>
      <c r="C15" s="702">
        <v>30.485368588</v>
      </c>
      <c r="D15" s="702">
        <v>29.396284632</v>
      </c>
      <c r="E15" s="702">
        <v>29.216415616999999</v>
      </c>
      <c r="F15" s="702">
        <v>28.756833821000001</v>
      </c>
      <c r="G15" s="702">
        <v>26.542369060999999</v>
      </c>
      <c r="H15" s="702">
        <v>27.373655189000001</v>
      </c>
      <c r="I15" s="702">
        <v>27.189418231000001</v>
      </c>
      <c r="J15" s="702">
        <v>26.802730679</v>
      </c>
      <c r="K15" s="702">
        <v>27.210079283999999</v>
      </c>
      <c r="L15" s="702">
        <v>26.506626830999998</v>
      </c>
      <c r="M15" s="702">
        <v>26.916128343</v>
      </c>
      <c r="N15" s="702">
        <v>26.600380472000001</v>
      </c>
      <c r="O15" s="702">
        <v>26.221988169999999</v>
      </c>
      <c r="P15" s="702">
        <v>23.809404776000001</v>
      </c>
      <c r="Q15" s="702">
        <v>26.335395401</v>
      </c>
      <c r="R15" s="702">
        <v>26.316048976000001</v>
      </c>
      <c r="S15" s="702">
        <v>26.412980007000002</v>
      </c>
      <c r="T15" s="702">
        <v>25.710858853000001</v>
      </c>
      <c r="U15" s="702">
        <v>26.088481555000001</v>
      </c>
      <c r="V15" s="702">
        <v>25.807927415999998</v>
      </c>
      <c r="W15" s="702">
        <v>25.946789055</v>
      </c>
      <c r="X15" s="702">
        <v>26.221029354999999</v>
      </c>
      <c r="Y15" s="702">
        <v>26.017363134</v>
      </c>
      <c r="Z15" s="702">
        <v>26.021854711</v>
      </c>
      <c r="AA15" s="702">
        <v>25.269275001</v>
      </c>
      <c r="AB15" s="702">
        <v>24.895175036000001</v>
      </c>
      <c r="AC15" s="702">
        <v>25.724883503000001</v>
      </c>
      <c r="AD15" s="702">
        <v>25.835067364</v>
      </c>
      <c r="AE15" s="702">
        <v>25.812457325</v>
      </c>
      <c r="AF15" s="702">
        <v>25.822188854</v>
      </c>
      <c r="AG15" s="702">
        <v>26.011085359999999</v>
      </c>
      <c r="AH15" s="702">
        <v>26.040531594000001</v>
      </c>
      <c r="AI15" s="702">
        <v>26.119955374</v>
      </c>
      <c r="AJ15" s="702">
        <v>26.256512088000001</v>
      </c>
      <c r="AK15" s="702">
        <v>25.874869328999999</v>
      </c>
      <c r="AL15" s="702">
        <v>25.207245704999998</v>
      </c>
      <c r="AM15" s="702">
        <v>25.292097428000002</v>
      </c>
      <c r="AN15" s="702">
        <v>24.524834718000001</v>
      </c>
      <c r="AO15" s="702">
        <v>24.875282773999999</v>
      </c>
      <c r="AP15" s="702">
        <v>24.876423804000002</v>
      </c>
      <c r="AQ15" s="702">
        <v>25.030487525000002</v>
      </c>
      <c r="AR15" s="702">
        <v>25.092994806</v>
      </c>
      <c r="AS15" s="702">
        <v>24.798591690999999</v>
      </c>
      <c r="AT15" s="702">
        <v>25.131973817999999</v>
      </c>
      <c r="AU15" s="702">
        <v>25.271274279</v>
      </c>
      <c r="AV15" s="702">
        <v>25.397066164000002</v>
      </c>
      <c r="AW15" s="702">
        <v>25.338949456000002</v>
      </c>
      <c r="AX15" s="702">
        <v>25.453490013</v>
      </c>
      <c r="AY15" s="702">
        <v>24.025586978</v>
      </c>
      <c r="AZ15" s="702">
        <v>23.917551333999999</v>
      </c>
      <c r="BA15" s="702">
        <v>25.882902424000001</v>
      </c>
      <c r="BB15" s="702">
        <v>25.412511432999999</v>
      </c>
      <c r="BC15" s="702">
        <v>25.450829425999999</v>
      </c>
      <c r="BD15" s="745">
        <v>25.443709524999999</v>
      </c>
      <c r="BE15" s="745">
        <v>25.409642456</v>
      </c>
      <c r="BF15" s="745">
        <v>26.031552814000001</v>
      </c>
      <c r="BG15" s="745">
        <v>26.070426604000001</v>
      </c>
      <c r="BH15" s="745">
        <v>25.994150641000001</v>
      </c>
      <c r="BI15" s="745">
        <v>25.998186269000001</v>
      </c>
      <c r="BJ15" s="745">
        <v>25.873326057</v>
      </c>
      <c r="BK15" s="745">
        <v>25.733888946</v>
      </c>
      <c r="BL15" s="745">
        <v>25.609288899999999</v>
      </c>
      <c r="BM15" s="745">
        <v>25.505251859000001</v>
      </c>
      <c r="BN15" s="745">
        <v>25.418996783000001</v>
      </c>
      <c r="BO15" s="745">
        <v>25.356990989</v>
      </c>
      <c r="BP15" s="745">
        <v>25.303494351000001</v>
      </c>
      <c r="BQ15" s="745">
        <v>25.252204946999999</v>
      </c>
      <c r="BR15" s="745">
        <v>25.203716269000001</v>
      </c>
      <c r="BS15" s="745">
        <v>25.149787330999999</v>
      </c>
      <c r="BT15" s="745">
        <v>25.079125037000001</v>
      </c>
      <c r="BU15" s="745">
        <v>24.98065991</v>
      </c>
      <c r="BV15" s="745">
        <v>24.849290371999999</v>
      </c>
    </row>
    <row r="16" spans="1:74" ht="11.1" customHeight="1" x14ac:dyDescent="0.2">
      <c r="A16" s="300"/>
      <c r="B16" s="673"/>
      <c r="C16" s="702"/>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2"/>
      <c r="AJ16" s="702"/>
      <c r="AK16" s="702"/>
      <c r="AL16" s="702"/>
      <c r="AM16" s="702"/>
      <c r="AN16" s="702"/>
      <c r="AO16" s="702"/>
      <c r="AP16" s="702"/>
      <c r="AQ16" s="702"/>
      <c r="AR16" s="702"/>
      <c r="AS16" s="702"/>
      <c r="AT16" s="702"/>
      <c r="AU16" s="702"/>
      <c r="AV16" s="702"/>
      <c r="AW16" s="702"/>
      <c r="AX16" s="702"/>
      <c r="AY16" s="702"/>
      <c r="AZ16" s="702"/>
      <c r="BA16" s="702"/>
      <c r="BB16" s="702"/>
      <c r="BC16" s="702"/>
      <c r="BD16" s="745"/>
      <c r="BE16" s="745"/>
      <c r="BF16" s="745"/>
      <c r="BG16" s="745"/>
      <c r="BH16" s="745"/>
      <c r="BI16" s="745"/>
      <c r="BJ16" s="745"/>
      <c r="BK16" s="745"/>
      <c r="BL16" s="745"/>
      <c r="BM16" s="745"/>
      <c r="BN16" s="745"/>
      <c r="BO16" s="745"/>
      <c r="BP16" s="745"/>
      <c r="BQ16" s="745"/>
      <c r="BR16" s="745"/>
      <c r="BS16" s="745"/>
      <c r="BT16" s="745"/>
      <c r="BU16" s="745"/>
      <c r="BV16" s="745"/>
    </row>
    <row r="17" spans="1:74" s="317" customFormat="1" ht="11.1" customHeight="1" x14ac:dyDescent="0.2">
      <c r="A17" s="725" t="s">
        <v>494</v>
      </c>
      <c r="B17" s="726" t="s">
        <v>1374</v>
      </c>
      <c r="C17" s="382">
        <v>107.33048386999999</v>
      </c>
      <c r="D17" s="382">
        <v>105.59651724</v>
      </c>
      <c r="E17" s="382">
        <v>87.919419355000002</v>
      </c>
      <c r="F17" s="382">
        <v>75.452299999999994</v>
      </c>
      <c r="G17" s="382">
        <v>66.989387097000005</v>
      </c>
      <c r="H17" s="382">
        <v>71.140766666999994</v>
      </c>
      <c r="I17" s="382">
        <v>79.622548386999995</v>
      </c>
      <c r="J17" s="382">
        <v>77.557483871000002</v>
      </c>
      <c r="K17" s="382">
        <v>71.898266667000001</v>
      </c>
      <c r="L17" s="382">
        <v>74.855000000000004</v>
      </c>
      <c r="M17" s="382">
        <v>81.551533332999995</v>
      </c>
      <c r="N17" s="382">
        <v>102.8436129</v>
      </c>
      <c r="O17" s="382">
        <v>107.58770968</v>
      </c>
      <c r="P17" s="382">
        <v>110.56132143000001</v>
      </c>
      <c r="Q17" s="382">
        <v>85.164580645000001</v>
      </c>
      <c r="R17" s="382">
        <v>75.720699999999994</v>
      </c>
      <c r="S17" s="382">
        <v>68.271612903000005</v>
      </c>
      <c r="T17" s="382">
        <v>74.734366667000003</v>
      </c>
      <c r="U17" s="382">
        <v>77.986774194000006</v>
      </c>
      <c r="V17" s="382">
        <v>78.589225806000002</v>
      </c>
      <c r="W17" s="382">
        <v>71.273700000000005</v>
      </c>
      <c r="X17" s="382">
        <v>72.881516129000005</v>
      </c>
      <c r="Y17" s="382">
        <v>89.499233333000006</v>
      </c>
      <c r="Z17" s="382">
        <v>97.039387097000002</v>
      </c>
      <c r="AA17" s="382">
        <v>115.91280645000001</v>
      </c>
      <c r="AB17" s="382">
        <v>109.255</v>
      </c>
      <c r="AC17" s="382">
        <v>89.695580645000007</v>
      </c>
      <c r="AD17" s="382">
        <v>78.679466667</v>
      </c>
      <c r="AE17" s="382">
        <v>72.303193547999996</v>
      </c>
      <c r="AF17" s="382">
        <v>77.226066666999998</v>
      </c>
      <c r="AG17" s="382">
        <v>83.316903225999994</v>
      </c>
      <c r="AH17" s="382">
        <v>82.559096773999997</v>
      </c>
      <c r="AI17" s="382">
        <v>76.266033332999996</v>
      </c>
      <c r="AJ17" s="382">
        <v>76.248548387</v>
      </c>
      <c r="AK17" s="382">
        <v>92.231733332999994</v>
      </c>
      <c r="AL17" s="382">
        <v>108.89893548000001</v>
      </c>
      <c r="AM17" s="382">
        <v>106.58602713000001</v>
      </c>
      <c r="AN17" s="382">
        <v>105.36616592999999</v>
      </c>
      <c r="AO17" s="382">
        <v>97.251683321000002</v>
      </c>
      <c r="AP17" s="382">
        <v>80.737469497000006</v>
      </c>
      <c r="AQ17" s="382">
        <v>74.706447487999995</v>
      </c>
      <c r="AR17" s="382">
        <v>78.788190103000005</v>
      </c>
      <c r="AS17" s="382">
        <v>86.037800093000001</v>
      </c>
      <c r="AT17" s="382">
        <v>86.270775681000003</v>
      </c>
      <c r="AU17" s="382">
        <v>79.144223202999996</v>
      </c>
      <c r="AV17" s="382">
        <v>78.68309352</v>
      </c>
      <c r="AW17" s="382">
        <v>94.138570263000005</v>
      </c>
      <c r="AX17" s="382">
        <v>102.26214184</v>
      </c>
      <c r="AY17" s="382">
        <v>119.30249422999999</v>
      </c>
      <c r="AZ17" s="382">
        <v>102.43988093</v>
      </c>
      <c r="BA17" s="382">
        <v>90.098784773999995</v>
      </c>
      <c r="BB17" s="382">
        <v>78.840186000000003</v>
      </c>
      <c r="BC17" s="382">
        <v>73.787707999999995</v>
      </c>
      <c r="BD17" s="744">
        <v>77.589039999999997</v>
      </c>
      <c r="BE17" s="744">
        <v>85.474320000000006</v>
      </c>
      <c r="BF17" s="744">
        <v>85.130380000000002</v>
      </c>
      <c r="BG17" s="744">
        <v>80.154169999999993</v>
      </c>
      <c r="BH17" s="744">
        <v>79.982380000000006</v>
      </c>
      <c r="BI17" s="744">
        <v>92.805350000000004</v>
      </c>
      <c r="BJ17" s="744">
        <v>106.72320000000001</v>
      </c>
      <c r="BK17" s="744">
        <v>115.62260000000001</v>
      </c>
      <c r="BL17" s="744">
        <v>108.1028</v>
      </c>
      <c r="BM17" s="744">
        <v>91.870580000000004</v>
      </c>
      <c r="BN17" s="744">
        <v>79.295000000000002</v>
      </c>
      <c r="BO17" s="744">
        <v>76.053240000000002</v>
      </c>
      <c r="BP17" s="744">
        <v>79.002020000000002</v>
      </c>
      <c r="BQ17" s="744">
        <v>85.285520000000005</v>
      </c>
      <c r="BR17" s="744">
        <v>85.608369999999994</v>
      </c>
      <c r="BS17" s="744">
        <v>78.67089</v>
      </c>
      <c r="BT17" s="744">
        <v>80.299800000000005</v>
      </c>
      <c r="BU17" s="744">
        <v>92.554829999999995</v>
      </c>
      <c r="BV17" s="744">
        <v>106.7885</v>
      </c>
    </row>
    <row r="18" spans="1:74" ht="11.1" customHeight="1" x14ac:dyDescent="0.2">
      <c r="A18" s="300" t="s">
        <v>297</v>
      </c>
      <c r="B18" s="727" t="s">
        <v>1375</v>
      </c>
      <c r="C18" s="702">
        <v>-0.93653332257999999</v>
      </c>
      <c r="D18" s="702">
        <v>-1.4303898621</v>
      </c>
      <c r="E18" s="702">
        <v>-6.8075838710000003E-2</v>
      </c>
      <c r="F18" s="702">
        <v>-1.6804246667</v>
      </c>
      <c r="G18" s="702">
        <v>0.34883793548000003</v>
      </c>
      <c r="H18" s="702">
        <v>-2.2890400999999998</v>
      </c>
      <c r="I18" s="702">
        <v>-1.0979730645000001</v>
      </c>
      <c r="J18" s="702">
        <v>-0.71190803225999999</v>
      </c>
      <c r="K18" s="702">
        <v>-1.2348710000000001</v>
      </c>
      <c r="L18" s="702">
        <v>-2.8261571934999998</v>
      </c>
      <c r="M18" s="702">
        <v>-0.35465343332999999</v>
      </c>
      <c r="N18" s="702">
        <v>-0.46632570967999998</v>
      </c>
      <c r="O18" s="702">
        <v>0.59506687096999999</v>
      </c>
      <c r="P18" s="702">
        <v>1.6568891786</v>
      </c>
      <c r="Q18" s="702">
        <v>0.87938351612999999</v>
      </c>
      <c r="R18" s="702">
        <v>-0.89617026666999999</v>
      </c>
      <c r="S18" s="702">
        <v>-0.42039096774000001</v>
      </c>
      <c r="T18" s="702">
        <v>0.18894849999999999</v>
      </c>
      <c r="U18" s="702">
        <v>-0.4005303871</v>
      </c>
      <c r="V18" s="702">
        <v>-0.27672203225999997</v>
      </c>
      <c r="W18" s="702">
        <v>-0.82671456666999998</v>
      </c>
      <c r="X18" s="702">
        <v>-2.4316505483999999</v>
      </c>
      <c r="Y18" s="702">
        <v>-3.0635067667000002</v>
      </c>
      <c r="Z18" s="702">
        <v>-1.0568236773999999</v>
      </c>
      <c r="AA18" s="702">
        <v>-3.0490235806000001</v>
      </c>
      <c r="AB18" s="702">
        <v>-0.62437778571000002</v>
      </c>
      <c r="AC18" s="702">
        <v>-1.388331129</v>
      </c>
      <c r="AD18" s="702">
        <v>-1.0835919332999999</v>
      </c>
      <c r="AE18" s="702">
        <v>-1.2586879032</v>
      </c>
      <c r="AF18" s="702">
        <v>-0.42645056666999998</v>
      </c>
      <c r="AG18" s="702">
        <v>-1.4792507742000001</v>
      </c>
      <c r="AH18" s="702">
        <v>-1.2665257742</v>
      </c>
      <c r="AI18" s="702">
        <v>-1.6790099332999999</v>
      </c>
      <c r="AJ18" s="702">
        <v>-2.1204302257999998</v>
      </c>
      <c r="AK18" s="702">
        <v>-2.5547852999999998</v>
      </c>
      <c r="AL18" s="702">
        <v>-0.69224387096999995</v>
      </c>
      <c r="AM18" s="702">
        <v>0.54891499644999997</v>
      </c>
      <c r="AN18" s="702">
        <v>0.74655935570999998</v>
      </c>
      <c r="AO18" s="702">
        <v>-0.10088538871</v>
      </c>
      <c r="AP18" s="702">
        <v>0.21900882999999999</v>
      </c>
      <c r="AQ18" s="702">
        <v>-0.14119735097</v>
      </c>
      <c r="AR18" s="702">
        <v>-1.3078258967</v>
      </c>
      <c r="AS18" s="702">
        <v>-1.0031608752000001</v>
      </c>
      <c r="AT18" s="702">
        <v>-1.6399047710000001</v>
      </c>
      <c r="AU18" s="702">
        <v>-1.56889463</v>
      </c>
      <c r="AV18" s="702">
        <v>-1.8713317706000001</v>
      </c>
      <c r="AW18" s="702">
        <v>-0.69018323667000003</v>
      </c>
      <c r="AX18" s="702">
        <v>0.48203925483999999</v>
      </c>
      <c r="AY18" s="702">
        <v>-0.43206219031999998</v>
      </c>
      <c r="AZ18" s="702">
        <v>0.70827724138000003</v>
      </c>
      <c r="BA18" s="702">
        <v>-0.52483425805999995</v>
      </c>
      <c r="BB18" s="702">
        <v>-1.285605181</v>
      </c>
      <c r="BC18" s="702">
        <v>-1.2426913733</v>
      </c>
      <c r="BD18" s="745">
        <v>1.126512</v>
      </c>
      <c r="BE18" s="745">
        <v>2.0260509999999998</v>
      </c>
      <c r="BF18" s="745">
        <v>1.492548</v>
      </c>
      <c r="BG18" s="745">
        <v>1.582781</v>
      </c>
      <c r="BH18" s="745">
        <v>0.75541440000000004</v>
      </c>
      <c r="BI18" s="745">
        <v>1.812165</v>
      </c>
      <c r="BJ18" s="745">
        <v>2.16073</v>
      </c>
      <c r="BK18" s="745">
        <v>2.070465</v>
      </c>
      <c r="BL18" s="745">
        <v>1.323644</v>
      </c>
      <c r="BM18" s="745">
        <v>0.32532349999999999</v>
      </c>
      <c r="BN18" s="745">
        <v>0.25894299999999998</v>
      </c>
      <c r="BO18" s="745">
        <v>1.4035070000000001</v>
      </c>
      <c r="BP18" s="745">
        <v>1.346195</v>
      </c>
      <c r="BQ18" s="745">
        <v>2.1301450000000002</v>
      </c>
      <c r="BR18" s="745">
        <v>2.6714530000000001</v>
      </c>
      <c r="BS18" s="745">
        <v>1.6127579999999999</v>
      </c>
      <c r="BT18" s="745">
        <v>2.3512529999999998</v>
      </c>
      <c r="BU18" s="745">
        <v>1.4066700000000001</v>
      </c>
      <c r="BV18" s="745">
        <v>0.50034579999999995</v>
      </c>
    </row>
    <row r="19" spans="1:74" s="317" customFormat="1" ht="11.1" customHeight="1" x14ac:dyDescent="0.2">
      <c r="A19" s="728" t="s">
        <v>493</v>
      </c>
      <c r="B19" s="729" t="s">
        <v>1376</v>
      </c>
      <c r="C19" s="382">
        <v>108.26701719</v>
      </c>
      <c r="D19" s="382">
        <v>107.0269071</v>
      </c>
      <c r="E19" s="382">
        <v>87.987495194000005</v>
      </c>
      <c r="F19" s="382">
        <v>77.132724667000005</v>
      </c>
      <c r="G19" s="382">
        <v>66.640549160999996</v>
      </c>
      <c r="H19" s="382">
        <v>73.429806767000002</v>
      </c>
      <c r="I19" s="382">
        <v>80.720521452</v>
      </c>
      <c r="J19" s="382">
        <v>78.269391902999999</v>
      </c>
      <c r="K19" s="382">
        <v>73.133137667</v>
      </c>
      <c r="L19" s="382">
        <v>77.681157193999994</v>
      </c>
      <c r="M19" s="382">
        <v>81.906186766999994</v>
      </c>
      <c r="N19" s="382">
        <v>103.30993861</v>
      </c>
      <c r="O19" s="382">
        <v>106.99264281000001</v>
      </c>
      <c r="P19" s="382">
        <v>108.90443225</v>
      </c>
      <c r="Q19" s="382">
        <v>84.285197128999997</v>
      </c>
      <c r="R19" s="382">
        <v>76.616870266999996</v>
      </c>
      <c r="S19" s="382">
        <v>68.692003870999997</v>
      </c>
      <c r="T19" s="382">
        <v>74.545418166999994</v>
      </c>
      <c r="U19" s="382">
        <v>78.387304580999995</v>
      </c>
      <c r="V19" s="382">
        <v>78.865947839</v>
      </c>
      <c r="W19" s="382">
        <v>72.100414567000001</v>
      </c>
      <c r="X19" s="382">
        <v>75.313166676999998</v>
      </c>
      <c r="Y19" s="382">
        <v>92.562740099999999</v>
      </c>
      <c r="Z19" s="382">
        <v>98.096210773999999</v>
      </c>
      <c r="AA19" s="382">
        <v>118.96183003</v>
      </c>
      <c r="AB19" s="382">
        <v>109.87937779000001</v>
      </c>
      <c r="AC19" s="382">
        <v>91.083911774000001</v>
      </c>
      <c r="AD19" s="382">
        <v>79.763058599999994</v>
      </c>
      <c r="AE19" s="382">
        <v>73.561881451999994</v>
      </c>
      <c r="AF19" s="382">
        <v>77.652517232999998</v>
      </c>
      <c r="AG19" s="382">
        <v>84.796154000000001</v>
      </c>
      <c r="AH19" s="382">
        <v>83.825622547999998</v>
      </c>
      <c r="AI19" s="382">
        <v>77.945043267000003</v>
      </c>
      <c r="AJ19" s="382">
        <v>78.368978612999996</v>
      </c>
      <c r="AK19" s="382">
        <v>94.786518633</v>
      </c>
      <c r="AL19" s="382">
        <v>109.59117935</v>
      </c>
      <c r="AM19" s="382">
        <v>106.03711213</v>
      </c>
      <c r="AN19" s="382">
        <v>104.61960657</v>
      </c>
      <c r="AO19" s="382">
        <v>97.35256871</v>
      </c>
      <c r="AP19" s="382">
        <v>80.518460666999999</v>
      </c>
      <c r="AQ19" s="382">
        <v>74.847644838999997</v>
      </c>
      <c r="AR19" s="382">
        <v>80.096016000000006</v>
      </c>
      <c r="AS19" s="382">
        <v>87.040960967999993</v>
      </c>
      <c r="AT19" s="382">
        <v>87.910680451999994</v>
      </c>
      <c r="AU19" s="382">
        <v>80.713117832999998</v>
      </c>
      <c r="AV19" s="382">
        <v>80.554425289999998</v>
      </c>
      <c r="AW19" s="382">
        <v>94.828753500000005</v>
      </c>
      <c r="AX19" s="382">
        <v>101.78010258</v>
      </c>
      <c r="AY19" s="382">
        <v>119.73455642</v>
      </c>
      <c r="AZ19" s="382">
        <v>101.73160369</v>
      </c>
      <c r="BA19" s="382">
        <v>90.623619031999993</v>
      </c>
      <c r="BB19" s="382">
        <v>80.125791180999997</v>
      </c>
      <c r="BC19" s="382">
        <v>75.030399372999995</v>
      </c>
      <c r="BD19" s="744">
        <v>76.462530000000001</v>
      </c>
      <c r="BE19" s="744">
        <v>83.448269999999994</v>
      </c>
      <c r="BF19" s="744">
        <v>83.637829999999994</v>
      </c>
      <c r="BG19" s="744">
        <v>78.571389999999994</v>
      </c>
      <c r="BH19" s="744">
        <v>79.226960000000005</v>
      </c>
      <c r="BI19" s="744">
        <v>90.993189999999998</v>
      </c>
      <c r="BJ19" s="744">
        <v>104.5624</v>
      </c>
      <c r="BK19" s="744">
        <v>113.5521</v>
      </c>
      <c r="BL19" s="744">
        <v>106.7792</v>
      </c>
      <c r="BM19" s="744">
        <v>91.545249999999996</v>
      </c>
      <c r="BN19" s="744">
        <v>79.036060000000006</v>
      </c>
      <c r="BO19" s="744">
        <v>74.649730000000005</v>
      </c>
      <c r="BP19" s="744">
        <v>77.655829999999995</v>
      </c>
      <c r="BQ19" s="744">
        <v>83.155370000000005</v>
      </c>
      <c r="BR19" s="744">
        <v>82.936909999999997</v>
      </c>
      <c r="BS19" s="744">
        <v>77.058130000000006</v>
      </c>
      <c r="BT19" s="744">
        <v>77.948549999999997</v>
      </c>
      <c r="BU19" s="744">
        <v>91.148160000000004</v>
      </c>
      <c r="BV19" s="744">
        <v>106.2882</v>
      </c>
    </row>
    <row r="20" spans="1:74" ht="11.1" customHeight="1" x14ac:dyDescent="0.2">
      <c r="A20" s="300" t="s">
        <v>291</v>
      </c>
      <c r="B20" s="730" t="s">
        <v>1377</v>
      </c>
      <c r="C20" s="702">
        <v>97.369451612999995</v>
      </c>
      <c r="D20" s="702">
        <v>95.498275862</v>
      </c>
      <c r="E20" s="702">
        <v>95.251677419000004</v>
      </c>
      <c r="F20" s="702">
        <v>95.024733333</v>
      </c>
      <c r="G20" s="702">
        <v>87.865387096999996</v>
      </c>
      <c r="H20" s="702">
        <v>90.400933332999998</v>
      </c>
      <c r="I20" s="702">
        <v>90.343129031999993</v>
      </c>
      <c r="J20" s="702">
        <v>90.392741935000004</v>
      </c>
      <c r="K20" s="702">
        <v>91.293066667000005</v>
      </c>
      <c r="L20" s="702">
        <v>89.707580644999993</v>
      </c>
      <c r="M20" s="702">
        <v>92.499433332999999</v>
      </c>
      <c r="N20" s="702">
        <v>93.106387096999995</v>
      </c>
      <c r="O20" s="702">
        <v>92.644387097000006</v>
      </c>
      <c r="P20" s="702">
        <v>85.780857143000006</v>
      </c>
      <c r="Q20" s="702">
        <v>93.553870967999998</v>
      </c>
      <c r="R20" s="702">
        <v>94.286233332999998</v>
      </c>
      <c r="S20" s="702">
        <v>94.210677419000007</v>
      </c>
      <c r="T20" s="702">
        <v>93.873199999999997</v>
      </c>
      <c r="U20" s="702">
        <v>94.760225805999994</v>
      </c>
      <c r="V20" s="702">
        <v>95.041032258000001</v>
      </c>
      <c r="W20" s="702">
        <v>95.686233333000004</v>
      </c>
      <c r="X20" s="702">
        <v>97.205645161000007</v>
      </c>
      <c r="Y20" s="702">
        <v>98.302733333000006</v>
      </c>
      <c r="Z20" s="702">
        <v>99.131096774</v>
      </c>
      <c r="AA20" s="702">
        <v>96.223290323000001</v>
      </c>
      <c r="AB20" s="702">
        <v>95.969892857000005</v>
      </c>
      <c r="AC20" s="702">
        <v>97.626741934999998</v>
      </c>
      <c r="AD20" s="702">
        <v>98.322833333000005</v>
      </c>
      <c r="AE20" s="702">
        <v>99.101548386999994</v>
      </c>
      <c r="AF20" s="702">
        <v>99.340366666999998</v>
      </c>
      <c r="AG20" s="702">
        <v>100.38154839000001</v>
      </c>
      <c r="AH20" s="702">
        <v>100.89625805999999</v>
      </c>
      <c r="AI20" s="702">
        <v>102.35493332999999</v>
      </c>
      <c r="AJ20" s="702">
        <v>102.24535484</v>
      </c>
      <c r="AK20" s="702">
        <v>102.23686667</v>
      </c>
      <c r="AL20" s="702">
        <v>100.24170968</v>
      </c>
      <c r="AM20" s="702">
        <v>101.90183871000001</v>
      </c>
      <c r="AN20" s="702">
        <v>101.98492856999999</v>
      </c>
      <c r="AO20" s="702">
        <v>102.87716129</v>
      </c>
      <c r="AP20" s="702">
        <v>102.64553333000001</v>
      </c>
      <c r="AQ20" s="702">
        <v>103.56416129</v>
      </c>
      <c r="AR20" s="702">
        <v>103.25016667</v>
      </c>
      <c r="AS20" s="702">
        <v>103.38409677</v>
      </c>
      <c r="AT20" s="702">
        <v>104.51551612999999</v>
      </c>
      <c r="AU20" s="702">
        <v>104.48699999999999</v>
      </c>
      <c r="AV20" s="702">
        <v>104.34893547999999</v>
      </c>
      <c r="AW20" s="702">
        <v>105.89503333</v>
      </c>
      <c r="AX20" s="702">
        <v>106.46545161</v>
      </c>
      <c r="AY20" s="702">
        <v>103.56674194</v>
      </c>
      <c r="AZ20" s="702">
        <v>105.79603448</v>
      </c>
      <c r="BA20" s="702">
        <v>102.57909677000001</v>
      </c>
      <c r="BB20" s="702">
        <v>101.02200000000001</v>
      </c>
      <c r="BC20" s="702">
        <v>100.4652</v>
      </c>
      <c r="BD20" s="745">
        <v>99.750510000000006</v>
      </c>
      <c r="BE20" s="745">
        <v>100.6713</v>
      </c>
      <c r="BF20" s="745">
        <v>101.5061</v>
      </c>
      <c r="BG20" s="745">
        <v>102.0424</v>
      </c>
      <c r="BH20" s="745">
        <v>102.1538</v>
      </c>
      <c r="BI20" s="745">
        <v>102.60469999999999</v>
      </c>
      <c r="BJ20" s="745">
        <v>102.64530000000001</v>
      </c>
      <c r="BK20" s="745">
        <v>102.3446</v>
      </c>
      <c r="BL20" s="745">
        <v>102.25490000000001</v>
      </c>
      <c r="BM20" s="745">
        <v>104.0908</v>
      </c>
      <c r="BN20" s="745">
        <v>104.1399</v>
      </c>
      <c r="BO20" s="745">
        <v>104.3155</v>
      </c>
      <c r="BP20" s="745">
        <v>104.4871</v>
      </c>
      <c r="BQ20" s="745">
        <v>104.6112</v>
      </c>
      <c r="BR20" s="745">
        <v>104.65479999999999</v>
      </c>
      <c r="BS20" s="745">
        <v>104.7628</v>
      </c>
      <c r="BT20" s="745">
        <v>105.0475</v>
      </c>
      <c r="BU20" s="745">
        <v>105.6267</v>
      </c>
      <c r="BV20" s="745">
        <v>106.35380000000001</v>
      </c>
    </row>
    <row r="21" spans="1:74" ht="11.1" customHeight="1" x14ac:dyDescent="0.2">
      <c r="A21" s="300" t="s">
        <v>8</v>
      </c>
      <c r="B21" s="730" t="s">
        <v>1378</v>
      </c>
      <c r="C21" s="702">
        <v>18.729580644999999</v>
      </c>
      <c r="D21" s="702">
        <v>18.794551724000002</v>
      </c>
      <c r="E21" s="702">
        <v>1.7239032258</v>
      </c>
      <c r="F21" s="702">
        <v>-10.376533332999999</v>
      </c>
      <c r="G21" s="702">
        <v>-14.649064515999999</v>
      </c>
      <c r="H21" s="702">
        <v>-12.104533332999999</v>
      </c>
      <c r="I21" s="702">
        <v>-5.3168387096999998</v>
      </c>
      <c r="J21" s="702">
        <v>-7.4902580644999999</v>
      </c>
      <c r="K21" s="702">
        <v>-10.956233333</v>
      </c>
      <c r="L21" s="702">
        <v>-3.0878387097000002</v>
      </c>
      <c r="M21" s="702">
        <v>-0.21206666666999999</v>
      </c>
      <c r="N21" s="702">
        <v>19.273580644999999</v>
      </c>
      <c r="O21" s="702">
        <v>23.185580645000002</v>
      </c>
      <c r="P21" s="702">
        <v>28.392607142999999</v>
      </c>
      <c r="Q21" s="702">
        <v>2.0584193547999998</v>
      </c>
      <c r="R21" s="702">
        <v>-5.9842333332999997</v>
      </c>
      <c r="S21" s="702">
        <v>-13.661225805999999</v>
      </c>
      <c r="T21" s="702">
        <v>-8.4638000000000009</v>
      </c>
      <c r="U21" s="702">
        <v>-5.6422903226000001</v>
      </c>
      <c r="V21" s="702">
        <v>-5.3048064516000002</v>
      </c>
      <c r="W21" s="702">
        <v>-13.256266667</v>
      </c>
      <c r="X21" s="702">
        <v>-11.857354838999999</v>
      </c>
      <c r="Y21" s="702">
        <v>4.5579333333000003</v>
      </c>
      <c r="Z21" s="702">
        <v>10.654903226</v>
      </c>
      <c r="AA21" s="702">
        <v>32.693032258000002</v>
      </c>
      <c r="AB21" s="702">
        <v>24.018285714000001</v>
      </c>
      <c r="AC21" s="702">
        <v>5.5051935484000003</v>
      </c>
      <c r="AD21" s="702">
        <v>-7.3445999999999998</v>
      </c>
      <c r="AE21" s="702">
        <v>-13.294903226000001</v>
      </c>
      <c r="AF21" s="702">
        <v>-11.058366667</v>
      </c>
      <c r="AG21" s="702">
        <v>-6.0245161290000002</v>
      </c>
      <c r="AH21" s="702">
        <v>-6.8817096773999999</v>
      </c>
      <c r="AI21" s="702">
        <v>-14.864466667</v>
      </c>
      <c r="AJ21" s="702">
        <v>-13.926451612999999</v>
      </c>
      <c r="AK21" s="702">
        <v>2.5964666667</v>
      </c>
      <c r="AL21" s="702">
        <v>18.966451613</v>
      </c>
      <c r="AM21" s="702">
        <v>14.661032258000001</v>
      </c>
      <c r="AN21" s="702">
        <v>14.238107143000001</v>
      </c>
      <c r="AO21" s="702">
        <v>7.1981612902999998</v>
      </c>
      <c r="AP21" s="702">
        <v>-8.9635666667000002</v>
      </c>
      <c r="AQ21" s="702">
        <v>-15.273612903</v>
      </c>
      <c r="AR21" s="702">
        <v>-10.775866667000001</v>
      </c>
      <c r="AS21" s="702">
        <v>-4.3457096774000004</v>
      </c>
      <c r="AT21" s="702">
        <v>-4.2445483871</v>
      </c>
      <c r="AU21" s="702">
        <v>-10.6934</v>
      </c>
      <c r="AV21" s="702">
        <v>-10.324548387</v>
      </c>
      <c r="AW21" s="702">
        <v>2.2090000000000001</v>
      </c>
      <c r="AX21" s="702">
        <v>9.0600645161000006</v>
      </c>
      <c r="AY21" s="702">
        <v>27.280290322999999</v>
      </c>
      <c r="AZ21" s="702">
        <v>9.0203793102999992</v>
      </c>
      <c r="BA21" s="702">
        <v>1.6242258064999999</v>
      </c>
      <c r="BB21" s="702">
        <v>-8.4002476189999999</v>
      </c>
      <c r="BC21" s="702">
        <v>-11.791792627</v>
      </c>
      <c r="BD21" s="745">
        <v>-9.1937549999999995</v>
      </c>
      <c r="BE21" s="745">
        <v>-3.5641470000000002</v>
      </c>
      <c r="BF21" s="745">
        <v>-4.2677680000000002</v>
      </c>
      <c r="BG21" s="745">
        <v>-9.5159769999999995</v>
      </c>
      <c r="BH21" s="745">
        <v>-8.2750880000000002</v>
      </c>
      <c r="BI21" s="745">
        <v>3.686496</v>
      </c>
      <c r="BJ21" s="745">
        <v>17.088100000000001</v>
      </c>
      <c r="BK21" s="745">
        <v>25.180869999999999</v>
      </c>
      <c r="BL21" s="745">
        <v>18.94107</v>
      </c>
      <c r="BM21" s="745">
        <v>3.1353569999999999</v>
      </c>
      <c r="BN21" s="745">
        <v>-9.6347450000000006</v>
      </c>
      <c r="BO21" s="745">
        <v>-13.55218</v>
      </c>
      <c r="BP21" s="745">
        <v>-9.9089229999999997</v>
      </c>
      <c r="BQ21" s="745">
        <v>-4.8877699999999997</v>
      </c>
      <c r="BR21" s="745">
        <v>-4.479851</v>
      </c>
      <c r="BS21" s="745">
        <v>-11.10933</v>
      </c>
      <c r="BT21" s="745">
        <v>-9.8543420000000008</v>
      </c>
      <c r="BU21" s="745">
        <v>3.0290900000000001</v>
      </c>
      <c r="BV21" s="745">
        <v>16.776530000000001</v>
      </c>
    </row>
    <row r="22" spans="1:74" ht="11.1" customHeight="1" x14ac:dyDescent="0.2">
      <c r="A22" s="300" t="s">
        <v>295</v>
      </c>
      <c r="B22" s="730" t="s">
        <v>1379</v>
      </c>
      <c r="C22" s="702">
        <v>0.17970967741999999</v>
      </c>
      <c r="D22" s="702">
        <v>0.17948275861999999</v>
      </c>
      <c r="E22" s="702">
        <v>0.17983870967999999</v>
      </c>
      <c r="F22" s="702">
        <v>0.17510000000000001</v>
      </c>
      <c r="G22" s="702">
        <v>0.16467741934999999</v>
      </c>
      <c r="H22" s="702">
        <v>0.16703333333000001</v>
      </c>
      <c r="I22" s="702">
        <v>0.16996774194</v>
      </c>
      <c r="J22" s="702">
        <v>0.16941935484000001</v>
      </c>
      <c r="K22" s="702">
        <v>0.1696</v>
      </c>
      <c r="L22" s="702">
        <v>0.16832258065</v>
      </c>
      <c r="M22" s="702">
        <v>0.17349999999999999</v>
      </c>
      <c r="N22" s="702">
        <v>0.17377419355000001</v>
      </c>
      <c r="O22" s="702">
        <v>0.17719354839000001</v>
      </c>
      <c r="P22" s="702">
        <v>0.16407142857000001</v>
      </c>
      <c r="Q22" s="702">
        <v>0.17893548386999999</v>
      </c>
      <c r="R22" s="702">
        <v>0.18033333333000001</v>
      </c>
      <c r="S22" s="702">
        <v>0.18019354839000001</v>
      </c>
      <c r="T22" s="702">
        <v>0.17953333332999999</v>
      </c>
      <c r="U22" s="702">
        <v>0.18122580645</v>
      </c>
      <c r="V22" s="702">
        <v>0.18177419354999999</v>
      </c>
      <c r="W22" s="702">
        <v>0.183</v>
      </c>
      <c r="X22" s="702">
        <v>0.18590322580999999</v>
      </c>
      <c r="Y22" s="702">
        <v>0.188</v>
      </c>
      <c r="Z22" s="702">
        <v>0.18958064516000001</v>
      </c>
      <c r="AA22" s="702">
        <v>0.19348387097</v>
      </c>
      <c r="AB22" s="702">
        <v>0.193</v>
      </c>
      <c r="AC22" s="702">
        <v>0.19632258064999999</v>
      </c>
      <c r="AD22" s="702">
        <v>0.19773333333000001</v>
      </c>
      <c r="AE22" s="702">
        <v>0.19929032258000001</v>
      </c>
      <c r="AF22" s="702">
        <v>0.19976666667000001</v>
      </c>
      <c r="AG22" s="702">
        <v>0.20187096773999999</v>
      </c>
      <c r="AH22" s="702">
        <v>0.20290322581</v>
      </c>
      <c r="AI22" s="702">
        <v>0.20583333333000001</v>
      </c>
      <c r="AJ22" s="702">
        <v>0.20561290323</v>
      </c>
      <c r="AK22" s="702">
        <v>0.2056</v>
      </c>
      <c r="AL22" s="702">
        <v>0.20158064515999999</v>
      </c>
      <c r="AM22" s="702">
        <v>0.22829032258000001</v>
      </c>
      <c r="AN22" s="702">
        <v>0.21235714285999999</v>
      </c>
      <c r="AO22" s="702">
        <v>0.20838709677</v>
      </c>
      <c r="AP22" s="702">
        <v>0.18013333333000001</v>
      </c>
      <c r="AQ22" s="702">
        <v>0.17764516128999999</v>
      </c>
      <c r="AR22" s="702">
        <v>0.14680000000000001</v>
      </c>
      <c r="AS22" s="702">
        <v>0.20877419354999999</v>
      </c>
      <c r="AT22" s="702">
        <v>0.15790322580999999</v>
      </c>
      <c r="AU22" s="702">
        <v>0.10673333333</v>
      </c>
      <c r="AV22" s="702">
        <v>0.10538709676999999</v>
      </c>
      <c r="AW22" s="702">
        <v>0.16383333333</v>
      </c>
      <c r="AX22" s="702">
        <v>0.18777419355</v>
      </c>
      <c r="AY22" s="702">
        <v>0.19129032258000001</v>
      </c>
      <c r="AZ22" s="702">
        <v>0.18017241379000001</v>
      </c>
      <c r="BA22" s="702">
        <v>0.18467741935000001</v>
      </c>
      <c r="BB22" s="702">
        <v>0.1609188</v>
      </c>
      <c r="BC22" s="702">
        <v>0.16003200000000001</v>
      </c>
      <c r="BD22" s="745">
        <v>0.1588936</v>
      </c>
      <c r="BE22" s="745">
        <v>0.16036039999999999</v>
      </c>
      <c r="BF22" s="745">
        <v>0.16169</v>
      </c>
      <c r="BG22" s="745">
        <v>0.16254440000000001</v>
      </c>
      <c r="BH22" s="745">
        <v>0.1627218</v>
      </c>
      <c r="BI22" s="745">
        <v>0.1634401</v>
      </c>
      <c r="BJ22" s="745">
        <v>0.16350480000000001</v>
      </c>
      <c r="BK22" s="745">
        <v>0.1630257</v>
      </c>
      <c r="BL22" s="745">
        <v>0.1628829</v>
      </c>
      <c r="BM22" s="745">
        <v>0.16580729999999999</v>
      </c>
      <c r="BN22" s="745">
        <v>0.16588539999999999</v>
      </c>
      <c r="BO22" s="745">
        <v>0.16616520000000001</v>
      </c>
      <c r="BP22" s="745">
        <v>0.16643849999999999</v>
      </c>
      <c r="BQ22" s="745">
        <v>0.16663620000000001</v>
      </c>
      <c r="BR22" s="745">
        <v>0.16670560000000001</v>
      </c>
      <c r="BS22" s="745">
        <v>0.16687779999999999</v>
      </c>
      <c r="BT22" s="745">
        <v>0.16733120000000001</v>
      </c>
      <c r="BU22" s="745">
        <v>0.16825380000000001</v>
      </c>
      <c r="BV22" s="745">
        <v>0.16941200000000001</v>
      </c>
    </row>
    <row r="23" spans="1:74" ht="11.1" customHeight="1" x14ac:dyDescent="0.2">
      <c r="A23" s="300" t="s">
        <v>1380</v>
      </c>
      <c r="B23" s="730" t="s">
        <v>1381</v>
      </c>
      <c r="C23" s="702">
        <v>-8.0117247419000002</v>
      </c>
      <c r="D23" s="702">
        <v>-7.4454032414000002</v>
      </c>
      <c r="E23" s="702">
        <v>-9.1679241613000002</v>
      </c>
      <c r="F23" s="702">
        <v>-7.6905753333</v>
      </c>
      <c r="G23" s="702">
        <v>-6.7404508387000002</v>
      </c>
      <c r="H23" s="702">
        <v>-5.0336265666999997</v>
      </c>
      <c r="I23" s="702">
        <v>-4.4757366128999996</v>
      </c>
      <c r="J23" s="702">
        <v>-4.8025113226</v>
      </c>
      <c r="K23" s="702">
        <v>-7.3732956666999998</v>
      </c>
      <c r="L23" s="702">
        <v>-9.1069073225999997</v>
      </c>
      <c r="M23" s="702">
        <v>-10.5546799</v>
      </c>
      <c r="N23" s="702">
        <v>-9.2438033225999998</v>
      </c>
      <c r="O23" s="702">
        <v>-9.0145184838999999</v>
      </c>
      <c r="P23" s="702">
        <v>-5.4331034643000002</v>
      </c>
      <c r="Q23" s="702">
        <v>-11.506028677</v>
      </c>
      <c r="R23" s="702">
        <v>-11.865463067</v>
      </c>
      <c r="S23" s="702">
        <v>-12.03764129</v>
      </c>
      <c r="T23" s="702">
        <v>-11.043515167000001</v>
      </c>
      <c r="U23" s="702">
        <v>-10.91185671</v>
      </c>
      <c r="V23" s="702">
        <v>-11.052052161000001</v>
      </c>
      <c r="W23" s="702">
        <v>-10.512552100000001</v>
      </c>
      <c r="X23" s="702">
        <v>-10.221026870999999</v>
      </c>
      <c r="Y23" s="702">
        <v>-10.485926567</v>
      </c>
      <c r="Z23" s="702">
        <v>-11.879369871</v>
      </c>
      <c r="AA23" s="702">
        <v>-10.147976419000001</v>
      </c>
      <c r="AB23" s="702">
        <v>-10.301800785999999</v>
      </c>
      <c r="AC23" s="702">
        <v>-12.244346289999999</v>
      </c>
      <c r="AD23" s="702">
        <v>-11.412908067</v>
      </c>
      <c r="AE23" s="702">
        <v>-12.444054032</v>
      </c>
      <c r="AF23" s="702">
        <v>-10.829249432999999</v>
      </c>
      <c r="AG23" s="702">
        <v>-9.7627492258000004</v>
      </c>
      <c r="AH23" s="702">
        <v>-10.391829065</v>
      </c>
      <c r="AI23" s="702">
        <v>-9.7512567333</v>
      </c>
      <c r="AJ23" s="702">
        <v>-10.155537516000001</v>
      </c>
      <c r="AK23" s="702">
        <v>-10.252414699999999</v>
      </c>
      <c r="AL23" s="702">
        <v>-9.8185625806000001</v>
      </c>
      <c r="AM23" s="702">
        <v>-10.754049160999999</v>
      </c>
      <c r="AN23" s="702">
        <v>-11.815786286</v>
      </c>
      <c r="AO23" s="702">
        <v>-12.931140967999999</v>
      </c>
      <c r="AP23" s="702">
        <v>-13.343639333</v>
      </c>
      <c r="AQ23" s="702">
        <v>-13.62054871</v>
      </c>
      <c r="AR23" s="702">
        <v>-12.525084</v>
      </c>
      <c r="AS23" s="702">
        <v>-12.206200322999999</v>
      </c>
      <c r="AT23" s="702">
        <v>-12.518190516000001</v>
      </c>
      <c r="AU23" s="702">
        <v>-13.187215500000001</v>
      </c>
      <c r="AV23" s="702">
        <v>-13.575348903</v>
      </c>
      <c r="AW23" s="702">
        <v>-13.439113167</v>
      </c>
      <c r="AX23" s="702">
        <v>-13.933187741999999</v>
      </c>
      <c r="AY23" s="702">
        <v>-11.303766161</v>
      </c>
      <c r="AZ23" s="702">
        <v>-13.264982517</v>
      </c>
      <c r="BA23" s="702">
        <v>-13.764380967999999</v>
      </c>
      <c r="BB23" s="702">
        <v>-12.656879999999999</v>
      </c>
      <c r="BC23" s="702">
        <v>-13.803039999999999</v>
      </c>
      <c r="BD23" s="745">
        <v>-14.253130000000001</v>
      </c>
      <c r="BE23" s="745">
        <v>-13.819279999999999</v>
      </c>
      <c r="BF23" s="745">
        <v>-13.762169999999999</v>
      </c>
      <c r="BG23" s="745">
        <v>-14.117620000000001</v>
      </c>
      <c r="BH23" s="745">
        <v>-14.81446</v>
      </c>
      <c r="BI23" s="745">
        <v>-15.46149</v>
      </c>
      <c r="BJ23" s="745">
        <v>-15.334519999999999</v>
      </c>
      <c r="BK23" s="745">
        <v>-14.13631</v>
      </c>
      <c r="BL23" s="745">
        <v>-14.579700000000001</v>
      </c>
      <c r="BM23" s="745">
        <v>-15.846730000000001</v>
      </c>
      <c r="BN23" s="745">
        <v>-15.63494</v>
      </c>
      <c r="BO23" s="745">
        <v>-16.27975</v>
      </c>
      <c r="BP23" s="745">
        <v>-17.088740000000001</v>
      </c>
      <c r="BQ23" s="745">
        <v>-16.734690000000001</v>
      </c>
      <c r="BR23" s="745">
        <v>-17.404699999999998</v>
      </c>
      <c r="BS23" s="745">
        <v>-16.762260000000001</v>
      </c>
      <c r="BT23" s="745">
        <v>-17.411930000000002</v>
      </c>
      <c r="BU23" s="745">
        <v>-17.675850000000001</v>
      </c>
      <c r="BV23" s="745">
        <v>-17.01154</v>
      </c>
    </row>
    <row r="24" spans="1:74" ht="11.1" customHeight="1" x14ac:dyDescent="0.2">
      <c r="A24" s="300" t="s">
        <v>294</v>
      </c>
      <c r="B24" s="731" t="s">
        <v>1382</v>
      </c>
      <c r="C24" s="702">
        <v>0.42639487097000001</v>
      </c>
      <c r="D24" s="702">
        <v>0.19618727586000001</v>
      </c>
      <c r="E24" s="702">
        <v>9.2252419355000004E-2</v>
      </c>
      <c r="F24" s="702">
        <v>0.10714873333</v>
      </c>
      <c r="G24" s="702">
        <v>9.0681387096999994E-2</v>
      </c>
      <c r="H24" s="702">
        <v>0.1623695</v>
      </c>
      <c r="I24" s="702">
        <v>0.13169354839</v>
      </c>
      <c r="J24" s="702">
        <v>9.2999870967999998E-2</v>
      </c>
      <c r="K24" s="702">
        <v>4.1354166667000002E-2</v>
      </c>
      <c r="L24" s="702">
        <v>2.6222580644999998E-4</v>
      </c>
      <c r="M24" s="702">
        <v>9.4856700000000002E-2</v>
      </c>
      <c r="N24" s="702">
        <v>0.17707838710000001</v>
      </c>
      <c r="O24" s="702">
        <v>0.20575835483999999</v>
      </c>
      <c r="P24" s="702">
        <v>0.20337485714</v>
      </c>
      <c r="Q24" s="702">
        <v>4.5444322581E-2</v>
      </c>
      <c r="R24" s="702">
        <v>2.7103333333E-4</v>
      </c>
      <c r="S24" s="702">
        <v>5.4031225805999998E-2</v>
      </c>
      <c r="T24" s="702">
        <v>3.7186666667000001E-4</v>
      </c>
      <c r="U24" s="702">
        <v>5.5981774194000002E-2</v>
      </c>
      <c r="V24" s="702">
        <v>6.9454838709999997E-4</v>
      </c>
      <c r="W24" s="702">
        <v>4.1527399999999999E-2</v>
      </c>
      <c r="X24" s="702">
        <v>7.7432258065000001E-4</v>
      </c>
      <c r="Y24" s="702">
        <v>5.8121266667000002E-2</v>
      </c>
      <c r="Z24" s="702">
        <v>5.2932741934999999E-2</v>
      </c>
      <c r="AA24" s="702">
        <v>0.20826609676999999</v>
      </c>
      <c r="AB24" s="702">
        <v>0.16081885713999999</v>
      </c>
      <c r="AC24" s="702">
        <v>8.5459612902999998E-2</v>
      </c>
      <c r="AD24" s="702">
        <v>5.0344999999999999E-3</v>
      </c>
      <c r="AE24" s="702">
        <v>2.0806870968000001E-2</v>
      </c>
      <c r="AF24" s="702">
        <v>5.9327333333000004E-3</v>
      </c>
      <c r="AG24" s="702">
        <v>9.3112E-2</v>
      </c>
      <c r="AH24" s="702">
        <v>9.8441838709999993E-2</v>
      </c>
      <c r="AI24" s="702">
        <v>5.3478333333000002E-3</v>
      </c>
      <c r="AJ24" s="702">
        <v>6.7019032257999997E-3</v>
      </c>
      <c r="AK24" s="702">
        <v>4.6510900000000001E-2</v>
      </c>
      <c r="AL24" s="702">
        <v>9.6239838709999997E-2</v>
      </c>
      <c r="AM24" s="702">
        <v>8.5911354839000004E-2</v>
      </c>
      <c r="AN24" s="702">
        <v>0.14487800000000001</v>
      </c>
      <c r="AO24" s="702">
        <v>4.3813935483999998E-2</v>
      </c>
      <c r="AP24" s="702">
        <v>6.6590333333000004E-3</v>
      </c>
      <c r="AQ24" s="702">
        <v>5.2297580645000001E-2</v>
      </c>
      <c r="AR24" s="702">
        <v>8.9040666666999994E-3</v>
      </c>
      <c r="AS24" s="702">
        <v>4.8428612902999997E-2</v>
      </c>
      <c r="AT24" s="702">
        <v>8.4130645160999992E-3</v>
      </c>
      <c r="AU24" s="702">
        <v>5.9294666667000003E-3</v>
      </c>
      <c r="AV24" s="702">
        <v>7.1173225806000001E-3</v>
      </c>
      <c r="AW24" s="702">
        <v>5.0585666667000003E-3</v>
      </c>
      <c r="AX24" s="702">
        <v>8.9055322581000004E-2</v>
      </c>
      <c r="AY24" s="702">
        <v>0.13997558064999999</v>
      </c>
      <c r="AZ24" s="702">
        <v>9.5281758620999996E-2</v>
      </c>
      <c r="BA24" s="702">
        <v>6.1544967742000002E-2</v>
      </c>
      <c r="BB24" s="702">
        <v>4.0350593626999998E-2</v>
      </c>
      <c r="BC24" s="702">
        <v>3.0833917890999998E-2</v>
      </c>
      <c r="BD24" s="745">
        <v>4.2588160505E-2</v>
      </c>
      <c r="BE24" s="745">
        <v>4.7606052490000002E-2</v>
      </c>
      <c r="BF24" s="745">
        <v>5.2531340426000002E-2</v>
      </c>
      <c r="BG24" s="745">
        <v>1.9159926415999999E-2</v>
      </c>
      <c r="BH24" s="745">
        <v>3.9129490353E-2</v>
      </c>
      <c r="BI24" s="745">
        <v>4.7738698460999998E-2</v>
      </c>
      <c r="BJ24" s="745">
        <v>0.10344488939</v>
      </c>
      <c r="BK24" s="745">
        <v>0.14804888301999999</v>
      </c>
      <c r="BL24" s="745">
        <v>8.7282685254E-2</v>
      </c>
      <c r="BM24" s="745">
        <v>5.1339731030000002E-2</v>
      </c>
      <c r="BN24" s="745">
        <v>4.0350593626999998E-2</v>
      </c>
      <c r="BO24" s="745">
        <v>3.0833917890999998E-2</v>
      </c>
      <c r="BP24" s="745">
        <v>4.2588160505E-2</v>
      </c>
      <c r="BQ24" s="745">
        <v>4.7606052490000002E-2</v>
      </c>
      <c r="BR24" s="745">
        <v>5.2531340426000002E-2</v>
      </c>
      <c r="BS24" s="745">
        <v>1.9159926415999999E-2</v>
      </c>
      <c r="BT24" s="745">
        <v>3.9129490353E-2</v>
      </c>
      <c r="BU24" s="745">
        <v>4.7738698460999998E-2</v>
      </c>
      <c r="BV24" s="745">
        <v>0.10344488939</v>
      </c>
    </row>
    <row r="25" spans="1:74" ht="11.1" customHeight="1" x14ac:dyDescent="0.2">
      <c r="A25" s="300" t="s">
        <v>587</v>
      </c>
      <c r="B25" s="731" t="s">
        <v>1383</v>
      </c>
      <c r="C25" s="702">
        <v>8.0743546774000006</v>
      </c>
      <c r="D25" s="702">
        <v>7.7857302413999996</v>
      </c>
      <c r="E25" s="702">
        <v>7.8796419676999996</v>
      </c>
      <c r="F25" s="702">
        <v>7.0155182332999999</v>
      </c>
      <c r="G25" s="702">
        <v>5.8851030323</v>
      </c>
      <c r="H25" s="702">
        <v>3.6333886667000002</v>
      </c>
      <c r="I25" s="702">
        <v>3.1032271613</v>
      </c>
      <c r="J25" s="702">
        <v>3.6277946773999998</v>
      </c>
      <c r="K25" s="702">
        <v>5.0376011667</v>
      </c>
      <c r="L25" s="702">
        <v>7.1923437419000003</v>
      </c>
      <c r="M25" s="702">
        <v>9.3560802333000002</v>
      </c>
      <c r="N25" s="702">
        <v>9.8149261289999998</v>
      </c>
      <c r="O25" s="702">
        <v>9.8450243547999996</v>
      </c>
      <c r="P25" s="702">
        <v>7.4426269999999999</v>
      </c>
      <c r="Q25" s="702">
        <v>10.355585194</v>
      </c>
      <c r="R25" s="702">
        <v>10.227275799999999</v>
      </c>
      <c r="S25" s="702">
        <v>10.158760097</v>
      </c>
      <c r="T25" s="702">
        <v>9.0456053999999995</v>
      </c>
      <c r="U25" s="702">
        <v>9.6820432581000002</v>
      </c>
      <c r="V25" s="702">
        <v>9.6213580967999999</v>
      </c>
      <c r="W25" s="702">
        <v>9.4937819000000001</v>
      </c>
      <c r="X25" s="702">
        <v>9.6167383870999998</v>
      </c>
      <c r="Y25" s="702">
        <v>10.2132348</v>
      </c>
      <c r="Z25" s="702">
        <v>11.140731871</v>
      </c>
      <c r="AA25" s="702">
        <v>11.412610935</v>
      </c>
      <c r="AB25" s="702">
        <v>11.313065785999999</v>
      </c>
      <c r="AC25" s="702">
        <v>11.745664935000001</v>
      </c>
      <c r="AD25" s="702">
        <v>11.015428967</v>
      </c>
      <c r="AE25" s="702">
        <v>11.33703029</v>
      </c>
      <c r="AF25" s="702">
        <v>10.021977232999999</v>
      </c>
      <c r="AG25" s="702">
        <v>9.6908051613000001</v>
      </c>
      <c r="AH25" s="702">
        <v>9.6843560644999993</v>
      </c>
      <c r="AI25" s="702">
        <v>9.8459686666999993</v>
      </c>
      <c r="AJ25" s="702">
        <v>9.9942913871000005</v>
      </c>
      <c r="AK25" s="702">
        <v>10.086944799999999</v>
      </c>
      <c r="AL25" s="702">
        <v>10.966464452</v>
      </c>
      <c r="AM25" s="702">
        <v>10.875970161</v>
      </c>
      <c r="AN25" s="702">
        <v>11.652665036</v>
      </c>
      <c r="AO25" s="702">
        <v>11.824260774000001</v>
      </c>
      <c r="AP25" s="702">
        <v>12.528115133</v>
      </c>
      <c r="AQ25" s="702">
        <v>11.831429452</v>
      </c>
      <c r="AR25" s="702">
        <v>10.929080633</v>
      </c>
      <c r="AS25" s="702">
        <v>11.267489774</v>
      </c>
      <c r="AT25" s="702">
        <v>11.388993580999999</v>
      </c>
      <c r="AU25" s="702">
        <v>11.5534509</v>
      </c>
      <c r="AV25" s="702">
        <v>12.400103516</v>
      </c>
      <c r="AW25" s="702">
        <v>12.8753989</v>
      </c>
      <c r="AX25" s="702">
        <v>13.643065194</v>
      </c>
      <c r="AY25" s="702">
        <v>12.782593774</v>
      </c>
      <c r="AZ25" s="702">
        <v>12.398379793</v>
      </c>
      <c r="BA25" s="702">
        <v>11.931992806</v>
      </c>
      <c r="BB25" s="702">
        <v>10.707700000000001</v>
      </c>
      <c r="BC25" s="702">
        <v>11.22</v>
      </c>
      <c r="BD25" s="745">
        <v>11.52</v>
      </c>
      <c r="BE25" s="745">
        <v>11.69</v>
      </c>
      <c r="BF25" s="745">
        <v>11.58</v>
      </c>
      <c r="BG25" s="745">
        <v>11.65</v>
      </c>
      <c r="BH25" s="745">
        <v>12.63</v>
      </c>
      <c r="BI25" s="745">
        <v>13.28</v>
      </c>
      <c r="BJ25" s="745">
        <v>14.2</v>
      </c>
      <c r="BK25" s="745">
        <v>13.52</v>
      </c>
      <c r="BL25" s="745">
        <v>13.7</v>
      </c>
      <c r="BM25" s="745">
        <v>13.91</v>
      </c>
      <c r="BN25" s="745">
        <v>13.67</v>
      </c>
      <c r="BO25" s="745">
        <v>13.61</v>
      </c>
      <c r="BP25" s="745">
        <v>14.17</v>
      </c>
      <c r="BQ25" s="745">
        <v>14.31</v>
      </c>
      <c r="BR25" s="745">
        <v>14.92</v>
      </c>
      <c r="BS25" s="745">
        <v>13.91</v>
      </c>
      <c r="BT25" s="745">
        <v>14.96</v>
      </c>
      <c r="BU25" s="745">
        <v>15.22</v>
      </c>
      <c r="BV25" s="745">
        <v>15.59</v>
      </c>
    </row>
    <row r="26" spans="1:74" ht="11.1" customHeight="1" x14ac:dyDescent="0.2">
      <c r="A26" s="300" t="s">
        <v>293</v>
      </c>
      <c r="B26" s="731" t="s">
        <v>1384</v>
      </c>
      <c r="C26" s="702">
        <v>8.0265798709999991</v>
      </c>
      <c r="D26" s="702">
        <v>8.0215104137999997</v>
      </c>
      <c r="E26" s="702">
        <v>6.7850676128999998</v>
      </c>
      <c r="F26" s="702">
        <v>6.2270590666999999</v>
      </c>
      <c r="G26" s="702">
        <v>5.9251954838999996</v>
      </c>
      <c r="H26" s="702">
        <v>6.0856844667000001</v>
      </c>
      <c r="I26" s="702">
        <v>6.6553102903000001</v>
      </c>
      <c r="J26" s="702">
        <v>6.7240330000000004</v>
      </c>
      <c r="K26" s="702">
        <v>5.7655893000000003</v>
      </c>
      <c r="L26" s="702">
        <v>6.4281642580999998</v>
      </c>
      <c r="M26" s="702">
        <v>6.9568074332999998</v>
      </c>
      <c r="N26" s="702">
        <v>8.4228526773999999</v>
      </c>
      <c r="O26" s="702">
        <v>8.9569485806000007</v>
      </c>
      <c r="P26" s="702">
        <v>9.5057082143000002</v>
      </c>
      <c r="Q26" s="702">
        <v>7.6545735806000001</v>
      </c>
      <c r="R26" s="702">
        <v>6.9447321666999997</v>
      </c>
      <c r="S26" s="702">
        <v>6.5546419677000003</v>
      </c>
      <c r="T26" s="702">
        <v>6.9278436333000002</v>
      </c>
      <c r="U26" s="702">
        <v>7.2913991935000002</v>
      </c>
      <c r="V26" s="702">
        <v>7.1267339031999999</v>
      </c>
      <c r="W26" s="702">
        <v>7.2982389999999997</v>
      </c>
      <c r="X26" s="702">
        <v>7.3598816451999998</v>
      </c>
      <c r="Y26" s="702">
        <v>8.0212966666999996</v>
      </c>
      <c r="Z26" s="702">
        <v>8.0955897418999996</v>
      </c>
      <c r="AA26" s="702">
        <v>9.3470130000000005</v>
      </c>
      <c r="AB26" s="702">
        <v>9.0512807500000001</v>
      </c>
      <c r="AC26" s="702">
        <v>8.2843733871000005</v>
      </c>
      <c r="AD26" s="702">
        <v>8.1605300333000006</v>
      </c>
      <c r="AE26" s="702">
        <v>7.4263955484000004</v>
      </c>
      <c r="AF26" s="702">
        <v>7.6225831667000001</v>
      </c>
      <c r="AG26" s="702">
        <v>8.2026819677000002</v>
      </c>
      <c r="AH26" s="702">
        <v>7.5099342903000004</v>
      </c>
      <c r="AI26" s="702">
        <v>7.7912675</v>
      </c>
      <c r="AJ26" s="702">
        <v>7.7181611290000003</v>
      </c>
      <c r="AK26" s="702">
        <v>8.1592198667000009</v>
      </c>
      <c r="AL26" s="702">
        <v>9.3524510967999994</v>
      </c>
      <c r="AM26" s="702">
        <v>8.7911647097000003</v>
      </c>
      <c r="AN26" s="702">
        <v>8.5656576428999998</v>
      </c>
      <c r="AO26" s="702">
        <v>8.0038359032000006</v>
      </c>
      <c r="AP26" s="702">
        <v>7.3382883666999996</v>
      </c>
      <c r="AQ26" s="702">
        <v>6.9190337096999999</v>
      </c>
      <c r="AR26" s="702">
        <v>7.7088121999999997</v>
      </c>
      <c r="AS26" s="702">
        <v>8.2119898710000001</v>
      </c>
      <c r="AT26" s="702">
        <v>7.9406514516</v>
      </c>
      <c r="AU26" s="702">
        <v>7.6602561332999999</v>
      </c>
      <c r="AV26" s="702">
        <v>7.4426820644999996</v>
      </c>
      <c r="AW26" s="702">
        <v>8.3787800666999992</v>
      </c>
      <c r="AX26" s="702">
        <v>8.8609152902999995</v>
      </c>
      <c r="AY26" s="702">
        <v>10.292684613</v>
      </c>
      <c r="AZ26" s="702">
        <v>8.8305074137999995</v>
      </c>
      <c r="BA26" s="702">
        <v>7.7199587742000002</v>
      </c>
      <c r="BB26" s="702">
        <v>6.9240360000000001</v>
      </c>
      <c r="BC26" s="702">
        <v>6.5154040000000002</v>
      </c>
      <c r="BD26" s="745">
        <v>6.8806200000000004</v>
      </c>
      <c r="BE26" s="745">
        <v>7.3641019999999999</v>
      </c>
      <c r="BF26" s="745">
        <v>7.1360279999999996</v>
      </c>
      <c r="BG26" s="745">
        <v>6.9770830000000004</v>
      </c>
      <c r="BH26" s="745">
        <v>6.9456800000000003</v>
      </c>
      <c r="BI26" s="745">
        <v>7.2669699999999997</v>
      </c>
      <c r="BJ26" s="745">
        <v>8.1461830000000006</v>
      </c>
      <c r="BK26" s="745">
        <v>8.6984189999999995</v>
      </c>
      <c r="BL26" s="745">
        <v>8.3648699999999998</v>
      </c>
      <c r="BM26" s="745">
        <v>7.7831720000000004</v>
      </c>
      <c r="BN26" s="745">
        <v>7.1055359999999999</v>
      </c>
      <c r="BO26" s="745">
        <v>6.7799699999999996</v>
      </c>
      <c r="BP26" s="745">
        <v>7.0490409999999999</v>
      </c>
      <c r="BQ26" s="745">
        <v>7.4779499999999999</v>
      </c>
      <c r="BR26" s="745">
        <v>7.2129329999999996</v>
      </c>
      <c r="BS26" s="745">
        <v>7.0286900000000001</v>
      </c>
      <c r="BT26" s="745">
        <v>6.9790179999999999</v>
      </c>
      <c r="BU26" s="745">
        <v>7.2864659999999999</v>
      </c>
      <c r="BV26" s="745">
        <v>8.1550530000000006</v>
      </c>
    </row>
    <row r="27" spans="1:74" ht="11.1" customHeight="1" x14ac:dyDescent="0.2">
      <c r="A27" s="300" t="s">
        <v>588</v>
      </c>
      <c r="B27" s="731" t="s">
        <v>1385</v>
      </c>
      <c r="C27" s="702">
        <v>8.3915735484000002</v>
      </c>
      <c r="D27" s="702">
        <v>7.8778925172000003</v>
      </c>
      <c r="E27" s="702">
        <v>8.1667052902999995</v>
      </c>
      <c r="F27" s="702">
        <v>7.0100360000000004</v>
      </c>
      <c r="G27" s="702">
        <v>6.8720506128999999</v>
      </c>
      <c r="H27" s="702">
        <v>7.6494903000000001</v>
      </c>
      <c r="I27" s="702">
        <v>8.1602113226000004</v>
      </c>
      <c r="J27" s="702">
        <v>7.9925194193999998</v>
      </c>
      <c r="K27" s="702">
        <v>8.1432062333000008</v>
      </c>
      <c r="L27" s="702">
        <v>8.3438034515999995</v>
      </c>
      <c r="M27" s="702">
        <v>8.2509293333000002</v>
      </c>
      <c r="N27" s="702">
        <v>8.0294680323000005</v>
      </c>
      <c r="O27" s="702">
        <v>8.3328895160999998</v>
      </c>
      <c r="P27" s="702">
        <v>7.7003808213999996</v>
      </c>
      <c r="Q27" s="702">
        <v>8.8512142902999997</v>
      </c>
      <c r="R27" s="702">
        <v>8.5838079332999992</v>
      </c>
      <c r="S27" s="702">
        <v>8.4882218065000004</v>
      </c>
      <c r="T27" s="702">
        <v>8.9265471999999999</v>
      </c>
      <c r="U27" s="702">
        <v>8.5775157418999992</v>
      </c>
      <c r="V27" s="702">
        <v>8.5583995484000006</v>
      </c>
      <c r="W27" s="702">
        <v>8.3589710667000006</v>
      </c>
      <c r="X27" s="702">
        <v>7.9656754194000001</v>
      </c>
      <c r="Y27" s="702">
        <v>8.3528429667000008</v>
      </c>
      <c r="Z27" s="702">
        <v>8.8878600968000008</v>
      </c>
      <c r="AA27" s="702">
        <v>8.2917610968000002</v>
      </c>
      <c r="AB27" s="702">
        <v>8.2022080000000006</v>
      </c>
      <c r="AC27" s="702">
        <v>8.8696254194000002</v>
      </c>
      <c r="AD27" s="702">
        <v>8.5640821667000004</v>
      </c>
      <c r="AE27" s="702">
        <v>8.5553847742000002</v>
      </c>
      <c r="AF27" s="702">
        <v>8.4366778667000002</v>
      </c>
      <c r="AG27" s="702">
        <v>8.3686093548000002</v>
      </c>
      <c r="AH27" s="702">
        <v>8.3166361612999999</v>
      </c>
      <c r="AI27" s="702">
        <v>7.7028572332999996</v>
      </c>
      <c r="AJ27" s="702">
        <v>7.8872658065000003</v>
      </c>
      <c r="AK27" s="702">
        <v>8.3721795666999999</v>
      </c>
      <c r="AL27" s="702">
        <v>8.3017834516000004</v>
      </c>
      <c r="AM27" s="702">
        <v>8.7564508065000002</v>
      </c>
      <c r="AN27" s="702">
        <v>8.8749392142999994</v>
      </c>
      <c r="AO27" s="702">
        <v>9.1558717096999995</v>
      </c>
      <c r="AP27" s="702">
        <v>8.1617736667000003</v>
      </c>
      <c r="AQ27" s="702">
        <v>8.7615337097000001</v>
      </c>
      <c r="AR27" s="702">
        <v>9.3144950333000001</v>
      </c>
      <c r="AS27" s="702">
        <v>9.1997672580999996</v>
      </c>
      <c r="AT27" s="702">
        <v>9.0787232902999992</v>
      </c>
      <c r="AU27" s="702">
        <v>9.3007085332999999</v>
      </c>
      <c r="AV27" s="702">
        <v>8.6258731935000004</v>
      </c>
      <c r="AW27" s="702">
        <v>8.9482548333</v>
      </c>
      <c r="AX27" s="702">
        <v>9.2410089031999991</v>
      </c>
      <c r="AY27" s="702">
        <v>8.9550826129000001</v>
      </c>
      <c r="AZ27" s="702">
        <v>9.7935154483000009</v>
      </c>
      <c r="BA27" s="702">
        <v>9.6148471289999993</v>
      </c>
      <c r="BB27" s="702">
        <v>8.91357</v>
      </c>
      <c r="BC27" s="702">
        <v>9.1292729999999995</v>
      </c>
      <c r="BD27" s="745">
        <v>9.6563330000000001</v>
      </c>
      <c r="BE27" s="745">
        <v>9.5409900000000007</v>
      </c>
      <c r="BF27" s="745">
        <v>9.3707279999999997</v>
      </c>
      <c r="BG27" s="745">
        <v>9.4638639999999992</v>
      </c>
      <c r="BH27" s="745">
        <v>9.1692730000000005</v>
      </c>
      <c r="BI27" s="745">
        <v>9.4962020000000003</v>
      </c>
      <c r="BJ27" s="745">
        <v>9.3841479999999997</v>
      </c>
      <c r="BK27" s="745">
        <v>9.4627750000000006</v>
      </c>
      <c r="BL27" s="745">
        <v>9.3318560000000002</v>
      </c>
      <c r="BM27" s="745">
        <v>9.7712409999999998</v>
      </c>
      <c r="BN27" s="745">
        <v>9.11083</v>
      </c>
      <c r="BO27" s="745">
        <v>9.4805550000000007</v>
      </c>
      <c r="BP27" s="745">
        <v>10.01037</v>
      </c>
      <c r="BQ27" s="745">
        <v>9.9502480000000002</v>
      </c>
      <c r="BR27" s="745">
        <v>9.7501660000000001</v>
      </c>
      <c r="BS27" s="745">
        <v>9.9001110000000008</v>
      </c>
      <c r="BT27" s="745">
        <v>9.4700740000000003</v>
      </c>
      <c r="BU27" s="745">
        <v>9.7900500000000008</v>
      </c>
      <c r="BV27" s="745">
        <v>9.6800329999999999</v>
      </c>
    </row>
    <row r="28" spans="1:74" ht="11.1" customHeight="1" x14ac:dyDescent="0.2">
      <c r="A28" s="300"/>
      <c r="B28" s="673"/>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45"/>
      <c r="BE28" s="745"/>
      <c r="BF28" s="745"/>
      <c r="BG28" s="745"/>
      <c r="BH28" s="745"/>
      <c r="BI28" s="745"/>
      <c r="BJ28" s="745"/>
      <c r="BK28" s="745"/>
      <c r="BL28" s="745"/>
      <c r="BM28" s="745"/>
      <c r="BN28" s="745"/>
      <c r="BO28" s="745"/>
      <c r="BP28" s="745"/>
      <c r="BQ28" s="745"/>
      <c r="BR28" s="745"/>
      <c r="BS28" s="745"/>
      <c r="BT28" s="745"/>
      <c r="BU28" s="745"/>
      <c r="BV28" s="745"/>
    </row>
    <row r="29" spans="1:74" ht="11.1" customHeight="1" x14ac:dyDescent="0.2">
      <c r="A29" s="732"/>
      <c r="B29" s="38" t="s">
        <v>502</v>
      </c>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45"/>
      <c r="BE29" s="745"/>
      <c r="BF29" s="745"/>
      <c r="BG29" s="745"/>
      <c r="BH29" s="745"/>
      <c r="BI29" s="745"/>
      <c r="BJ29" s="745"/>
      <c r="BK29" s="745"/>
      <c r="BL29" s="745"/>
      <c r="BM29" s="745"/>
      <c r="BN29" s="745"/>
      <c r="BO29" s="745"/>
      <c r="BP29" s="745"/>
      <c r="BQ29" s="745"/>
      <c r="BR29" s="745"/>
      <c r="BS29" s="745"/>
      <c r="BT29" s="745"/>
      <c r="BU29" s="745"/>
      <c r="BV29" s="745"/>
    </row>
    <row r="30" spans="1:74" s="317" customFormat="1" ht="11.1" customHeight="1" x14ac:dyDescent="0.2">
      <c r="A30" s="725" t="s">
        <v>303</v>
      </c>
      <c r="B30" s="726" t="s">
        <v>1386</v>
      </c>
      <c r="C30" s="382">
        <v>107.33048386999999</v>
      </c>
      <c r="D30" s="382">
        <v>105.59651724</v>
      </c>
      <c r="E30" s="382">
        <v>87.919419355000002</v>
      </c>
      <c r="F30" s="382">
        <v>75.452299999999994</v>
      </c>
      <c r="G30" s="382">
        <v>66.989387097000005</v>
      </c>
      <c r="H30" s="382">
        <v>71.140766666999994</v>
      </c>
      <c r="I30" s="382">
        <v>79.622548386999995</v>
      </c>
      <c r="J30" s="382">
        <v>77.557483871000002</v>
      </c>
      <c r="K30" s="382">
        <v>71.898266667000001</v>
      </c>
      <c r="L30" s="382">
        <v>74.855000000000004</v>
      </c>
      <c r="M30" s="382">
        <v>81.551533332999995</v>
      </c>
      <c r="N30" s="382">
        <v>102.8436129</v>
      </c>
      <c r="O30" s="382">
        <v>107.58770968</v>
      </c>
      <c r="P30" s="382">
        <v>110.56132143000001</v>
      </c>
      <c r="Q30" s="382">
        <v>85.164580645000001</v>
      </c>
      <c r="R30" s="382">
        <v>75.720699999999994</v>
      </c>
      <c r="S30" s="382">
        <v>68.271612903000005</v>
      </c>
      <c r="T30" s="382">
        <v>74.734366667000003</v>
      </c>
      <c r="U30" s="382">
        <v>77.986774194000006</v>
      </c>
      <c r="V30" s="382">
        <v>78.589225806000002</v>
      </c>
      <c r="W30" s="382">
        <v>71.273700000000005</v>
      </c>
      <c r="X30" s="382">
        <v>72.881516129000005</v>
      </c>
      <c r="Y30" s="382">
        <v>89.499233333000006</v>
      </c>
      <c r="Z30" s="382">
        <v>97.039387097000002</v>
      </c>
      <c r="AA30" s="382">
        <v>115.91280645000001</v>
      </c>
      <c r="AB30" s="382">
        <v>109.255</v>
      </c>
      <c r="AC30" s="382">
        <v>89.695580645000007</v>
      </c>
      <c r="AD30" s="382">
        <v>78.679466667</v>
      </c>
      <c r="AE30" s="382">
        <v>72.303193547999996</v>
      </c>
      <c r="AF30" s="382">
        <v>77.226066666999998</v>
      </c>
      <c r="AG30" s="382">
        <v>83.316903225999994</v>
      </c>
      <c r="AH30" s="382">
        <v>82.559096773999997</v>
      </c>
      <c r="AI30" s="382">
        <v>76.266033332999996</v>
      </c>
      <c r="AJ30" s="382">
        <v>76.248548387</v>
      </c>
      <c r="AK30" s="382">
        <v>92.231733332999994</v>
      </c>
      <c r="AL30" s="382">
        <v>108.89893548000001</v>
      </c>
      <c r="AM30" s="382">
        <v>106.58602713000001</v>
      </c>
      <c r="AN30" s="382">
        <v>105.36616592999999</v>
      </c>
      <c r="AO30" s="382">
        <v>97.251683321000002</v>
      </c>
      <c r="AP30" s="382">
        <v>80.737469497000006</v>
      </c>
      <c r="AQ30" s="382">
        <v>74.706447487999995</v>
      </c>
      <c r="AR30" s="382">
        <v>78.788190103000005</v>
      </c>
      <c r="AS30" s="382">
        <v>86.037800093000001</v>
      </c>
      <c r="AT30" s="382">
        <v>86.270775681000003</v>
      </c>
      <c r="AU30" s="382">
        <v>79.144223202999996</v>
      </c>
      <c r="AV30" s="382">
        <v>78.68309352</v>
      </c>
      <c r="AW30" s="382">
        <v>94.138570263000005</v>
      </c>
      <c r="AX30" s="382">
        <v>102.26214184</v>
      </c>
      <c r="AY30" s="382">
        <v>119.30249422999999</v>
      </c>
      <c r="AZ30" s="382">
        <v>102.43988093</v>
      </c>
      <c r="BA30" s="382">
        <v>90.098784773999995</v>
      </c>
      <c r="BB30" s="382">
        <v>78.840186000000003</v>
      </c>
      <c r="BC30" s="382">
        <v>73.787707999999995</v>
      </c>
      <c r="BD30" s="744">
        <v>77.589039999999997</v>
      </c>
      <c r="BE30" s="744">
        <v>85.474320000000006</v>
      </c>
      <c r="BF30" s="744">
        <v>85.130380000000002</v>
      </c>
      <c r="BG30" s="744">
        <v>80.154169999999993</v>
      </c>
      <c r="BH30" s="744">
        <v>79.982380000000006</v>
      </c>
      <c r="BI30" s="744">
        <v>92.805350000000004</v>
      </c>
      <c r="BJ30" s="744">
        <v>106.72320000000001</v>
      </c>
      <c r="BK30" s="744">
        <v>115.62260000000001</v>
      </c>
      <c r="BL30" s="744">
        <v>108.1028</v>
      </c>
      <c r="BM30" s="744">
        <v>91.870580000000004</v>
      </c>
      <c r="BN30" s="744">
        <v>79.295000000000002</v>
      </c>
      <c r="BO30" s="744">
        <v>76.053240000000002</v>
      </c>
      <c r="BP30" s="744">
        <v>79.002020000000002</v>
      </c>
      <c r="BQ30" s="744">
        <v>85.285520000000005</v>
      </c>
      <c r="BR30" s="744">
        <v>85.608369999999994</v>
      </c>
      <c r="BS30" s="744">
        <v>78.67089</v>
      </c>
      <c r="BT30" s="744">
        <v>80.299800000000005</v>
      </c>
      <c r="BU30" s="744">
        <v>92.554829999999995</v>
      </c>
      <c r="BV30" s="744">
        <v>106.7885</v>
      </c>
    </row>
    <row r="31" spans="1:74" ht="11.1" customHeight="1" x14ac:dyDescent="0.2">
      <c r="A31" s="300" t="s">
        <v>298</v>
      </c>
      <c r="B31" s="727" t="s">
        <v>1387</v>
      </c>
      <c r="C31" s="702">
        <v>26.609161289999999</v>
      </c>
      <c r="D31" s="702">
        <v>25.418931034</v>
      </c>
      <c r="E31" s="702">
        <v>16.994903226000002</v>
      </c>
      <c r="F31" s="702">
        <v>12.602233332999999</v>
      </c>
      <c r="G31" s="702">
        <v>7.6319677418999996</v>
      </c>
      <c r="H31" s="702">
        <v>4.5375333332999999</v>
      </c>
      <c r="I31" s="702">
        <v>3.8109999999999999</v>
      </c>
      <c r="J31" s="702">
        <v>3.5105483871000001</v>
      </c>
      <c r="K31" s="702">
        <v>4.2177333333</v>
      </c>
      <c r="L31" s="702">
        <v>7.7998709677000004</v>
      </c>
      <c r="M31" s="702">
        <v>14.661899999999999</v>
      </c>
      <c r="N31" s="702">
        <v>25.794806452</v>
      </c>
      <c r="O31" s="702">
        <v>28.879483871000001</v>
      </c>
      <c r="P31" s="702">
        <v>31.28</v>
      </c>
      <c r="Q31" s="702">
        <v>18.521387097000002</v>
      </c>
      <c r="R31" s="702">
        <v>11.403533333</v>
      </c>
      <c r="S31" s="702">
        <v>7.0301612902999997</v>
      </c>
      <c r="T31" s="702">
        <v>4.3185666666999998</v>
      </c>
      <c r="U31" s="702">
        <v>3.6412258065000001</v>
      </c>
      <c r="V31" s="702">
        <v>3.4335806452000002</v>
      </c>
      <c r="W31" s="702">
        <v>3.9506000000000001</v>
      </c>
      <c r="X31" s="702">
        <v>6.2142580645000001</v>
      </c>
      <c r="Y31" s="702">
        <v>16.068766666999998</v>
      </c>
      <c r="Z31" s="702">
        <v>21.588548386999999</v>
      </c>
      <c r="AA31" s="702">
        <v>30.906677419000001</v>
      </c>
      <c r="AB31" s="702">
        <v>28.250214285999999</v>
      </c>
      <c r="AC31" s="702">
        <v>18.977387097000001</v>
      </c>
      <c r="AD31" s="702">
        <v>12.814500000000001</v>
      </c>
      <c r="AE31" s="702">
        <v>6.4935806451999998</v>
      </c>
      <c r="AF31" s="702">
        <v>4.1302333332999996</v>
      </c>
      <c r="AG31" s="702">
        <v>3.5536451613</v>
      </c>
      <c r="AH31" s="702">
        <v>3.3188709677000001</v>
      </c>
      <c r="AI31" s="702">
        <v>3.8017666666999999</v>
      </c>
      <c r="AJ31" s="702">
        <v>7.8025806451999999</v>
      </c>
      <c r="AK31" s="702">
        <v>17.110700000000001</v>
      </c>
      <c r="AL31" s="702">
        <v>26.929129031999999</v>
      </c>
      <c r="AM31" s="702">
        <v>25.780677419</v>
      </c>
      <c r="AN31" s="702">
        <v>24.419428571000001</v>
      </c>
      <c r="AO31" s="702">
        <v>20.411064516</v>
      </c>
      <c r="AP31" s="702">
        <v>11.2552</v>
      </c>
      <c r="AQ31" s="702">
        <v>6.3456451613000002</v>
      </c>
      <c r="AR31" s="702">
        <v>4.2877999999999998</v>
      </c>
      <c r="AS31" s="702">
        <v>3.5897419355000002</v>
      </c>
      <c r="AT31" s="702">
        <v>3.3600322580999999</v>
      </c>
      <c r="AU31" s="702">
        <v>3.7784333333000002</v>
      </c>
      <c r="AV31" s="702">
        <v>7.3149354839000003</v>
      </c>
      <c r="AW31" s="702">
        <v>16.434699999999999</v>
      </c>
      <c r="AX31" s="702">
        <v>21.154709677</v>
      </c>
      <c r="AY31" s="702">
        <v>29.645032258000001</v>
      </c>
      <c r="AZ31" s="702">
        <v>22.279586207000001</v>
      </c>
      <c r="BA31" s="702">
        <v>16.427225805999999</v>
      </c>
      <c r="BB31" s="702">
        <v>10.18234</v>
      </c>
      <c r="BC31" s="702">
        <v>5.1744110000000001</v>
      </c>
      <c r="BD31" s="745">
        <v>4.0053089999999996</v>
      </c>
      <c r="BE31" s="745">
        <v>3.627275</v>
      </c>
      <c r="BF31" s="745">
        <v>3.466412</v>
      </c>
      <c r="BG31" s="745">
        <v>4.3542529999999999</v>
      </c>
      <c r="BH31" s="745">
        <v>7.7689529999999998</v>
      </c>
      <c r="BI31" s="745">
        <v>16.081099999999999</v>
      </c>
      <c r="BJ31" s="745">
        <v>24.583819999999999</v>
      </c>
      <c r="BK31" s="745">
        <v>28.44144</v>
      </c>
      <c r="BL31" s="745">
        <v>25.536549999999998</v>
      </c>
      <c r="BM31" s="745">
        <v>18.682700000000001</v>
      </c>
      <c r="BN31" s="745">
        <v>11.117710000000001</v>
      </c>
      <c r="BO31" s="745">
        <v>6.3440440000000002</v>
      </c>
      <c r="BP31" s="745">
        <v>4.3604079999999996</v>
      </c>
      <c r="BQ31" s="745">
        <v>3.6894770000000001</v>
      </c>
      <c r="BR31" s="745">
        <v>3.476588</v>
      </c>
      <c r="BS31" s="745">
        <v>4.3510879999999998</v>
      </c>
      <c r="BT31" s="745">
        <v>7.7456009999999997</v>
      </c>
      <c r="BU31" s="745">
        <v>16.028459999999999</v>
      </c>
      <c r="BV31" s="745">
        <v>24.503489999999999</v>
      </c>
    </row>
    <row r="32" spans="1:74" ht="11.1" customHeight="1" x14ac:dyDescent="0.2">
      <c r="A32" s="300" t="s">
        <v>299</v>
      </c>
      <c r="B32" s="727" t="s">
        <v>1388</v>
      </c>
      <c r="C32" s="702">
        <v>15.793064515999999</v>
      </c>
      <c r="D32" s="702">
        <v>15.40037931</v>
      </c>
      <c r="E32" s="702">
        <v>10.914387097000001</v>
      </c>
      <c r="F32" s="702">
        <v>7.9175000000000004</v>
      </c>
      <c r="G32" s="702">
        <v>5.2339032257999998</v>
      </c>
      <c r="H32" s="702">
        <v>4.3815666667000004</v>
      </c>
      <c r="I32" s="702">
        <v>4.1529999999999996</v>
      </c>
      <c r="J32" s="702">
        <v>4.2202903226000004</v>
      </c>
      <c r="K32" s="702">
        <v>4.7767666667000004</v>
      </c>
      <c r="L32" s="702">
        <v>6.7177741935000004</v>
      </c>
      <c r="M32" s="702">
        <v>9.7629999999999999</v>
      </c>
      <c r="N32" s="702">
        <v>14.608967742000001</v>
      </c>
      <c r="O32" s="702">
        <v>16.014709676999999</v>
      </c>
      <c r="P32" s="702">
        <v>17.720071429000001</v>
      </c>
      <c r="Q32" s="702">
        <v>11.523</v>
      </c>
      <c r="R32" s="702">
        <v>8.2424333332999993</v>
      </c>
      <c r="S32" s="702">
        <v>5.8760645160999996</v>
      </c>
      <c r="T32" s="702">
        <v>4.7786666667000004</v>
      </c>
      <c r="U32" s="702">
        <v>4.6074193548000002</v>
      </c>
      <c r="V32" s="702">
        <v>4.5474516128999998</v>
      </c>
      <c r="W32" s="702">
        <v>4.9851666666999996</v>
      </c>
      <c r="X32" s="702">
        <v>6.3043225806000001</v>
      </c>
      <c r="Y32" s="702">
        <v>11.220433333000001</v>
      </c>
      <c r="Z32" s="702">
        <v>12.936903226</v>
      </c>
      <c r="AA32" s="702">
        <v>17.765096774</v>
      </c>
      <c r="AB32" s="702">
        <v>16.563785714000002</v>
      </c>
      <c r="AC32" s="702">
        <v>12.429032257999999</v>
      </c>
      <c r="AD32" s="702">
        <v>9.1918000000000006</v>
      </c>
      <c r="AE32" s="702">
        <v>5.9079032258000002</v>
      </c>
      <c r="AF32" s="702">
        <v>4.8784666666999996</v>
      </c>
      <c r="AG32" s="702">
        <v>4.6576129032000004</v>
      </c>
      <c r="AH32" s="702">
        <v>4.5638064515999996</v>
      </c>
      <c r="AI32" s="702">
        <v>4.9964333332999997</v>
      </c>
      <c r="AJ32" s="702">
        <v>7.2009677419000004</v>
      </c>
      <c r="AK32" s="702">
        <v>11.763266667</v>
      </c>
      <c r="AL32" s="702">
        <v>15.875032257999999</v>
      </c>
      <c r="AM32" s="702">
        <v>15.318258065</v>
      </c>
      <c r="AN32" s="702">
        <v>15.138428571</v>
      </c>
      <c r="AO32" s="702">
        <v>13.162548386999999</v>
      </c>
      <c r="AP32" s="702">
        <v>8.4372333333</v>
      </c>
      <c r="AQ32" s="702">
        <v>5.8990322581000001</v>
      </c>
      <c r="AR32" s="702">
        <v>4.9688333333000001</v>
      </c>
      <c r="AS32" s="702">
        <v>4.6070645161000003</v>
      </c>
      <c r="AT32" s="702">
        <v>4.6815161290000002</v>
      </c>
      <c r="AU32" s="702">
        <v>4.8832666667</v>
      </c>
      <c r="AV32" s="702">
        <v>7.2130967742000003</v>
      </c>
      <c r="AW32" s="702">
        <v>11.549133333</v>
      </c>
      <c r="AX32" s="702">
        <v>13.329645161</v>
      </c>
      <c r="AY32" s="702">
        <v>17.271387097000002</v>
      </c>
      <c r="AZ32" s="702">
        <v>14.327862069</v>
      </c>
      <c r="BA32" s="702">
        <v>11.172354839</v>
      </c>
      <c r="BB32" s="702">
        <v>8.0739830000000001</v>
      </c>
      <c r="BC32" s="702">
        <v>5.4697310000000003</v>
      </c>
      <c r="BD32" s="745">
        <v>5.0645860000000003</v>
      </c>
      <c r="BE32" s="745">
        <v>4.9651449999999997</v>
      </c>
      <c r="BF32" s="745">
        <v>5.0069379999999999</v>
      </c>
      <c r="BG32" s="745">
        <v>5.5075519999999996</v>
      </c>
      <c r="BH32" s="745">
        <v>7.4916919999999996</v>
      </c>
      <c r="BI32" s="745">
        <v>11.49639</v>
      </c>
      <c r="BJ32" s="745">
        <v>14.839410000000001</v>
      </c>
      <c r="BK32" s="745">
        <v>16.568670000000001</v>
      </c>
      <c r="BL32" s="745">
        <v>15.39059</v>
      </c>
      <c r="BM32" s="745">
        <v>12.397040000000001</v>
      </c>
      <c r="BN32" s="745">
        <v>8.6252469999999999</v>
      </c>
      <c r="BO32" s="745">
        <v>6.118627</v>
      </c>
      <c r="BP32" s="745">
        <v>5.2887120000000003</v>
      </c>
      <c r="BQ32" s="745">
        <v>5.0431410000000003</v>
      </c>
      <c r="BR32" s="745">
        <v>5.0563909999999996</v>
      </c>
      <c r="BS32" s="745">
        <v>5.5512750000000004</v>
      </c>
      <c r="BT32" s="745">
        <v>7.5317309999999997</v>
      </c>
      <c r="BU32" s="745">
        <v>11.54846</v>
      </c>
      <c r="BV32" s="745">
        <v>14.89789</v>
      </c>
    </row>
    <row r="33" spans="1:74" ht="11.1" customHeight="1" x14ac:dyDescent="0.2">
      <c r="A33" s="300" t="s">
        <v>301</v>
      </c>
      <c r="B33" s="727" t="s">
        <v>1389</v>
      </c>
      <c r="C33" s="702">
        <v>25.315193548</v>
      </c>
      <c r="D33" s="702">
        <v>25.132448276000002</v>
      </c>
      <c r="E33" s="702">
        <v>23.063258064999999</v>
      </c>
      <c r="F33" s="702">
        <v>21.256566667000001</v>
      </c>
      <c r="G33" s="702">
        <v>20.037774194000001</v>
      </c>
      <c r="H33" s="702">
        <v>20.161733333000001</v>
      </c>
      <c r="I33" s="702">
        <v>20.585322581</v>
      </c>
      <c r="J33" s="702">
        <v>21.075354838999999</v>
      </c>
      <c r="K33" s="702">
        <v>21.608566667000002</v>
      </c>
      <c r="L33" s="702">
        <v>22.289967742000002</v>
      </c>
      <c r="M33" s="702">
        <v>23.551333332999999</v>
      </c>
      <c r="N33" s="702">
        <v>25.271354839000001</v>
      </c>
      <c r="O33" s="702">
        <v>25.674258065</v>
      </c>
      <c r="P33" s="702">
        <v>24.630892856999999</v>
      </c>
      <c r="Q33" s="702">
        <v>22.872129032</v>
      </c>
      <c r="R33" s="702">
        <v>22.718900000000001</v>
      </c>
      <c r="S33" s="702">
        <v>21.429967741999999</v>
      </c>
      <c r="T33" s="702">
        <v>21.481133332999999</v>
      </c>
      <c r="U33" s="702">
        <v>21.695032258000001</v>
      </c>
      <c r="V33" s="702">
        <v>21.756483871</v>
      </c>
      <c r="W33" s="702">
        <v>21.503066666999999</v>
      </c>
      <c r="X33" s="702">
        <v>22.052129032</v>
      </c>
      <c r="Y33" s="702">
        <v>24.537299999999998</v>
      </c>
      <c r="Z33" s="702">
        <v>25.093870968000001</v>
      </c>
      <c r="AA33" s="702">
        <v>26.647612902999999</v>
      </c>
      <c r="AB33" s="702">
        <v>26.039071429</v>
      </c>
      <c r="AC33" s="702">
        <v>24.543064516000001</v>
      </c>
      <c r="AD33" s="702">
        <v>23.524133333000002</v>
      </c>
      <c r="AE33" s="702">
        <v>22.058741935</v>
      </c>
      <c r="AF33" s="702">
        <v>21.823433333000001</v>
      </c>
      <c r="AG33" s="702">
        <v>21.452129031999998</v>
      </c>
      <c r="AH33" s="702">
        <v>21.826193547999999</v>
      </c>
      <c r="AI33" s="702">
        <v>21.769233332999999</v>
      </c>
      <c r="AJ33" s="702">
        <v>22.307838709999999</v>
      </c>
      <c r="AK33" s="702">
        <v>24.314499999999999</v>
      </c>
      <c r="AL33" s="702">
        <v>24.546483871</v>
      </c>
      <c r="AM33" s="702">
        <v>24.825258065</v>
      </c>
      <c r="AN33" s="702">
        <v>25.293892856999999</v>
      </c>
      <c r="AO33" s="702">
        <v>24.428709677000001</v>
      </c>
      <c r="AP33" s="702">
        <v>23.528566667</v>
      </c>
      <c r="AQ33" s="702">
        <v>21.964064516000001</v>
      </c>
      <c r="AR33" s="702">
        <v>21.804733333000001</v>
      </c>
      <c r="AS33" s="702">
        <v>21.582774193999999</v>
      </c>
      <c r="AT33" s="702">
        <v>22.188354838999999</v>
      </c>
      <c r="AU33" s="702">
        <v>22.171533332999999</v>
      </c>
      <c r="AV33" s="702">
        <v>22.784741935</v>
      </c>
      <c r="AW33" s="702">
        <v>24.750833332999999</v>
      </c>
      <c r="AX33" s="702">
        <v>25.516354839000002</v>
      </c>
      <c r="AY33" s="702">
        <v>25.866645161000001</v>
      </c>
      <c r="AZ33" s="702">
        <v>24.752103448</v>
      </c>
      <c r="BA33" s="702">
        <v>24.025225806000002</v>
      </c>
      <c r="BB33" s="702">
        <v>23.153639999999999</v>
      </c>
      <c r="BC33" s="702">
        <v>21.689910000000001</v>
      </c>
      <c r="BD33" s="745">
        <v>21.496790000000001</v>
      </c>
      <c r="BE33" s="745">
        <v>21.38073</v>
      </c>
      <c r="BF33" s="745">
        <v>21.756150000000002</v>
      </c>
      <c r="BG33" s="745">
        <v>21.824120000000001</v>
      </c>
      <c r="BH33" s="745">
        <v>22.28678</v>
      </c>
      <c r="BI33" s="745">
        <v>24.22166</v>
      </c>
      <c r="BJ33" s="745">
        <v>25.024450000000002</v>
      </c>
      <c r="BK33" s="745">
        <v>25.499040000000001</v>
      </c>
      <c r="BL33" s="745">
        <v>25.13579</v>
      </c>
      <c r="BM33" s="745">
        <v>23.655180000000001</v>
      </c>
      <c r="BN33" s="745">
        <v>22.612880000000001</v>
      </c>
      <c r="BO33" s="745">
        <v>21.397929999999999</v>
      </c>
      <c r="BP33" s="745">
        <v>21.31493</v>
      </c>
      <c r="BQ33" s="745">
        <v>21.252400000000002</v>
      </c>
      <c r="BR33" s="745">
        <v>21.6675</v>
      </c>
      <c r="BS33" s="745">
        <v>21.7652</v>
      </c>
      <c r="BT33" s="745">
        <v>22.25619</v>
      </c>
      <c r="BU33" s="745">
        <v>24.215389999999999</v>
      </c>
      <c r="BV33" s="745">
        <v>25.038889999999999</v>
      </c>
    </row>
    <row r="34" spans="1:74" ht="11.1" customHeight="1" x14ac:dyDescent="0.2">
      <c r="A34" s="300" t="s">
        <v>302</v>
      </c>
      <c r="B34" s="727" t="s">
        <v>1390</v>
      </c>
      <c r="C34" s="702">
        <v>30.610675870000001</v>
      </c>
      <c r="D34" s="702">
        <v>30.79463621</v>
      </c>
      <c r="E34" s="702">
        <v>28.734965769999999</v>
      </c>
      <c r="F34" s="702">
        <v>25.926789400000001</v>
      </c>
      <c r="G34" s="702">
        <v>27.003484740000001</v>
      </c>
      <c r="H34" s="702">
        <v>34.703374529999998</v>
      </c>
      <c r="I34" s="702">
        <v>43.412800740000002</v>
      </c>
      <c r="J34" s="702">
        <v>41.162834740000001</v>
      </c>
      <c r="K34" s="702">
        <v>33.863578269999998</v>
      </c>
      <c r="L34" s="702">
        <v>30.59008665</v>
      </c>
      <c r="M34" s="702">
        <v>25.73531307</v>
      </c>
      <c r="N34" s="702">
        <v>28.543452970000001</v>
      </c>
      <c r="O34" s="702">
        <v>27.87178274</v>
      </c>
      <c r="P34" s="702">
        <v>28.019485209999999</v>
      </c>
      <c r="Q34" s="702">
        <v>23.93483681</v>
      </c>
      <c r="R34" s="702">
        <v>25.376018299999998</v>
      </c>
      <c r="S34" s="702">
        <v>26.252197389999999</v>
      </c>
      <c r="T34" s="702">
        <v>36.236205830000003</v>
      </c>
      <c r="U34" s="702">
        <v>39.949802579999997</v>
      </c>
      <c r="V34" s="702">
        <v>40.720301130000003</v>
      </c>
      <c r="W34" s="702">
        <v>32.95772247</v>
      </c>
      <c r="X34" s="702">
        <v>30.292222580000001</v>
      </c>
      <c r="Y34" s="702">
        <v>28.944711399999999</v>
      </c>
      <c r="Z34" s="702">
        <v>28.353089579999999</v>
      </c>
      <c r="AA34" s="702">
        <v>30.619830189999998</v>
      </c>
      <c r="AB34" s="702">
        <v>28.714266890000001</v>
      </c>
      <c r="AC34" s="702">
        <v>25.059586939999999</v>
      </c>
      <c r="AD34" s="702">
        <v>24.769173869999999</v>
      </c>
      <c r="AE34" s="702">
        <v>29.764089259999999</v>
      </c>
      <c r="AF34" s="702">
        <v>38.150888569999999</v>
      </c>
      <c r="AG34" s="702">
        <v>45.321610550000003</v>
      </c>
      <c r="AH34" s="702">
        <v>44.52079174</v>
      </c>
      <c r="AI34" s="702">
        <v>37.504625529999998</v>
      </c>
      <c r="AJ34" s="702">
        <v>30.530118259999998</v>
      </c>
      <c r="AK34" s="702">
        <v>30.070234769999999</v>
      </c>
      <c r="AL34" s="702">
        <v>32.012982030000003</v>
      </c>
      <c r="AM34" s="702">
        <v>31.196285190000001</v>
      </c>
      <c r="AN34" s="702">
        <v>31.084773070000001</v>
      </c>
      <c r="AO34" s="702">
        <v>30.063199449999999</v>
      </c>
      <c r="AP34" s="702">
        <v>28.951702829999999</v>
      </c>
      <c r="AQ34" s="702">
        <v>32.119576520000003</v>
      </c>
      <c r="AR34" s="702">
        <v>39.21385677</v>
      </c>
      <c r="AS34" s="702">
        <v>47.462509769999997</v>
      </c>
      <c r="AT34" s="702">
        <v>47.176453100000003</v>
      </c>
      <c r="AU34" s="702">
        <v>39.70418987</v>
      </c>
      <c r="AV34" s="702">
        <v>32.786254810000003</v>
      </c>
      <c r="AW34" s="702">
        <v>32.166036929999997</v>
      </c>
      <c r="AX34" s="702">
        <v>32.706399900000001</v>
      </c>
      <c r="AY34" s="702">
        <v>36.483378100000003</v>
      </c>
      <c r="AZ34" s="702">
        <v>31.531349896999998</v>
      </c>
      <c r="BA34" s="702">
        <v>29.529797677000001</v>
      </c>
      <c r="BB34" s="702">
        <v>29.019580000000001</v>
      </c>
      <c r="BC34" s="702">
        <v>33.259839999999997</v>
      </c>
      <c r="BD34" s="745">
        <v>38.711770000000001</v>
      </c>
      <c r="BE34" s="745">
        <v>46.839199999999998</v>
      </c>
      <c r="BF34" s="745">
        <v>46.212209999999999</v>
      </c>
      <c r="BG34" s="745">
        <v>39.948680000000003</v>
      </c>
      <c r="BH34" s="745">
        <v>33.912939999999999</v>
      </c>
      <c r="BI34" s="745">
        <v>31.957550000000001</v>
      </c>
      <c r="BJ34" s="745">
        <v>32.674199999999999</v>
      </c>
      <c r="BK34" s="745">
        <v>35.187959999999997</v>
      </c>
      <c r="BL34" s="745">
        <v>32.408999999999999</v>
      </c>
      <c r="BM34" s="745">
        <v>28.046939999999999</v>
      </c>
      <c r="BN34" s="745">
        <v>28.337859999999999</v>
      </c>
      <c r="BO34" s="745">
        <v>33.70711</v>
      </c>
      <c r="BP34" s="745">
        <v>39.43</v>
      </c>
      <c r="BQ34" s="745">
        <v>46.4422</v>
      </c>
      <c r="BR34" s="745">
        <v>46.528109999999998</v>
      </c>
      <c r="BS34" s="745">
        <v>38.393439999999998</v>
      </c>
      <c r="BT34" s="745">
        <v>34.068390000000001</v>
      </c>
      <c r="BU34" s="745">
        <v>31.55669</v>
      </c>
      <c r="BV34" s="745">
        <v>32.5563</v>
      </c>
    </row>
    <row r="35" spans="1:74" ht="11.1" customHeight="1" x14ac:dyDescent="0.2">
      <c r="A35" s="300" t="s">
        <v>300</v>
      </c>
      <c r="B35" s="727" t="s">
        <v>1391</v>
      </c>
      <c r="C35" s="702">
        <v>5.2521612903000001</v>
      </c>
      <c r="D35" s="702">
        <v>5.1582068966000003</v>
      </c>
      <c r="E35" s="702">
        <v>5.1465806452000002</v>
      </c>
      <c r="F35" s="702">
        <v>5.1250999999999998</v>
      </c>
      <c r="G35" s="702">
        <v>4.7449032257999999</v>
      </c>
      <c r="H35" s="702">
        <v>4.8766666667000003</v>
      </c>
      <c r="I35" s="702">
        <v>4.8801290323000002</v>
      </c>
      <c r="J35" s="702">
        <v>4.8814193548000002</v>
      </c>
      <c r="K35" s="702">
        <v>4.9268000000000001</v>
      </c>
      <c r="L35" s="702">
        <v>4.8448064516000002</v>
      </c>
      <c r="M35" s="702">
        <v>4.9954666666999996</v>
      </c>
      <c r="N35" s="702">
        <v>5.0263548386999997</v>
      </c>
      <c r="O35" s="702">
        <v>4.9656451613000003</v>
      </c>
      <c r="P35" s="702">
        <v>4.5977857142999996</v>
      </c>
      <c r="Q35" s="702">
        <v>5.0143870968000002</v>
      </c>
      <c r="R35" s="702">
        <v>5.0536666666999999</v>
      </c>
      <c r="S35" s="702">
        <v>5.0496129031999999</v>
      </c>
      <c r="T35" s="702">
        <v>5.0315000000000003</v>
      </c>
      <c r="U35" s="702">
        <v>5.0790645160999999</v>
      </c>
      <c r="V35" s="702">
        <v>5.0940967741999996</v>
      </c>
      <c r="W35" s="702">
        <v>5.1287000000000003</v>
      </c>
      <c r="X35" s="702">
        <v>5.2101290323000002</v>
      </c>
      <c r="Y35" s="702">
        <v>5.2689333332999997</v>
      </c>
      <c r="Z35" s="702">
        <v>5.3133225806000004</v>
      </c>
      <c r="AA35" s="702">
        <v>4.9836129032000001</v>
      </c>
      <c r="AB35" s="702">
        <v>4.9704642857000003</v>
      </c>
      <c r="AC35" s="702">
        <v>5.0562903225999998</v>
      </c>
      <c r="AD35" s="702">
        <v>5.0923333333</v>
      </c>
      <c r="AE35" s="702">
        <v>5.1326774194000002</v>
      </c>
      <c r="AF35" s="702">
        <v>5.1450333332999998</v>
      </c>
      <c r="AG35" s="702">
        <v>5.1989677418999998</v>
      </c>
      <c r="AH35" s="702">
        <v>5.2256129032</v>
      </c>
      <c r="AI35" s="702">
        <v>5.3011666667000004</v>
      </c>
      <c r="AJ35" s="702">
        <v>5.2954838710000001</v>
      </c>
      <c r="AK35" s="702">
        <v>5.2950666667000004</v>
      </c>
      <c r="AL35" s="702">
        <v>5.1917096773999996</v>
      </c>
      <c r="AM35" s="702">
        <v>5.2816774194000002</v>
      </c>
      <c r="AN35" s="702">
        <v>5.2916071429000002</v>
      </c>
      <c r="AO35" s="702">
        <v>5.3527741935000002</v>
      </c>
      <c r="AP35" s="702">
        <v>5.3514666667000004</v>
      </c>
      <c r="AQ35" s="702">
        <v>5.3912580644999997</v>
      </c>
      <c r="AR35" s="702">
        <v>5.3728666667000002</v>
      </c>
      <c r="AS35" s="702">
        <v>5.3833870967999999</v>
      </c>
      <c r="AT35" s="702">
        <v>5.4433548387000004</v>
      </c>
      <c r="AU35" s="702">
        <v>5.4533333332999998</v>
      </c>
      <c r="AV35" s="702">
        <v>5.4479032258000002</v>
      </c>
      <c r="AW35" s="702">
        <v>5.5213999999999999</v>
      </c>
      <c r="AX35" s="702">
        <v>5.5335161289999997</v>
      </c>
      <c r="AY35" s="702">
        <v>5.3599677419000002</v>
      </c>
      <c r="AZ35" s="702">
        <v>5.5060344827999996</v>
      </c>
      <c r="BA35" s="702">
        <v>5.3646129032000003</v>
      </c>
      <c r="BB35" s="702">
        <v>5.2755549999999998</v>
      </c>
      <c r="BC35" s="702">
        <v>5.2520829999999998</v>
      </c>
      <c r="BD35" s="745">
        <v>5.2169489999999996</v>
      </c>
      <c r="BE35" s="745">
        <v>5.2606799999999998</v>
      </c>
      <c r="BF35" s="745">
        <v>5.3031810000000004</v>
      </c>
      <c r="BG35" s="745">
        <v>5.3292089999999996</v>
      </c>
      <c r="BH35" s="745">
        <v>5.3322520000000004</v>
      </c>
      <c r="BI35" s="745">
        <v>5.3542860000000001</v>
      </c>
      <c r="BJ35" s="745">
        <v>5.35703</v>
      </c>
      <c r="BK35" s="745">
        <v>5.3398620000000001</v>
      </c>
      <c r="BL35" s="745">
        <v>5.3380429999999999</v>
      </c>
      <c r="BM35" s="745">
        <v>5.4328430000000001</v>
      </c>
      <c r="BN35" s="745">
        <v>5.4388529999999999</v>
      </c>
      <c r="BO35" s="745">
        <v>5.4506600000000001</v>
      </c>
      <c r="BP35" s="745">
        <v>5.4543910000000002</v>
      </c>
      <c r="BQ35" s="745">
        <v>5.4583259999999996</v>
      </c>
      <c r="BR35" s="745">
        <v>5.4634999999999998</v>
      </c>
      <c r="BS35" s="745">
        <v>5.4715730000000002</v>
      </c>
      <c r="BT35" s="745">
        <v>5.4899290000000001</v>
      </c>
      <c r="BU35" s="745">
        <v>5.518211</v>
      </c>
      <c r="BV35" s="745">
        <v>5.5465980000000004</v>
      </c>
    </row>
    <row r="36" spans="1:74" ht="11.1" customHeight="1" x14ac:dyDescent="0.2">
      <c r="A36" s="300" t="s">
        <v>304</v>
      </c>
      <c r="B36" s="727" t="s">
        <v>1392</v>
      </c>
      <c r="C36" s="702">
        <v>3.6158709676999998</v>
      </c>
      <c r="D36" s="702">
        <v>3.5576206896999998</v>
      </c>
      <c r="E36" s="702">
        <v>2.9310322581000001</v>
      </c>
      <c r="F36" s="702">
        <v>2.4897999999999998</v>
      </c>
      <c r="G36" s="702">
        <v>2.2030645161</v>
      </c>
      <c r="H36" s="702">
        <v>2.3456000000000001</v>
      </c>
      <c r="I36" s="702">
        <v>2.6459999999999999</v>
      </c>
      <c r="J36" s="702">
        <v>2.5727096773999998</v>
      </c>
      <c r="K36" s="702">
        <v>2.3704666667000001</v>
      </c>
      <c r="L36" s="702">
        <v>2.4781612903000001</v>
      </c>
      <c r="M36" s="702">
        <v>2.7101999999999999</v>
      </c>
      <c r="N36" s="702">
        <v>3.4643548386999998</v>
      </c>
      <c r="O36" s="702">
        <v>4.0324193548</v>
      </c>
      <c r="P36" s="702">
        <v>4.1637142857000002</v>
      </c>
      <c r="Q36" s="702">
        <v>3.1494193548</v>
      </c>
      <c r="R36" s="702">
        <v>2.7768000000000002</v>
      </c>
      <c r="S36" s="702">
        <v>2.4842258065</v>
      </c>
      <c r="T36" s="702">
        <v>2.7389000000000001</v>
      </c>
      <c r="U36" s="702">
        <v>2.8648387096999999</v>
      </c>
      <c r="V36" s="702">
        <v>2.8879032258000001</v>
      </c>
      <c r="W36" s="702">
        <v>2.5991</v>
      </c>
      <c r="X36" s="702">
        <v>2.6590645160999999</v>
      </c>
      <c r="Y36" s="702">
        <v>3.3097333333000001</v>
      </c>
      <c r="Z36" s="702">
        <v>3.6042903225999998</v>
      </c>
      <c r="AA36" s="702">
        <v>4.423</v>
      </c>
      <c r="AB36" s="702">
        <v>4.1580714285999996</v>
      </c>
      <c r="AC36" s="702">
        <v>3.3747741935</v>
      </c>
      <c r="AD36" s="702">
        <v>2.9340666667000002</v>
      </c>
      <c r="AE36" s="702">
        <v>2.6782258065</v>
      </c>
      <c r="AF36" s="702">
        <v>2.8740333332999999</v>
      </c>
      <c r="AG36" s="702">
        <v>3.1147419355000001</v>
      </c>
      <c r="AH36" s="702">
        <v>3.0834516128999998</v>
      </c>
      <c r="AI36" s="702">
        <v>2.8295333333000001</v>
      </c>
      <c r="AJ36" s="702">
        <v>2.8290645160999999</v>
      </c>
      <c r="AK36" s="702">
        <v>3.4663666666999999</v>
      </c>
      <c r="AL36" s="702">
        <v>4.1350322580999999</v>
      </c>
      <c r="AM36" s="702">
        <v>4.0006129032000004</v>
      </c>
      <c r="AN36" s="702">
        <v>3.9547857142999998</v>
      </c>
      <c r="AO36" s="702">
        <v>3.6501290323000002</v>
      </c>
      <c r="AP36" s="702">
        <v>3.0300666666999998</v>
      </c>
      <c r="AQ36" s="702">
        <v>2.8036129031999999</v>
      </c>
      <c r="AR36" s="702">
        <v>2.9568666666999999</v>
      </c>
      <c r="AS36" s="702">
        <v>3.2290645160999998</v>
      </c>
      <c r="AT36" s="702">
        <v>3.2378064516</v>
      </c>
      <c r="AU36" s="702">
        <v>2.9702333332999999</v>
      </c>
      <c r="AV36" s="702">
        <v>2.9529032258000001</v>
      </c>
      <c r="AW36" s="702">
        <v>3.5332333333000001</v>
      </c>
      <c r="AX36" s="702">
        <v>3.8382580645000002</v>
      </c>
      <c r="AY36" s="702">
        <v>4.4774838709999996</v>
      </c>
      <c r="AZ36" s="702">
        <v>3.8443448276000001</v>
      </c>
      <c r="BA36" s="702">
        <v>3.3809677419000002</v>
      </c>
      <c r="BB36" s="702">
        <v>2.9364880000000002</v>
      </c>
      <c r="BC36" s="702">
        <v>2.7431329999999998</v>
      </c>
      <c r="BD36" s="745">
        <v>2.8950339999999999</v>
      </c>
      <c r="BE36" s="745">
        <v>3.2026910000000002</v>
      </c>
      <c r="BF36" s="745">
        <v>3.1868829999999999</v>
      </c>
      <c r="BG36" s="745">
        <v>2.9917590000000001</v>
      </c>
      <c r="BH36" s="745">
        <v>2.991161</v>
      </c>
      <c r="BI36" s="745">
        <v>3.4957669999999998</v>
      </c>
      <c r="BJ36" s="745">
        <v>4.0456490000000001</v>
      </c>
      <c r="BK36" s="745">
        <v>4.3900459999999999</v>
      </c>
      <c r="BL36" s="745">
        <v>4.0972670000000004</v>
      </c>
      <c r="BM36" s="745">
        <v>3.460277</v>
      </c>
      <c r="BN36" s="745">
        <v>2.9668559999999999</v>
      </c>
      <c r="BO36" s="745">
        <v>2.8392719999999998</v>
      </c>
      <c r="BP36" s="745">
        <v>2.9579759999999999</v>
      </c>
      <c r="BQ36" s="745">
        <v>3.2043750000000002</v>
      </c>
      <c r="BR36" s="745">
        <v>3.2206769999999998</v>
      </c>
      <c r="BS36" s="745">
        <v>2.942704</v>
      </c>
      <c r="BT36" s="745">
        <v>3.0123530000000001</v>
      </c>
      <c r="BU36" s="745">
        <v>3.4920279999999999</v>
      </c>
      <c r="BV36" s="745">
        <v>4.0497579999999997</v>
      </c>
    </row>
    <row r="37" spans="1:74" ht="11.1" customHeight="1" x14ac:dyDescent="0.2">
      <c r="A37" s="300" t="s">
        <v>307</v>
      </c>
      <c r="B37" s="727" t="s">
        <v>1393</v>
      </c>
      <c r="C37" s="702">
        <v>0.13425806452</v>
      </c>
      <c r="D37" s="702">
        <v>0.13424137930999999</v>
      </c>
      <c r="E37" s="702">
        <v>0.13425806452</v>
      </c>
      <c r="F37" s="702">
        <v>0.13423333333000001</v>
      </c>
      <c r="G37" s="702">
        <v>0.13425806452</v>
      </c>
      <c r="H37" s="702">
        <v>0.13423333333000001</v>
      </c>
      <c r="I37" s="702">
        <v>0.13425806452</v>
      </c>
      <c r="J37" s="702">
        <v>0.13425806452</v>
      </c>
      <c r="K37" s="702">
        <v>0.13423333333000001</v>
      </c>
      <c r="L37" s="702">
        <v>0.13425806452</v>
      </c>
      <c r="M37" s="702">
        <v>0.13423333333000001</v>
      </c>
      <c r="N37" s="702">
        <v>0.13425806452</v>
      </c>
      <c r="O37" s="702">
        <v>0.14929032258</v>
      </c>
      <c r="P37" s="702">
        <v>0.14928571429000001</v>
      </c>
      <c r="Q37" s="702">
        <v>0.14929032258</v>
      </c>
      <c r="R37" s="702">
        <v>0.14929999999999999</v>
      </c>
      <c r="S37" s="702">
        <v>0.14929032258</v>
      </c>
      <c r="T37" s="702">
        <v>0.14929999999999999</v>
      </c>
      <c r="U37" s="702">
        <v>0.14929032258</v>
      </c>
      <c r="V37" s="702">
        <v>0.14929032258</v>
      </c>
      <c r="W37" s="702">
        <v>0.14929999999999999</v>
      </c>
      <c r="X37" s="702">
        <v>0.14929032258</v>
      </c>
      <c r="Y37" s="702">
        <v>0.14929999999999999</v>
      </c>
      <c r="Z37" s="702">
        <v>0.14929032258</v>
      </c>
      <c r="AA37" s="702">
        <v>0.17225806452</v>
      </c>
      <c r="AB37" s="702">
        <v>0.17224999999999999</v>
      </c>
      <c r="AC37" s="702">
        <v>0.17225806452</v>
      </c>
      <c r="AD37" s="702">
        <v>0.17223333332999999</v>
      </c>
      <c r="AE37" s="702">
        <v>0.17225806452</v>
      </c>
      <c r="AF37" s="702">
        <v>0.17223333332999999</v>
      </c>
      <c r="AG37" s="702">
        <v>0.17225806452</v>
      </c>
      <c r="AH37" s="702">
        <v>0.17225806452</v>
      </c>
      <c r="AI37" s="702">
        <v>0.17223333332999999</v>
      </c>
      <c r="AJ37" s="702">
        <v>0.17225806452</v>
      </c>
      <c r="AK37" s="702">
        <v>0.17223333332999999</v>
      </c>
      <c r="AL37" s="702">
        <v>0.17225806452</v>
      </c>
      <c r="AM37" s="702">
        <v>0.18325806452000001</v>
      </c>
      <c r="AN37" s="702">
        <v>0.18325</v>
      </c>
      <c r="AO37" s="702">
        <v>0.18325806452000001</v>
      </c>
      <c r="AP37" s="702">
        <v>0.18323333333</v>
      </c>
      <c r="AQ37" s="702">
        <v>0.18325806452000001</v>
      </c>
      <c r="AR37" s="702">
        <v>0.18323333333</v>
      </c>
      <c r="AS37" s="702">
        <v>0.18325806452000001</v>
      </c>
      <c r="AT37" s="702">
        <v>0.18325806452000001</v>
      </c>
      <c r="AU37" s="702">
        <v>0.18323333333</v>
      </c>
      <c r="AV37" s="702">
        <v>0.18325806452000001</v>
      </c>
      <c r="AW37" s="702">
        <v>0.18323333333</v>
      </c>
      <c r="AX37" s="702">
        <v>0.18325806452000001</v>
      </c>
      <c r="AY37" s="702">
        <v>0.1986</v>
      </c>
      <c r="AZ37" s="702">
        <v>0.1986</v>
      </c>
      <c r="BA37" s="702">
        <v>0.1986</v>
      </c>
      <c r="BB37" s="702">
        <v>0.1986</v>
      </c>
      <c r="BC37" s="702">
        <v>0.1986</v>
      </c>
      <c r="BD37" s="745">
        <v>0.1986</v>
      </c>
      <c r="BE37" s="745">
        <v>0.1986</v>
      </c>
      <c r="BF37" s="745">
        <v>0.1986</v>
      </c>
      <c r="BG37" s="745">
        <v>0.1986</v>
      </c>
      <c r="BH37" s="745">
        <v>0.1986</v>
      </c>
      <c r="BI37" s="745">
        <v>0.1986</v>
      </c>
      <c r="BJ37" s="745">
        <v>0.1986</v>
      </c>
      <c r="BK37" s="745">
        <v>0.1956</v>
      </c>
      <c r="BL37" s="745">
        <v>0.1956</v>
      </c>
      <c r="BM37" s="745">
        <v>0.1956</v>
      </c>
      <c r="BN37" s="745">
        <v>0.1956</v>
      </c>
      <c r="BO37" s="745">
        <v>0.1956</v>
      </c>
      <c r="BP37" s="745">
        <v>0.1956</v>
      </c>
      <c r="BQ37" s="745">
        <v>0.1956</v>
      </c>
      <c r="BR37" s="745">
        <v>0.1956</v>
      </c>
      <c r="BS37" s="745">
        <v>0.1956</v>
      </c>
      <c r="BT37" s="745">
        <v>0.1956</v>
      </c>
      <c r="BU37" s="745">
        <v>0.1956</v>
      </c>
      <c r="BV37" s="745">
        <v>0.1956</v>
      </c>
    </row>
    <row r="38" spans="1:74" ht="11.1" customHeight="1" x14ac:dyDescent="0.2">
      <c r="A38" s="300"/>
      <c r="B38" s="301"/>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737"/>
      <c r="BE38" s="737"/>
      <c r="BF38" s="737"/>
      <c r="BG38" s="737"/>
      <c r="BH38" s="737"/>
      <c r="BI38" s="737"/>
      <c r="BJ38" s="738"/>
      <c r="BK38" s="738"/>
      <c r="BL38" s="738"/>
      <c r="BM38" s="738"/>
      <c r="BN38" s="738"/>
      <c r="BO38" s="738"/>
      <c r="BP38" s="738"/>
      <c r="BQ38" s="738"/>
      <c r="BR38" s="738"/>
      <c r="BS38" s="738"/>
      <c r="BT38" s="738"/>
      <c r="BU38" s="738"/>
      <c r="BV38" s="738"/>
    </row>
    <row r="39" spans="1:74" ht="11.1" customHeight="1" x14ac:dyDescent="0.2">
      <c r="A39" s="732"/>
      <c r="B39" s="40" t="s">
        <v>1394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739"/>
      <c r="BE39" s="739"/>
      <c r="BF39" s="739"/>
      <c r="BG39" s="739"/>
      <c r="BH39" s="739"/>
      <c r="BI39" s="739"/>
      <c r="BJ39" s="739"/>
      <c r="BK39" s="739"/>
      <c r="BL39" s="739"/>
      <c r="BM39" s="739"/>
      <c r="BN39" s="739"/>
      <c r="BO39" s="739"/>
      <c r="BP39" s="739"/>
      <c r="BQ39" s="739"/>
      <c r="BR39" s="739"/>
      <c r="BS39" s="739"/>
      <c r="BT39" s="739"/>
      <c r="BU39" s="739"/>
      <c r="BV39" s="739"/>
    </row>
    <row r="40" spans="1:74" ht="11.1" customHeight="1" x14ac:dyDescent="0.2">
      <c r="A40" s="725" t="s">
        <v>296</v>
      </c>
      <c r="B40" s="726" t="s">
        <v>1395</v>
      </c>
      <c r="C40" s="425">
        <v>2616.1750000000002</v>
      </c>
      <c r="D40" s="425">
        <v>2080.8829999999998</v>
      </c>
      <c r="E40" s="425">
        <v>2029.3589999999999</v>
      </c>
      <c r="F40" s="425">
        <v>2332.4929999999999</v>
      </c>
      <c r="G40" s="425">
        <v>2777.5839999999998</v>
      </c>
      <c r="H40" s="425">
        <v>3133.0949999999998</v>
      </c>
      <c r="I40" s="425">
        <v>3293.549</v>
      </c>
      <c r="J40" s="425">
        <v>3522.2159999999999</v>
      </c>
      <c r="K40" s="425">
        <v>3839.8359999999998</v>
      </c>
      <c r="L40" s="425">
        <v>3928.5030000000002</v>
      </c>
      <c r="M40" s="425">
        <v>3931.616</v>
      </c>
      <c r="N40" s="425">
        <v>3340.9810000000002</v>
      </c>
      <c r="O40" s="425">
        <v>2634.9670000000001</v>
      </c>
      <c r="P40" s="425">
        <v>1859.2180000000001</v>
      </c>
      <c r="Q40" s="425">
        <v>1801.2249999999999</v>
      </c>
      <c r="R40" s="425">
        <v>1975.0329999999999</v>
      </c>
      <c r="S40" s="425">
        <v>2389.8910000000001</v>
      </c>
      <c r="T40" s="425">
        <v>2585.1260000000002</v>
      </c>
      <c r="U40" s="425">
        <v>2754.7139999999999</v>
      </c>
      <c r="V40" s="425">
        <v>2917.268</v>
      </c>
      <c r="W40" s="425">
        <v>3305.982</v>
      </c>
      <c r="X40" s="425">
        <v>3665.3850000000002</v>
      </c>
      <c r="Y40" s="425">
        <v>3532.7750000000001</v>
      </c>
      <c r="Z40" s="425">
        <v>3209.982</v>
      </c>
      <c r="AA40" s="425">
        <v>2215.9409999999998</v>
      </c>
      <c r="AB40" s="425">
        <v>1562.018</v>
      </c>
      <c r="AC40" s="425">
        <v>1401.4649999999999</v>
      </c>
      <c r="AD40" s="425">
        <v>1611.7650000000001</v>
      </c>
      <c r="AE40" s="425">
        <v>2001.915</v>
      </c>
      <c r="AF40" s="425">
        <v>2325.3209999999999</v>
      </c>
      <c r="AG40" s="425">
        <v>2505.1219999999998</v>
      </c>
      <c r="AH40" s="425">
        <v>2709.422</v>
      </c>
      <c r="AI40" s="425">
        <v>3145.643</v>
      </c>
      <c r="AJ40" s="425">
        <v>3569.384</v>
      </c>
      <c r="AK40" s="425">
        <v>3501.05</v>
      </c>
      <c r="AL40" s="425">
        <v>2925.38</v>
      </c>
      <c r="AM40" s="425">
        <v>2470.0149999999999</v>
      </c>
      <c r="AN40" s="425">
        <v>2072.183</v>
      </c>
      <c r="AO40" s="425">
        <v>1849.895</v>
      </c>
      <c r="AP40" s="425">
        <v>2116.4609999999998</v>
      </c>
      <c r="AQ40" s="425">
        <v>2576.48</v>
      </c>
      <c r="AR40" s="425">
        <v>2901.6610000000001</v>
      </c>
      <c r="AS40" s="425">
        <v>3035.1959999999999</v>
      </c>
      <c r="AT40" s="425">
        <v>3167.9470000000001</v>
      </c>
      <c r="AU40" s="425">
        <v>3489.8319999999999</v>
      </c>
      <c r="AV40" s="425">
        <v>3809.3820000000001</v>
      </c>
      <c r="AW40" s="425">
        <v>3742.2449999999999</v>
      </c>
      <c r="AX40" s="425">
        <v>3457.4810000000002</v>
      </c>
      <c r="AY40" s="425">
        <v>2612.0949999999998</v>
      </c>
      <c r="AZ40" s="425">
        <v>2350.3310000000001</v>
      </c>
      <c r="BA40" s="425">
        <v>2300.9250000000002</v>
      </c>
      <c r="BB40" s="425">
        <v>2552.9324286000001</v>
      </c>
      <c r="BC40" s="425">
        <v>2918.4780000000001</v>
      </c>
      <c r="BD40" s="740">
        <v>3194.2910000000002</v>
      </c>
      <c r="BE40" s="740">
        <v>3304.779</v>
      </c>
      <c r="BF40" s="740">
        <v>3437.08</v>
      </c>
      <c r="BG40" s="740">
        <v>3722.5590000000002</v>
      </c>
      <c r="BH40" s="740">
        <v>3979.087</v>
      </c>
      <c r="BI40" s="740">
        <v>3868.4920000000002</v>
      </c>
      <c r="BJ40" s="740">
        <v>3338.761</v>
      </c>
      <c r="BK40" s="740">
        <v>2558.154</v>
      </c>
      <c r="BL40" s="740">
        <v>2027.8040000000001</v>
      </c>
      <c r="BM40" s="740">
        <v>1930.6079999999999</v>
      </c>
      <c r="BN40" s="740">
        <v>2219.65</v>
      </c>
      <c r="BO40" s="740">
        <v>2639.768</v>
      </c>
      <c r="BP40" s="740">
        <v>2937.0349999999999</v>
      </c>
      <c r="BQ40" s="740">
        <v>3088.556</v>
      </c>
      <c r="BR40" s="740">
        <v>3227.4319999999998</v>
      </c>
      <c r="BS40" s="740">
        <v>3560.712</v>
      </c>
      <c r="BT40" s="740">
        <v>3866.1959999999999</v>
      </c>
      <c r="BU40" s="740">
        <v>3775.3229999999999</v>
      </c>
      <c r="BV40" s="740">
        <v>3255.2510000000002</v>
      </c>
    </row>
    <row r="41" spans="1:74" ht="11.1" customHeight="1" x14ac:dyDescent="0.2">
      <c r="A41" s="300" t="s">
        <v>605</v>
      </c>
      <c r="B41" s="727" t="s">
        <v>1396</v>
      </c>
      <c r="C41" s="425">
        <v>591.51300000000003</v>
      </c>
      <c r="D41" s="425">
        <v>437.649</v>
      </c>
      <c r="E41" s="425">
        <v>385.30200000000002</v>
      </c>
      <c r="F41" s="425">
        <v>427.642</v>
      </c>
      <c r="G41" s="425">
        <v>553.024</v>
      </c>
      <c r="H41" s="425">
        <v>654.83199999999999</v>
      </c>
      <c r="I41" s="425">
        <v>721.28499999999997</v>
      </c>
      <c r="J41" s="425">
        <v>803.30200000000002</v>
      </c>
      <c r="K41" s="425">
        <v>889.8</v>
      </c>
      <c r="L41" s="425">
        <v>943.726</v>
      </c>
      <c r="M41" s="425">
        <v>929.1</v>
      </c>
      <c r="N41" s="425">
        <v>762.65899999999999</v>
      </c>
      <c r="O41" s="425">
        <v>557.01900000000001</v>
      </c>
      <c r="P41" s="425">
        <v>377.28300000000002</v>
      </c>
      <c r="Q41" s="425">
        <v>312.65199999999999</v>
      </c>
      <c r="R41" s="425">
        <v>333.59699999999998</v>
      </c>
      <c r="S41" s="425">
        <v>425.51</v>
      </c>
      <c r="T41" s="425">
        <v>514.76300000000003</v>
      </c>
      <c r="U41" s="425">
        <v>604.83100000000002</v>
      </c>
      <c r="V41" s="425">
        <v>688.31500000000005</v>
      </c>
      <c r="W41" s="425">
        <v>804.37800000000004</v>
      </c>
      <c r="X41" s="425">
        <v>904.35299999999995</v>
      </c>
      <c r="Y41" s="425">
        <v>841.98699999999997</v>
      </c>
      <c r="Z41" s="425">
        <v>765.726</v>
      </c>
      <c r="AA41" s="425">
        <v>503.01</v>
      </c>
      <c r="AB41" s="425">
        <v>331.68299999999999</v>
      </c>
      <c r="AC41" s="425">
        <v>242.15100000000001</v>
      </c>
      <c r="AD41" s="425">
        <v>259.29899999999998</v>
      </c>
      <c r="AE41" s="425">
        <v>370.637</v>
      </c>
      <c r="AF41" s="425">
        <v>481.84500000000003</v>
      </c>
      <c r="AG41" s="425">
        <v>557.35299999999995</v>
      </c>
      <c r="AH41" s="425">
        <v>629.06200000000001</v>
      </c>
      <c r="AI41" s="425">
        <v>759.00300000000004</v>
      </c>
      <c r="AJ41" s="425">
        <v>857.32299999999998</v>
      </c>
      <c r="AK41" s="425">
        <v>841.90499999999997</v>
      </c>
      <c r="AL41" s="425">
        <v>698.23500000000001</v>
      </c>
      <c r="AM41" s="425">
        <v>547.44799999999998</v>
      </c>
      <c r="AN41" s="425">
        <v>422.834</v>
      </c>
      <c r="AO41" s="425">
        <v>334.17899999999997</v>
      </c>
      <c r="AP41" s="425">
        <v>418.238</v>
      </c>
      <c r="AQ41" s="425">
        <v>551.75</v>
      </c>
      <c r="AR41" s="425">
        <v>646.41</v>
      </c>
      <c r="AS41" s="425">
        <v>692.00599999999997</v>
      </c>
      <c r="AT41" s="425">
        <v>764.74699999999996</v>
      </c>
      <c r="AU41" s="425">
        <v>852.88599999999997</v>
      </c>
      <c r="AV41" s="425">
        <v>932.17499999999995</v>
      </c>
      <c r="AW41" s="425">
        <v>875.81299999999999</v>
      </c>
      <c r="AX41" s="425">
        <v>786.59500000000003</v>
      </c>
      <c r="AY41" s="425">
        <v>571.32100000000003</v>
      </c>
      <c r="AZ41" s="425">
        <v>421.95600000000002</v>
      </c>
      <c r="BA41" s="425">
        <v>368.798</v>
      </c>
      <c r="BB41" s="425">
        <v>441.57142857000002</v>
      </c>
      <c r="BC41" s="425">
        <v>575</v>
      </c>
      <c r="BD41" s="740">
        <v>675.87149999999997</v>
      </c>
      <c r="BE41" s="740">
        <v>738.97389999999996</v>
      </c>
      <c r="BF41" s="740">
        <v>782.53779999999995</v>
      </c>
      <c r="BG41" s="740">
        <v>863.34519999999998</v>
      </c>
      <c r="BH41" s="740">
        <v>933.27269999999999</v>
      </c>
      <c r="BI41" s="740">
        <v>892.37850000000003</v>
      </c>
      <c r="BJ41" s="740">
        <v>757.4615</v>
      </c>
      <c r="BK41" s="740">
        <v>541.70370000000003</v>
      </c>
      <c r="BL41" s="740">
        <v>397.21210000000002</v>
      </c>
      <c r="BM41" s="740">
        <v>344.3854</v>
      </c>
      <c r="BN41" s="740">
        <v>410.89600000000002</v>
      </c>
      <c r="BO41" s="740">
        <v>530.55510000000004</v>
      </c>
      <c r="BP41" s="740">
        <v>621.96140000000003</v>
      </c>
      <c r="BQ41" s="740">
        <v>667.33960000000002</v>
      </c>
      <c r="BR41" s="740">
        <v>718.64120000000003</v>
      </c>
      <c r="BS41" s="740">
        <v>803.62019999999995</v>
      </c>
      <c r="BT41" s="740">
        <v>892.60140000000001</v>
      </c>
      <c r="BU41" s="740">
        <v>863.56669999999997</v>
      </c>
      <c r="BV41" s="740">
        <v>729.36670000000004</v>
      </c>
    </row>
    <row r="42" spans="1:74" ht="11.1" customHeight="1" x14ac:dyDescent="0.2">
      <c r="A42" s="300" t="s">
        <v>606</v>
      </c>
      <c r="B42" s="727" t="s">
        <v>1397</v>
      </c>
      <c r="C42" s="425">
        <v>717.08199999999999</v>
      </c>
      <c r="D42" s="425">
        <v>541.07500000000005</v>
      </c>
      <c r="E42" s="425">
        <v>471.33600000000001</v>
      </c>
      <c r="F42" s="425">
        <v>523.28800000000001</v>
      </c>
      <c r="G42" s="425">
        <v>640.524</v>
      </c>
      <c r="H42" s="425">
        <v>746.98599999999999</v>
      </c>
      <c r="I42" s="425">
        <v>827.11599999999999</v>
      </c>
      <c r="J42" s="425">
        <v>934.70100000000002</v>
      </c>
      <c r="K42" s="425">
        <v>1052.6420000000001</v>
      </c>
      <c r="L42" s="425">
        <v>1113.2</v>
      </c>
      <c r="M42" s="425">
        <v>1107.643</v>
      </c>
      <c r="N42" s="425">
        <v>917.51599999999996</v>
      </c>
      <c r="O42" s="425">
        <v>692.38099999999997</v>
      </c>
      <c r="P42" s="425">
        <v>453.46300000000002</v>
      </c>
      <c r="Q42" s="425">
        <v>395.23099999999999</v>
      </c>
      <c r="R42" s="425">
        <v>437.99299999999999</v>
      </c>
      <c r="S42" s="425">
        <v>531.67999999999995</v>
      </c>
      <c r="T42" s="425">
        <v>629.53800000000001</v>
      </c>
      <c r="U42" s="425">
        <v>720.101</v>
      </c>
      <c r="V42" s="425">
        <v>827.45600000000002</v>
      </c>
      <c r="W42" s="425">
        <v>965.71500000000003</v>
      </c>
      <c r="X42" s="425">
        <v>1075.3610000000001</v>
      </c>
      <c r="Y42" s="425">
        <v>1022.811</v>
      </c>
      <c r="Z42" s="425">
        <v>886.6</v>
      </c>
      <c r="AA42" s="425">
        <v>574.95299999999997</v>
      </c>
      <c r="AB42" s="425">
        <v>372.28699999999998</v>
      </c>
      <c r="AC42" s="425">
        <v>296.10599999999999</v>
      </c>
      <c r="AD42" s="425">
        <v>330.20800000000003</v>
      </c>
      <c r="AE42" s="425">
        <v>444.25799999999998</v>
      </c>
      <c r="AF42" s="425">
        <v>557.01099999999997</v>
      </c>
      <c r="AG42" s="425">
        <v>648.32299999999998</v>
      </c>
      <c r="AH42" s="425">
        <v>767.01400000000001</v>
      </c>
      <c r="AI42" s="425">
        <v>916.58699999999999</v>
      </c>
      <c r="AJ42" s="425">
        <v>1053.441</v>
      </c>
      <c r="AK42" s="425">
        <v>1030.375</v>
      </c>
      <c r="AL42" s="425">
        <v>831.31100000000004</v>
      </c>
      <c r="AM42" s="425">
        <v>660.15</v>
      </c>
      <c r="AN42" s="425">
        <v>518.22699999999998</v>
      </c>
      <c r="AO42" s="425">
        <v>416.673</v>
      </c>
      <c r="AP42" s="425">
        <v>485.03300000000002</v>
      </c>
      <c r="AQ42" s="425">
        <v>595.16899999999998</v>
      </c>
      <c r="AR42" s="425">
        <v>700.62599999999998</v>
      </c>
      <c r="AS42" s="425">
        <v>779.96100000000001</v>
      </c>
      <c r="AT42" s="425">
        <v>870.601</v>
      </c>
      <c r="AU42" s="425">
        <v>992.84299999999996</v>
      </c>
      <c r="AV42" s="425">
        <v>1099.3240000000001</v>
      </c>
      <c r="AW42" s="425">
        <v>1078.2449999999999</v>
      </c>
      <c r="AX42" s="425">
        <v>950.48199999999997</v>
      </c>
      <c r="AY42" s="425">
        <v>689.48299999999995</v>
      </c>
      <c r="AZ42" s="425">
        <v>572.80399999999997</v>
      </c>
      <c r="BA42" s="425">
        <v>507.346</v>
      </c>
      <c r="BB42" s="425">
        <v>575.42857143000003</v>
      </c>
      <c r="BC42" s="425">
        <v>681</v>
      </c>
      <c r="BD42" s="740">
        <v>766.44730000000004</v>
      </c>
      <c r="BE42" s="740">
        <v>837.88599999999997</v>
      </c>
      <c r="BF42" s="740">
        <v>931.84670000000006</v>
      </c>
      <c r="BG42" s="740">
        <v>1041.444</v>
      </c>
      <c r="BH42" s="740">
        <v>1128.0619999999999</v>
      </c>
      <c r="BI42" s="740">
        <v>1093.116</v>
      </c>
      <c r="BJ42" s="740">
        <v>911.56259999999997</v>
      </c>
      <c r="BK42" s="740">
        <v>674.06359999999995</v>
      </c>
      <c r="BL42" s="740">
        <v>498.30380000000002</v>
      </c>
      <c r="BM42" s="740">
        <v>425.45229999999998</v>
      </c>
      <c r="BN42" s="740">
        <v>481.51459999999997</v>
      </c>
      <c r="BO42" s="740">
        <v>591.69920000000002</v>
      </c>
      <c r="BP42" s="740">
        <v>692.96469999999999</v>
      </c>
      <c r="BQ42" s="740">
        <v>789.94659999999999</v>
      </c>
      <c r="BR42" s="740">
        <v>893.11919999999998</v>
      </c>
      <c r="BS42" s="740">
        <v>1015.484</v>
      </c>
      <c r="BT42" s="740">
        <v>1112.663</v>
      </c>
      <c r="BU42" s="740">
        <v>1066.242</v>
      </c>
      <c r="BV42" s="740">
        <v>895.52170000000001</v>
      </c>
    </row>
    <row r="43" spans="1:74" ht="11.1" customHeight="1" x14ac:dyDescent="0.2">
      <c r="A43" s="300" t="s">
        <v>607</v>
      </c>
      <c r="B43" s="727" t="s">
        <v>1398</v>
      </c>
      <c r="C43" s="425">
        <v>934.55100000000004</v>
      </c>
      <c r="D43" s="425">
        <v>777.98900000000003</v>
      </c>
      <c r="E43" s="425">
        <v>856.99599999999998</v>
      </c>
      <c r="F43" s="425">
        <v>1021.981</v>
      </c>
      <c r="G43" s="425">
        <v>1140.3</v>
      </c>
      <c r="H43" s="425">
        <v>1221.2280000000001</v>
      </c>
      <c r="I43" s="425">
        <v>1206.979</v>
      </c>
      <c r="J43" s="425">
        <v>1233.355</v>
      </c>
      <c r="K43" s="425">
        <v>1312.67</v>
      </c>
      <c r="L43" s="425">
        <v>1280.971</v>
      </c>
      <c r="M43" s="425">
        <v>1312.672</v>
      </c>
      <c r="N43" s="425">
        <v>1155.134</v>
      </c>
      <c r="O43" s="425">
        <v>944.577</v>
      </c>
      <c r="P43" s="425">
        <v>679.43299999999999</v>
      </c>
      <c r="Q43" s="425">
        <v>760.14800000000002</v>
      </c>
      <c r="R43" s="425">
        <v>832.26900000000001</v>
      </c>
      <c r="S43" s="425">
        <v>978.79600000000005</v>
      </c>
      <c r="T43" s="425">
        <v>993.36500000000001</v>
      </c>
      <c r="U43" s="425">
        <v>973.06899999999996</v>
      </c>
      <c r="V43" s="425">
        <v>939.52200000000005</v>
      </c>
      <c r="W43" s="425">
        <v>1052.7349999999999</v>
      </c>
      <c r="X43" s="425">
        <v>1184.701</v>
      </c>
      <c r="Y43" s="425">
        <v>1169.171</v>
      </c>
      <c r="Z43" s="425">
        <v>1142.665</v>
      </c>
      <c r="AA43" s="425">
        <v>793.52800000000002</v>
      </c>
      <c r="AB43" s="425">
        <v>580.62400000000002</v>
      </c>
      <c r="AC43" s="425">
        <v>587.35799999999995</v>
      </c>
      <c r="AD43" s="425">
        <v>731.01900000000001</v>
      </c>
      <c r="AE43" s="425">
        <v>840.63300000000004</v>
      </c>
      <c r="AF43" s="425">
        <v>884.80700000000002</v>
      </c>
      <c r="AG43" s="425">
        <v>871.65099999999995</v>
      </c>
      <c r="AH43" s="425">
        <v>883.95500000000004</v>
      </c>
      <c r="AI43" s="425">
        <v>1006.276</v>
      </c>
      <c r="AJ43" s="425">
        <v>1170.046</v>
      </c>
      <c r="AK43" s="425">
        <v>1178.8140000000001</v>
      </c>
      <c r="AL43" s="425">
        <v>1041.9649999999999</v>
      </c>
      <c r="AM43" s="425">
        <v>980.09100000000001</v>
      </c>
      <c r="AN43" s="425">
        <v>919.721</v>
      </c>
      <c r="AO43" s="425">
        <v>918.90499999999997</v>
      </c>
      <c r="AP43" s="425">
        <v>983.15899999999999</v>
      </c>
      <c r="AQ43" s="425">
        <v>1103.886</v>
      </c>
      <c r="AR43" s="425">
        <v>1137.69</v>
      </c>
      <c r="AS43" s="425">
        <v>1107.895</v>
      </c>
      <c r="AT43" s="425">
        <v>1031.222</v>
      </c>
      <c r="AU43" s="425">
        <v>1091.6469999999999</v>
      </c>
      <c r="AV43" s="425">
        <v>1209.2539999999999</v>
      </c>
      <c r="AW43" s="425">
        <v>1219.4449999999999</v>
      </c>
      <c r="AX43" s="425">
        <v>1182.5409999999999</v>
      </c>
      <c r="AY43" s="425">
        <v>912.495</v>
      </c>
      <c r="AZ43" s="425">
        <v>942.87900000000002</v>
      </c>
      <c r="BA43" s="425">
        <v>1002.254</v>
      </c>
      <c r="BB43" s="425">
        <v>1081</v>
      </c>
      <c r="BC43" s="425">
        <v>1146</v>
      </c>
      <c r="BD43" s="740">
        <v>1193.991</v>
      </c>
      <c r="BE43" s="740">
        <v>1157.0940000000001</v>
      </c>
      <c r="BF43" s="740">
        <v>1135.027</v>
      </c>
      <c r="BG43" s="740">
        <v>1207.347</v>
      </c>
      <c r="BH43" s="740">
        <v>1285.9880000000001</v>
      </c>
      <c r="BI43" s="740">
        <v>1281.328</v>
      </c>
      <c r="BJ43" s="740">
        <v>1157.43</v>
      </c>
      <c r="BK43" s="740">
        <v>940.87270000000001</v>
      </c>
      <c r="BL43" s="740">
        <v>795.58960000000002</v>
      </c>
      <c r="BM43" s="740">
        <v>831.91480000000001</v>
      </c>
      <c r="BN43" s="740">
        <v>969.04160000000002</v>
      </c>
      <c r="BO43" s="740">
        <v>1079.924</v>
      </c>
      <c r="BP43" s="740">
        <v>1130.1790000000001</v>
      </c>
      <c r="BQ43" s="740">
        <v>1118.3209999999999</v>
      </c>
      <c r="BR43" s="740">
        <v>1077.838</v>
      </c>
      <c r="BS43" s="740">
        <v>1181.722</v>
      </c>
      <c r="BT43" s="740">
        <v>1264.047</v>
      </c>
      <c r="BU43" s="740">
        <v>1263.2</v>
      </c>
      <c r="BV43" s="740">
        <v>1143.0319999999999</v>
      </c>
    </row>
    <row r="44" spans="1:74" ht="11.1" customHeight="1" x14ac:dyDescent="0.2">
      <c r="A44" s="300" t="s">
        <v>608</v>
      </c>
      <c r="B44" s="727" t="s">
        <v>1399</v>
      </c>
      <c r="C44" s="425">
        <v>134.99700000000001</v>
      </c>
      <c r="D44" s="425">
        <v>99.387</v>
      </c>
      <c r="E44" s="425">
        <v>91.873000000000005</v>
      </c>
      <c r="F44" s="425">
        <v>109.496</v>
      </c>
      <c r="G44" s="425">
        <v>143.38399999999999</v>
      </c>
      <c r="H44" s="425">
        <v>177.05500000000001</v>
      </c>
      <c r="I44" s="425">
        <v>200.209</v>
      </c>
      <c r="J44" s="425">
        <v>214.78200000000001</v>
      </c>
      <c r="K44" s="425">
        <v>235.09399999999999</v>
      </c>
      <c r="L44" s="425">
        <v>239.428</v>
      </c>
      <c r="M44" s="425">
        <v>236.36199999999999</v>
      </c>
      <c r="N44" s="425">
        <v>195.131</v>
      </c>
      <c r="O44" s="425">
        <v>154.86199999999999</v>
      </c>
      <c r="P44" s="425">
        <v>115.10599999999999</v>
      </c>
      <c r="Q44" s="425">
        <v>113.42700000000001</v>
      </c>
      <c r="R44" s="425">
        <v>123.884</v>
      </c>
      <c r="S44" s="425">
        <v>154.82900000000001</v>
      </c>
      <c r="T44" s="425">
        <v>175.06200000000001</v>
      </c>
      <c r="U44" s="425">
        <v>184.54599999999999</v>
      </c>
      <c r="V44" s="425">
        <v>190.40700000000001</v>
      </c>
      <c r="W44" s="425">
        <v>205.22200000000001</v>
      </c>
      <c r="X44" s="425">
        <v>213.31800000000001</v>
      </c>
      <c r="Y44" s="425">
        <v>204.40299999999999</v>
      </c>
      <c r="Z44" s="425">
        <v>171.28200000000001</v>
      </c>
      <c r="AA44" s="425">
        <v>127.863</v>
      </c>
      <c r="AB44" s="425">
        <v>92.822999999999993</v>
      </c>
      <c r="AC44" s="425">
        <v>90.370999999999995</v>
      </c>
      <c r="AD44" s="425">
        <v>92.991</v>
      </c>
      <c r="AE44" s="425">
        <v>116.554</v>
      </c>
      <c r="AF44" s="425">
        <v>137.01300000000001</v>
      </c>
      <c r="AG44" s="425">
        <v>147.446</v>
      </c>
      <c r="AH44" s="425">
        <v>159.45599999999999</v>
      </c>
      <c r="AI44" s="425">
        <v>184.27699999999999</v>
      </c>
      <c r="AJ44" s="425">
        <v>206.03299999999999</v>
      </c>
      <c r="AK44" s="425">
        <v>194.33500000000001</v>
      </c>
      <c r="AL44" s="425">
        <v>157.53299999999999</v>
      </c>
      <c r="AM44" s="425">
        <v>122.78</v>
      </c>
      <c r="AN44" s="425">
        <v>93.683000000000007</v>
      </c>
      <c r="AO44" s="425">
        <v>79.253</v>
      </c>
      <c r="AP44" s="425">
        <v>98.120999999999995</v>
      </c>
      <c r="AQ44" s="425">
        <v>136.36099999999999</v>
      </c>
      <c r="AR44" s="425">
        <v>171.48599999999999</v>
      </c>
      <c r="AS44" s="425">
        <v>192.15600000000001</v>
      </c>
      <c r="AT44" s="425">
        <v>216.44900000000001</v>
      </c>
      <c r="AU44" s="425">
        <v>239.483</v>
      </c>
      <c r="AV44" s="425">
        <v>251.86699999999999</v>
      </c>
      <c r="AW44" s="425">
        <v>246.535</v>
      </c>
      <c r="AX44" s="425">
        <v>227.577</v>
      </c>
      <c r="AY44" s="425">
        <v>185.01599999999999</v>
      </c>
      <c r="AZ44" s="425">
        <v>168.74</v>
      </c>
      <c r="BA44" s="425">
        <v>167.81299999999999</v>
      </c>
      <c r="BB44" s="425">
        <v>187.14285713999999</v>
      </c>
      <c r="BC44" s="425">
        <v>218</v>
      </c>
      <c r="BD44" s="740">
        <v>216.25309999999999</v>
      </c>
      <c r="BE44" s="740">
        <v>222.57589999999999</v>
      </c>
      <c r="BF44" s="740">
        <v>237.78790000000001</v>
      </c>
      <c r="BG44" s="740">
        <v>246.05260000000001</v>
      </c>
      <c r="BH44" s="740">
        <v>256.98349999999999</v>
      </c>
      <c r="BI44" s="740">
        <v>246.81710000000001</v>
      </c>
      <c r="BJ44" s="740">
        <v>207.94489999999999</v>
      </c>
      <c r="BK44" s="740">
        <v>167.24379999999999</v>
      </c>
      <c r="BL44" s="740">
        <v>133.77539999999999</v>
      </c>
      <c r="BM44" s="740">
        <v>124.81319999999999</v>
      </c>
      <c r="BN44" s="740">
        <v>126.789</v>
      </c>
      <c r="BO44" s="740">
        <v>160.29679999999999</v>
      </c>
      <c r="BP44" s="740">
        <v>192.02180000000001</v>
      </c>
      <c r="BQ44" s="740">
        <v>209.3766</v>
      </c>
      <c r="BR44" s="740">
        <v>226.49430000000001</v>
      </c>
      <c r="BS44" s="740">
        <v>239.03049999999999</v>
      </c>
      <c r="BT44" s="740">
        <v>250.13749999999999</v>
      </c>
      <c r="BU44" s="740">
        <v>241.82929999999999</v>
      </c>
      <c r="BV44" s="740">
        <v>205.37260000000001</v>
      </c>
    </row>
    <row r="45" spans="1:74" ht="11.1" customHeight="1" x14ac:dyDescent="0.2">
      <c r="A45" s="300" t="s">
        <v>609</v>
      </c>
      <c r="B45" s="727" t="s">
        <v>1400</v>
      </c>
      <c r="C45" s="425">
        <v>209.90100000000001</v>
      </c>
      <c r="D45" s="425">
        <v>199.06700000000001</v>
      </c>
      <c r="E45" s="425">
        <v>200.44800000000001</v>
      </c>
      <c r="F45" s="425">
        <v>227.10300000000001</v>
      </c>
      <c r="G45" s="425">
        <v>276.32100000000003</v>
      </c>
      <c r="H45" s="425">
        <v>307.63900000000001</v>
      </c>
      <c r="I45" s="425">
        <v>310.85300000000001</v>
      </c>
      <c r="J45" s="425">
        <v>306.63600000000002</v>
      </c>
      <c r="K45" s="425">
        <v>318.45600000000002</v>
      </c>
      <c r="L45" s="425">
        <v>319.786</v>
      </c>
      <c r="M45" s="425">
        <v>315.94</v>
      </c>
      <c r="N45" s="425">
        <v>282.24299999999999</v>
      </c>
      <c r="O45" s="425">
        <v>259.44099999999997</v>
      </c>
      <c r="P45" s="425">
        <v>209.17400000000001</v>
      </c>
      <c r="Q45" s="425">
        <v>196.5</v>
      </c>
      <c r="R45" s="425">
        <v>224.02099999999999</v>
      </c>
      <c r="S45" s="425">
        <v>274.25599999999997</v>
      </c>
      <c r="T45" s="425">
        <v>245.655</v>
      </c>
      <c r="U45" s="425">
        <v>243.90199999999999</v>
      </c>
      <c r="V45" s="425">
        <v>242.07</v>
      </c>
      <c r="W45" s="425">
        <v>247.595</v>
      </c>
      <c r="X45" s="425">
        <v>257.26499999999999</v>
      </c>
      <c r="Y45" s="425">
        <v>266.36399999999998</v>
      </c>
      <c r="Z45" s="425">
        <v>218.285</v>
      </c>
      <c r="AA45" s="425">
        <v>193.77</v>
      </c>
      <c r="AB45" s="425">
        <v>163.19200000000001</v>
      </c>
      <c r="AC45" s="425">
        <v>164.84899999999999</v>
      </c>
      <c r="AD45" s="425">
        <v>177.39500000000001</v>
      </c>
      <c r="AE45" s="425">
        <v>207.28</v>
      </c>
      <c r="AF45" s="425">
        <v>239.541</v>
      </c>
      <c r="AG45" s="425">
        <v>252.923</v>
      </c>
      <c r="AH45" s="425">
        <v>240.18</v>
      </c>
      <c r="AI45" s="425">
        <v>247.42699999999999</v>
      </c>
      <c r="AJ45" s="425">
        <v>249.994</v>
      </c>
      <c r="AK45" s="425">
        <v>224.244</v>
      </c>
      <c r="AL45" s="425">
        <v>166.82599999999999</v>
      </c>
      <c r="AM45" s="425">
        <v>130.893</v>
      </c>
      <c r="AN45" s="425">
        <v>90.224999999999994</v>
      </c>
      <c r="AO45" s="425">
        <v>74.186000000000007</v>
      </c>
      <c r="AP45" s="425">
        <v>105.01300000000001</v>
      </c>
      <c r="AQ45" s="425">
        <v>161.29900000000001</v>
      </c>
      <c r="AR45" s="425">
        <v>215.55699999999999</v>
      </c>
      <c r="AS45" s="425">
        <v>231.31399999999999</v>
      </c>
      <c r="AT45" s="425">
        <v>251.30500000000001</v>
      </c>
      <c r="AU45" s="425">
        <v>278.26400000000001</v>
      </c>
      <c r="AV45" s="425">
        <v>282.36900000000003</v>
      </c>
      <c r="AW45" s="425">
        <v>289.61599999999999</v>
      </c>
      <c r="AX45" s="425">
        <v>280.34300000000002</v>
      </c>
      <c r="AY45" s="425">
        <v>226.72</v>
      </c>
      <c r="AZ45" s="425">
        <v>218.702</v>
      </c>
      <c r="BA45" s="425">
        <v>230.55099999999999</v>
      </c>
      <c r="BB45" s="425">
        <v>243.42857143000001</v>
      </c>
      <c r="BC45" s="425">
        <v>273</v>
      </c>
      <c r="BD45" s="740">
        <v>313.7396</v>
      </c>
      <c r="BE45" s="740">
        <v>318.44510000000002</v>
      </c>
      <c r="BF45" s="740">
        <v>318.28289999999998</v>
      </c>
      <c r="BG45" s="740">
        <v>331.4085</v>
      </c>
      <c r="BH45" s="740">
        <v>341.76830000000001</v>
      </c>
      <c r="BI45" s="740">
        <v>323.45749999999998</v>
      </c>
      <c r="BJ45" s="740">
        <v>275.20100000000002</v>
      </c>
      <c r="BK45" s="740">
        <v>207.60040000000001</v>
      </c>
      <c r="BL45" s="740">
        <v>177.99760000000001</v>
      </c>
      <c r="BM45" s="740">
        <v>180.40940000000001</v>
      </c>
      <c r="BN45" s="740">
        <v>207.7364</v>
      </c>
      <c r="BO45" s="740">
        <v>252.3134</v>
      </c>
      <c r="BP45" s="740">
        <v>272.89240000000001</v>
      </c>
      <c r="BQ45" s="740">
        <v>274.6789</v>
      </c>
      <c r="BR45" s="740">
        <v>280.5566</v>
      </c>
      <c r="BS45" s="740">
        <v>288.6037</v>
      </c>
      <c r="BT45" s="740">
        <v>314.40039999999999</v>
      </c>
      <c r="BU45" s="740">
        <v>309.82530000000003</v>
      </c>
      <c r="BV45" s="740">
        <v>253.49019999999999</v>
      </c>
    </row>
    <row r="46" spans="1:74" ht="11.1" customHeight="1" x14ac:dyDescent="0.2">
      <c r="A46" s="300" t="s">
        <v>610</v>
      </c>
      <c r="B46" s="733" t="s">
        <v>1268</v>
      </c>
      <c r="C46" s="467">
        <v>28.131</v>
      </c>
      <c r="D46" s="467">
        <v>25.716000000000001</v>
      </c>
      <c r="E46" s="467">
        <v>23.402999999999999</v>
      </c>
      <c r="F46" s="467">
        <v>22.981999999999999</v>
      </c>
      <c r="G46" s="467">
        <v>24.030999999999999</v>
      </c>
      <c r="H46" s="467">
        <v>25.356000000000002</v>
      </c>
      <c r="I46" s="467">
        <v>27.109000000000002</v>
      </c>
      <c r="J46" s="467">
        <v>29.44</v>
      </c>
      <c r="K46" s="467">
        <v>31.172999999999998</v>
      </c>
      <c r="L46" s="467">
        <v>31.393000000000001</v>
      </c>
      <c r="M46" s="467">
        <v>29.899000000000001</v>
      </c>
      <c r="N46" s="467">
        <v>28.298999999999999</v>
      </c>
      <c r="O46" s="467">
        <v>26.687999999999999</v>
      </c>
      <c r="P46" s="467">
        <v>24.759</v>
      </c>
      <c r="Q46" s="467">
        <v>23.266999999999999</v>
      </c>
      <c r="R46" s="467">
        <v>23.27</v>
      </c>
      <c r="S46" s="467">
        <v>24.82</v>
      </c>
      <c r="T46" s="467">
        <v>26.742999999999999</v>
      </c>
      <c r="U46" s="467">
        <v>28.265999999999998</v>
      </c>
      <c r="V46" s="467">
        <v>29.498999999999999</v>
      </c>
      <c r="W46" s="467">
        <v>30.337</v>
      </c>
      <c r="X46" s="467">
        <v>30.388000000000002</v>
      </c>
      <c r="Y46" s="467">
        <v>28.04</v>
      </c>
      <c r="Z46" s="467">
        <v>25.425999999999998</v>
      </c>
      <c r="AA46" s="467">
        <v>22.815999999999999</v>
      </c>
      <c r="AB46" s="467">
        <v>21.408999999999999</v>
      </c>
      <c r="AC46" s="467">
        <v>20.631</v>
      </c>
      <c r="AD46" s="467">
        <v>20.853000000000002</v>
      </c>
      <c r="AE46" s="467">
        <v>22.553000000000001</v>
      </c>
      <c r="AF46" s="467">
        <v>25.105</v>
      </c>
      <c r="AG46" s="467">
        <v>27.427</v>
      </c>
      <c r="AH46" s="467">
        <v>29.754999999999999</v>
      </c>
      <c r="AI46" s="467">
        <v>32.075000000000003</v>
      </c>
      <c r="AJ46" s="467">
        <v>32.548000000000002</v>
      </c>
      <c r="AK46" s="467">
        <v>31.376999999999999</v>
      </c>
      <c r="AL46" s="467">
        <v>29.510999999999999</v>
      </c>
      <c r="AM46" s="467">
        <v>28.652999999999999</v>
      </c>
      <c r="AN46" s="467">
        <v>27.492999999999999</v>
      </c>
      <c r="AO46" s="467">
        <v>26.7</v>
      </c>
      <c r="AP46" s="467">
        <v>26.898</v>
      </c>
      <c r="AQ46" s="467">
        <v>28.015000000000001</v>
      </c>
      <c r="AR46" s="467">
        <v>29.890999999999998</v>
      </c>
      <c r="AS46" s="467">
        <v>31.864999999999998</v>
      </c>
      <c r="AT46" s="467">
        <v>33.622999999999998</v>
      </c>
      <c r="AU46" s="467">
        <v>34.71</v>
      </c>
      <c r="AV46" s="467">
        <v>34.393000000000001</v>
      </c>
      <c r="AW46" s="467">
        <v>32.591000000000001</v>
      </c>
      <c r="AX46" s="467">
        <v>29.943000000000001</v>
      </c>
      <c r="AY46" s="467">
        <v>27.061</v>
      </c>
      <c r="AZ46" s="467">
        <v>25.251000000000001</v>
      </c>
      <c r="BA46" s="467">
        <v>24.163</v>
      </c>
      <c r="BB46" s="467">
        <v>24.361000000000001</v>
      </c>
      <c r="BC46" s="467">
        <v>25.478000000000002</v>
      </c>
      <c r="BD46" s="741">
        <v>27.988</v>
      </c>
      <c r="BE46" s="741">
        <v>29.803999999999998</v>
      </c>
      <c r="BF46" s="741">
        <v>31.597999999999999</v>
      </c>
      <c r="BG46" s="741">
        <v>32.962200000000003</v>
      </c>
      <c r="BH46" s="741">
        <v>33.0122</v>
      </c>
      <c r="BI46" s="741">
        <v>31.3948</v>
      </c>
      <c r="BJ46" s="741">
        <v>29.1614</v>
      </c>
      <c r="BK46" s="741">
        <v>26.669799999999999</v>
      </c>
      <c r="BL46" s="741">
        <v>24.925599999999999</v>
      </c>
      <c r="BM46" s="741">
        <v>23.6328</v>
      </c>
      <c r="BN46" s="741">
        <v>23.672799999999999</v>
      </c>
      <c r="BO46" s="741">
        <v>24.979399999999998</v>
      </c>
      <c r="BP46" s="741">
        <v>27.0166</v>
      </c>
      <c r="BQ46" s="741">
        <v>28.894200000000001</v>
      </c>
      <c r="BR46" s="741">
        <v>30.783000000000001</v>
      </c>
      <c r="BS46" s="741">
        <v>32.251440000000002</v>
      </c>
      <c r="BT46" s="741">
        <v>32.34684</v>
      </c>
      <c r="BU46" s="741">
        <v>30.660360000000001</v>
      </c>
      <c r="BV46" s="741">
        <v>28.46808</v>
      </c>
    </row>
    <row r="47" spans="1:74" s="193" customFormat="1" ht="12" customHeight="1" x14ac:dyDescent="0.2">
      <c r="A47" s="192"/>
      <c r="B47" s="840" t="s">
        <v>1412</v>
      </c>
      <c r="C47" s="791"/>
      <c r="D47" s="791"/>
      <c r="E47" s="791"/>
      <c r="F47" s="791"/>
      <c r="G47" s="791"/>
      <c r="H47" s="791"/>
      <c r="I47" s="791"/>
      <c r="J47" s="791"/>
      <c r="K47" s="791"/>
      <c r="L47" s="791"/>
      <c r="M47" s="791"/>
      <c r="N47" s="791"/>
      <c r="O47" s="791"/>
      <c r="P47" s="791"/>
      <c r="Q47" s="792"/>
      <c r="R47" s="759"/>
      <c r="AY47" s="240"/>
      <c r="AZ47" s="240"/>
      <c r="BA47" s="240"/>
      <c r="BB47" s="306"/>
      <c r="BC47" s="240"/>
      <c r="BD47" s="240"/>
      <c r="BE47" s="240"/>
      <c r="BF47" s="240"/>
      <c r="BG47" s="240"/>
      <c r="BH47" s="240"/>
      <c r="BI47" s="240"/>
      <c r="BJ47" s="240"/>
    </row>
    <row r="48" spans="1:74" s="193" customFormat="1" ht="12" customHeight="1" x14ac:dyDescent="0.2">
      <c r="A48" s="192"/>
      <c r="B48" s="852" t="s">
        <v>1413</v>
      </c>
      <c r="C48" s="791"/>
      <c r="D48" s="791"/>
      <c r="E48" s="791"/>
      <c r="F48" s="791"/>
      <c r="G48" s="791"/>
      <c r="H48" s="791"/>
      <c r="I48" s="791"/>
      <c r="J48" s="791"/>
      <c r="K48" s="791"/>
      <c r="L48" s="791"/>
      <c r="M48" s="791"/>
      <c r="N48" s="791"/>
      <c r="O48" s="791"/>
      <c r="P48" s="791"/>
      <c r="Q48" s="792"/>
      <c r="R48" s="759"/>
      <c r="Y48" s="353"/>
      <c r="Z48" s="353"/>
      <c r="AA48" s="353"/>
      <c r="AB48" s="353"/>
      <c r="AY48" s="240"/>
      <c r="AZ48" s="240"/>
      <c r="BA48" s="240"/>
      <c r="BB48" s="240"/>
      <c r="BC48" s="240"/>
      <c r="BD48" s="240"/>
      <c r="BE48" s="240"/>
      <c r="BF48" s="240"/>
      <c r="BG48" s="240"/>
      <c r="BH48" s="240"/>
      <c r="BI48" s="240"/>
      <c r="BJ48" s="240"/>
    </row>
    <row r="49" spans="1:74" s="193" customFormat="1" ht="12" customHeight="1" x14ac:dyDescent="0.2">
      <c r="A49" s="192"/>
      <c r="B49" s="852" t="s">
        <v>1414</v>
      </c>
      <c r="C49" s="791"/>
      <c r="D49" s="791"/>
      <c r="E49" s="791"/>
      <c r="F49" s="791"/>
      <c r="G49" s="791"/>
      <c r="H49" s="791"/>
      <c r="I49" s="791"/>
      <c r="J49" s="791"/>
      <c r="K49" s="791"/>
      <c r="L49" s="791"/>
      <c r="M49" s="791"/>
      <c r="N49" s="791"/>
      <c r="O49" s="791"/>
      <c r="P49" s="791"/>
      <c r="Q49" s="792"/>
      <c r="R49" s="759"/>
      <c r="AY49" s="240"/>
      <c r="AZ49" s="240"/>
      <c r="BA49" s="240"/>
      <c r="BB49" s="240"/>
      <c r="BC49" s="240"/>
      <c r="BD49" s="240"/>
      <c r="BE49" s="240"/>
      <c r="BF49" s="240"/>
      <c r="BG49" s="240"/>
      <c r="BH49" s="240"/>
      <c r="BI49" s="240"/>
      <c r="BJ49" s="240"/>
    </row>
    <row r="50" spans="1:74" s="193" customFormat="1" ht="12" customHeight="1" x14ac:dyDescent="0.2">
      <c r="A50" s="192"/>
      <c r="B50" s="852" t="s">
        <v>1415</v>
      </c>
      <c r="C50" s="791"/>
      <c r="D50" s="791"/>
      <c r="E50" s="791"/>
      <c r="F50" s="791"/>
      <c r="G50" s="791"/>
      <c r="H50" s="791"/>
      <c r="I50" s="791"/>
      <c r="J50" s="791"/>
      <c r="K50" s="791"/>
      <c r="L50" s="791"/>
      <c r="M50" s="791"/>
      <c r="N50" s="791"/>
      <c r="O50" s="791"/>
      <c r="P50" s="791"/>
      <c r="Q50" s="792"/>
      <c r="R50" s="759"/>
      <c r="AY50" s="240"/>
      <c r="AZ50" s="240"/>
      <c r="BA50" s="240"/>
      <c r="BB50" s="240"/>
      <c r="BC50" s="240"/>
      <c r="BD50" s="240"/>
      <c r="BE50" s="240"/>
      <c r="BF50" s="240"/>
      <c r="BG50" s="240"/>
      <c r="BH50" s="240"/>
      <c r="BI50" s="240"/>
      <c r="BJ50" s="240"/>
    </row>
    <row r="51" spans="1:74" s="414" customFormat="1" ht="12" customHeight="1" x14ac:dyDescent="0.2">
      <c r="A51" s="413"/>
      <c r="B51" s="852" t="s">
        <v>1416</v>
      </c>
      <c r="C51" s="791"/>
      <c r="D51" s="791"/>
      <c r="E51" s="791"/>
      <c r="F51" s="791"/>
      <c r="G51" s="791"/>
      <c r="H51" s="791"/>
      <c r="I51" s="791"/>
      <c r="J51" s="791"/>
      <c r="K51" s="791"/>
      <c r="L51" s="791"/>
      <c r="M51" s="791"/>
      <c r="N51" s="791"/>
      <c r="O51" s="791"/>
      <c r="P51" s="791"/>
      <c r="Q51" s="792"/>
      <c r="R51" s="759"/>
    </row>
    <row r="52" spans="1:74" s="121" customFormat="1" ht="12" customHeight="1" x14ac:dyDescent="0.2">
      <c r="A52" s="39"/>
      <c r="B52" s="852" t="s">
        <v>1417</v>
      </c>
      <c r="C52" s="792"/>
      <c r="D52" s="792"/>
      <c r="E52" s="792"/>
      <c r="F52" s="792"/>
      <c r="G52" s="792"/>
      <c r="H52" s="792"/>
      <c r="I52" s="792"/>
      <c r="J52" s="792"/>
      <c r="K52" s="792"/>
      <c r="L52" s="792"/>
      <c r="M52" s="792"/>
      <c r="N52" s="792"/>
      <c r="O52" s="792"/>
      <c r="P52" s="792"/>
      <c r="Q52" s="792"/>
      <c r="R52" s="759"/>
      <c r="AY52" s="239"/>
      <c r="AZ52" s="239"/>
      <c r="BA52" s="239"/>
      <c r="BB52" s="239"/>
      <c r="BC52" s="239"/>
      <c r="BD52" s="239"/>
      <c r="BE52" s="239"/>
      <c r="BF52" s="239"/>
      <c r="BG52" s="239"/>
      <c r="BH52" s="239"/>
      <c r="BI52" s="239"/>
      <c r="BJ52" s="239"/>
    </row>
    <row r="53" spans="1:74" s="193" customFormat="1" ht="12" customHeight="1" x14ac:dyDescent="0.2">
      <c r="A53" s="192"/>
      <c r="B53" s="404" t="s">
        <v>929</v>
      </c>
      <c r="C53" s="404"/>
      <c r="D53" s="404"/>
      <c r="E53" s="404"/>
      <c r="F53" s="404"/>
      <c r="G53" s="404"/>
      <c r="H53" s="404"/>
      <c r="I53" s="404"/>
      <c r="J53" s="404"/>
      <c r="K53" s="404"/>
      <c r="L53" s="404"/>
      <c r="M53" s="404"/>
      <c r="N53" s="404"/>
      <c r="O53" s="404"/>
      <c r="P53" s="404"/>
      <c r="Q53" s="404"/>
      <c r="R53" s="760"/>
      <c r="AY53" s="240"/>
      <c r="AZ53" s="240"/>
      <c r="BA53" s="240"/>
      <c r="BB53" s="240"/>
      <c r="BC53" s="240"/>
      <c r="BD53" s="240"/>
      <c r="BE53" s="240"/>
      <c r="BF53" s="240"/>
      <c r="BG53" s="240"/>
      <c r="BH53" s="240"/>
      <c r="BI53" s="240"/>
      <c r="BJ53" s="240"/>
    </row>
    <row r="54" spans="1:74" s="193" customFormat="1" ht="12" customHeight="1" x14ac:dyDescent="0.2">
      <c r="A54" s="192"/>
      <c r="B54" s="788" t="str">
        <f>Dates!$G$2</f>
        <v>EIA completed modeling and analysis for this report on Thursday, June 6, 2024.</v>
      </c>
      <c r="C54" s="789"/>
      <c r="D54" s="789"/>
      <c r="E54" s="789"/>
      <c r="F54" s="789"/>
      <c r="G54" s="789"/>
      <c r="H54" s="789"/>
      <c r="I54" s="789"/>
      <c r="J54" s="789"/>
      <c r="K54" s="789"/>
      <c r="L54" s="789"/>
      <c r="M54" s="789"/>
      <c r="N54" s="789"/>
      <c r="O54" s="789"/>
      <c r="P54" s="789"/>
      <c r="Q54" s="789"/>
      <c r="R54" s="759"/>
      <c r="AY54" s="240"/>
      <c r="AZ54" s="240"/>
      <c r="BA54" s="240"/>
      <c r="BB54" s="240"/>
      <c r="BC54" s="240"/>
      <c r="BD54" s="240"/>
      <c r="BE54" s="240"/>
      <c r="BF54" s="240"/>
      <c r="BG54" s="240"/>
      <c r="BH54" s="240"/>
      <c r="BI54" s="240"/>
      <c r="BJ54" s="240"/>
    </row>
    <row r="55" spans="1:74" s="193" customFormat="1" ht="12" customHeight="1" x14ac:dyDescent="0.2">
      <c r="A55" s="192"/>
      <c r="B55" s="798" t="s">
        <v>520</v>
      </c>
      <c r="C55" s="780"/>
      <c r="D55" s="780"/>
      <c r="E55" s="780"/>
      <c r="F55" s="780"/>
      <c r="G55" s="780"/>
      <c r="H55" s="780"/>
      <c r="I55" s="780"/>
      <c r="J55" s="780"/>
      <c r="K55" s="780"/>
      <c r="L55" s="780"/>
      <c r="M55" s="780"/>
      <c r="N55" s="780"/>
      <c r="O55" s="780"/>
      <c r="P55" s="780"/>
      <c r="Q55" s="780"/>
      <c r="R55" s="759"/>
      <c r="AY55" s="240"/>
      <c r="AZ55" s="240"/>
      <c r="BA55" s="240"/>
      <c r="BB55" s="240"/>
      <c r="BC55" s="240"/>
      <c r="BD55" s="240"/>
      <c r="BE55" s="240"/>
      <c r="BF55" s="240"/>
      <c r="BG55" s="240"/>
      <c r="BH55" s="240"/>
      <c r="BI55" s="240"/>
      <c r="BJ55" s="240"/>
    </row>
    <row r="56" spans="1:74" s="193" customFormat="1" ht="12" customHeight="1" x14ac:dyDescent="0.2">
      <c r="A56" s="192"/>
      <c r="B56" s="803" t="s">
        <v>213</v>
      </c>
      <c r="C56" s="789"/>
      <c r="D56" s="789"/>
      <c r="E56" s="789"/>
      <c r="F56" s="789"/>
      <c r="G56" s="789"/>
      <c r="H56" s="789"/>
      <c r="I56" s="789"/>
      <c r="J56" s="789"/>
      <c r="K56" s="789"/>
      <c r="L56" s="789"/>
      <c r="M56" s="789"/>
      <c r="N56" s="789"/>
      <c r="O56" s="789"/>
      <c r="P56" s="789"/>
      <c r="Q56" s="789"/>
      <c r="R56" s="759"/>
      <c r="AY56" s="240"/>
      <c r="AZ56" s="240"/>
      <c r="BA56" s="240"/>
      <c r="BB56" s="240"/>
      <c r="BC56" s="240"/>
      <c r="BD56" s="240"/>
      <c r="BE56" s="240"/>
      <c r="BF56" s="240"/>
      <c r="BG56" s="240"/>
      <c r="BH56" s="240"/>
      <c r="BI56" s="240"/>
      <c r="BJ56" s="240"/>
    </row>
    <row r="57" spans="1:74" s="193" customFormat="1" ht="12" customHeight="1" x14ac:dyDescent="0.2">
      <c r="A57" s="192"/>
      <c r="B57" s="800" t="s">
        <v>536</v>
      </c>
      <c r="C57" s="801"/>
      <c r="D57" s="801"/>
      <c r="E57" s="801"/>
      <c r="F57" s="801"/>
      <c r="G57" s="801"/>
      <c r="H57" s="801"/>
      <c r="I57" s="801"/>
      <c r="J57" s="801"/>
      <c r="K57" s="801"/>
      <c r="L57" s="801"/>
      <c r="M57" s="801"/>
      <c r="N57" s="801"/>
      <c r="O57" s="801"/>
      <c r="P57" s="801"/>
      <c r="Q57" s="792"/>
      <c r="R57" s="759"/>
      <c r="AY57" s="240"/>
      <c r="AZ57" s="240"/>
      <c r="BA57" s="240"/>
      <c r="BB57" s="240"/>
      <c r="BC57" s="240"/>
      <c r="BD57" s="318"/>
      <c r="BE57" s="318"/>
      <c r="BF57" s="318"/>
      <c r="BG57" s="240"/>
      <c r="BH57" s="240"/>
      <c r="BI57" s="240"/>
      <c r="BJ57" s="240"/>
    </row>
    <row r="58" spans="1:74" s="194" customFormat="1" ht="12" customHeight="1" x14ac:dyDescent="0.2">
      <c r="A58" s="180"/>
      <c r="B58" s="816" t="s">
        <v>950</v>
      </c>
      <c r="C58" s="816"/>
      <c r="D58" s="816"/>
      <c r="E58" s="816"/>
      <c r="F58" s="816"/>
      <c r="G58" s="816"/>
      <c r="H58" s="816"/>
      <c r="I58" s="816"/>
      <c r="J58" s="816"/>
      <c r="K58" s="816"/>
      <c r="L58" s="816"/>
      <c r="M58" s="816"/>
      <c r="N58" s="816"/>
      <c r="O58" s="816"/>
      <c r="P58" s="816"/>
      <c r="Q58" s="816"/>
      <c r="R58" s="816"/>
      <c r="AY58" s="241"/>
      <c r="AZ58" s="241"/>
      <c r="BA58" s="241"/>
      <c r="BB58" s="241"/>
      <c r="BC58" s="241"/>
      <c r="BD58" s="319"/>
      <c r="BE58" s="319"/>
      <c r="BF58" s="319"/>
      <c r="BG58" s="241"/>
      <c r="BH58" s="241"/>
      <c r="BI58" s="241"/>
      <c r="BJ58" s="241"/>
    </row>
    <row r="59" spans="1:74" ht="12.75" x14ac:dyDescent="0.2">
      <c r="A59" s="180"/>
      <c r="B59" s="800" t="s">
        <v>1418</v>
      </c>
      <c r="C59" s="791"/>
      <c r="D59" s="791"/>
      <c r="E59" s="791"/>
      <c r="F59" s="791"/>
      <c r="G59" s="791"/>
      <c r="H59" s="791"/>
      <c r="I59" s="791"/>
      <c r="J59" s="791"/>
      <c r="K59" s="791"/>
      <c r="L59" s="791"/>
      <c r="M59" s="791"/>
      <c r="N59" s="791"/>
      <c r="O59" s="791"/>
      <c r="P59" s="791"/>
      <c r="Q59" s="792"/>
      <c r="R59" s="759"/>
      <c r="BK59" s="155"/>
      <c r="BL59" s="155"/>
      <c r="BM59" s="155"/>
      <c r="BN59" s="155"/>
      <c r="BO59" s="155"/>
      <c r="BP59" s="155"/>
      <c r="BQ59" s="155"/>
      <c r="BR59" s="155"/>
      <c r="BS59" s="155"/>
      <c r="BT59" s="155"/>
      <c r="BU59" s="155"/>
      <c r="BV59" s="155"/>
    </row>
    <row r="60" spans="1:74" ht="12.75" x14ac:dyDescent="0.2">
      <c r="A60" s="180"/>
      <c r="B60" s="808" t="s">
        <v>1266</v>
      </c>
      <c r="C60" s="792"/>
      <c r="D60" s="792"/>
      <c r="E60" s="792"/>
      <c r="F60" s="792"/>
      <c r="G60" s="792"/>
      <c r="H60" s="792"/>
      <c r="I60" s="792"/>
      <c r="J60" s="792"/>
      <c r="K60" s="792"/>
      <c r="L60" s="792"/>
      <c r="M60" s="792"/>
      <c r="N60" s="792"/>
      <c r="O60" s="792"/>
      <c r="P60" s="792"/>
      <c r="Q60" s="792"/>
      <c r="R60" s="743"/>
      <c r="BK60" s="155"/>
      <c r="BL60" s="155"/>
      <c r="BM60" s="155"/>
      <c r="BN60" s="155"/>
      <c r="BO60" s="155"/>
      <c r="BP60" s="155"/>
      <c r="BQ60" s="155"/>
      <c r="BR60" s="155"/>
      <c r="BS60" s="155"/>
      <c r="BT60" s="155"/>
      <c r="BU60" s="155"/>
      <c r="BV60" s="155"/>
    </row>
    <row r="61" spans="1:74" x14ac:dyDescent="0.2">
      <c r="BK61" s="155"/>
      <c r="BL61" s="155"/>
      <c r="BM61" s="155"/>
      <c r="BN61" s="155"/>
      <c r="BO61" s="155"/>
      <c r="BP61" s="155"/>
      <c r="BQ61" s="155"/>
      <c r="BR61" s="155"/>
      <c r="BS61" s="155"/>
      <c r="BT61" s="155"/>
      <c r="BU61" s="155"/>
      <c r="BV61" s="155"/>
    </row>
    <row r="62" spans="1:74" x14ac:dyDescent="0.2">
      <c r="BK62" s="155"/>
      <c r="BL62" s="155"/>
      <c r="BM62" s="155"/>
      <c r="BN62" s="155"/>
      <c r="BO62" s="155"/>
      <c r="BP62" s="155"/>
      <c r="BQ62" s="155"/>
      <c r="BR62" s="155"/>
      <c r="BS62" s="155"/>
      <c r="BT62" s="155"/>
      <c r="BU62" s="155"/>
      <c r="BV62" s="155"/>
    </row>
    <row r="63" spans="1:74" x14ac:dyDescent="0.2">
      <c r="BK63" s="155"/>
      <c r="BL63" s="155"/>
      <c r="BM63" s="155"/>
      <c r="BN63" s="155"/>
      <c r="BO63" s="155"/>
      <c r="BP63" s="155"/>
      <c r="BQ63" s="155"/>
      <c r="BR63" s="155"/>
      <c r="BS63" s="155"/>
      <c r="BT63" s="155"/>
      <c r="BU63" s="155"/>
      <c r="BV63" s="155"/>
    </row>
    <row r="64" spans="1:74" x14ac:dyDescent="0.2">
      <c r="BK64" s="155"/>
      <c r="BL64" s="155"/>
      <c r="BM64" s="155"/>
      <c r="BN64" s="155"/>
      <c r="BO64" s="155"/>
      <c r="BP64" s="155"/>
      <c r="BQ64" s="155"/>
      <c r="BR64" s="155"/>
      <c r="BS64" s="155"/>
      <c r="BT64" s="155"/>
      <c r="BU64" s="155"/>
      <c r="BV64" s="155"/>
    </row>
    <row r="65" spans="63:74" x14ac:dyDescent="0.2">
      <c r="BK65" s="155"/>
      <c r="BL65" s="155"/>
      <c r="BM65" s="155"/>
      <c r="BN65" s="155"/>
      <c r="BO65" s="155"/>
      <c r="BP65" s="155"/>
      <c r="BQ65" s="155"/>
      <c r="BR65" s="155"/>
      <c r="BS65" s="155"/>
      <c r="BT65" s="155"/>
      <c r="BU65" s="155"/>
      <c r="BV65" s="155"/>
    </row>
    <row r="66" spans="63:74" x14ac:dyDescent="0.2">
      <c r="BK66" s="155"/>
      <c r="BL66" s="155"/>
      <c r="BM66" s="155"/>
      <c r="BN66" s="155"/>
      <c r="BO66" s="155"/>
      <c r="BP66" s="155"/>
      <c r="BQ66" s="155"/>
      <c r="BR66" s="155"/>
      <c r="BS66" s="155"/>
      <c r="BT66" s="155"/>
      <c r="BU66" s="155"/>
      <c r="BV66" s="155"/>
    </row>
    <row r="67" spans="63:74" x14ac:dyDescent="0.2">
      <c r="BK67" s="155"/>
      <c r="BL67" s="155"/>
      <c r="BM67" s="155"/>
      <c r="BN67" s="155"/>
      <c r="BO67" s="155"/>
      <c r="BP67" s="155"/>
      <c r="BQ67" s="155"/>
      <c r="BR67" s="155"/>
      <c r="BS67" s="155"/>
      <c r="BT67" s="155"/>
      <c r="BU67" s="155"/>
      <c r="BV67" s="155"/>
    </row>
    <row r="68" spans="63:74" x14ac:dyDescent="0.2">
      <c r="BK68" s="155"/>
      <c r="BL68" s="155"/>
      <c r="BM68" s="155"/>
      <c r="BN68" s="155"/>
      <c r="BO68" s="155"/>
      <c r="BP68" s="155"/>
      <c r="BQ68" s="155"/>
      <c r="BR68" s="155"/>
      <c r="BS68" s="155"/>
      <c r="BT68" s="155"/>
      <c r="BU68" s="155"/>
      <c r="BV68" s="155"/>
    </row>
    <row r="69" spans="63:74" x14ac:dyDescent="0.2">
      <c r="BK69" s="155"/>
      <c r="BL69" s="155"/>
      <c r="BM69" s="155"/>
      <c r="BN69" s="155"/>
      <c r="BO69" s="155"/>
      <c r="BP69" s="155"/>
      <c r="BQ69" s="155"/>
      <c r="BR69" s="155"/>
      <c r="BS69" s="155"/>
      <c r="BT69" s="155"/>
      <c r="BU69" s="155"/>
      <c r="BV69" s="155"/>
    </row>
    <row r="70" spans="63:74" x14ac:dyDescent="0.2">
      <c r="BK70" s="155"/>
      <c r="BL70" s="155"/>
      <c r="BM70" s="155"/>
      <c r="BN70" s="155"/>
      <c r="BO70" s="155"/>
      <c r="BP70" s="155"/>
      <c r="BQ70" s="155"/>
      <c r="BR70" s="155"/>
      <c r="BS70" s="155"/>
      <c r="BT70" s="155"/>
      <c r="BU70" s="155"/>
      <c r="BV70" s="155"/>
    </row>
    <row r="71" spans="63:74" x14ac:dyDescent="0.2">
      <c r="BK71" s="155"/>
      <c r="BL71" s="155"/>
      <c r="BM71" s="155"/>
      <c r="BN71" s="155"/>
      <c r="BO71" s="155"/>
      <c r="BP71" s="155"/>
      <c r="BQ71" s="155"/>
      <c r="BR71" s="155"/>
      <c r="BS71" s="155"/>
      <c r="BT71" s="155"/>
      <c r="BU71" s="155"/>
      <c r="BV71" s="155"/>
    </row>
    <row r="72" spans="63:74" x14ac:dyDescent="0.2">
      <c r="BK72" s="155"/>
      <c r="BL72" s="155"/>
      <c r="BM72" s="155"/>
      <c r="BN72" s="155"/>
      <c r="BO72" s="155"/>
      <c r="BP72" s="155"/>
      <c r="BQ72" s="155"/>
      <c r="BR72" s="155"/>
      <c r="BS72" s="155"/>
      <c r="BT72" s="155"/>
      <c r="BU72" s="155"/>
      <c r="BV72" s="155"/>
    </row>
    <row r="73" spans="63:74" x14ac:dyDescent="0.2">
      <c r="BK73" s="155"/>
      <c r="BL73" s="155"/>
      <c r="BM73" s="155"/>
      <c r="BN73" s="155"/>
      <c r="BO73" s="155"/>
      <c r="BP73" s="155"/>
      <c r="BQ73" s="155"/>
      <c r="BR73" s="155"/>
      <c r="BS73" s="155"/>
      <c r="BT73" s="155"/>
      <c r="BU73" s="155"/>
      <c r="BV73" s="155"/>
    </row>
    <row r="74" spans="63:74" x14ac:dyDescent="0.2">
      <c r="BK74" s="155"/>
      <c r="BL74" s="155"/>
      <c r="BM74" s="155"/>
      <c r="BN74" s="155"/>
      <c r="BO74" s="155"/>
      <c r="BP74" s="155"/>
      <c r="BQ74" s="155"/>
      <c r="BR74" s="155"/>
      <c r="BS74" s="155"/>
      <c r="BT74" s="155"/>
      <c r="BU74" s="155"/>
      <c r="BV74" s="155"/>
    </row>
    <row r="75" spans="63:74" x14ac:dyDescent="0.2">
      <c r="BK75" s="155"/>
      <c r="BL75" s="155"/>
      <c r="BM75" s="155"/>
      <c r="BN75" s="155"/>
      <c r="BO75" s="155"/>
      <c r="BP75" s="155"/>
      <c r="BQ75" s="155"/>
      <c r="BR75" s="155"/>
      <c r="BS75" s="155"/>
      <c r="BT75" s="155"/>
      <c r="BU75" s="155"/>
      <c r="BV75" s="155"/>
    </row>
    <row r="76" spans="63:74" x14ac:dyDescent="0.2">
      <c r="BK76" s="155"/>
      <c r="BL76" s="155"/>
      <c r="BM76" s="155"/>
      <c r="BN76" s="155"/>
      <c r="BO76" s="155"/>
      <c r="BP76" s="155"/>
      <c r="BQ76" s="155"/>
      <c r="BR76" s="155"/>
      <c r="BS76" s="155"/>
      <c r="BT76" s="155"/>
      <c r="BU76" s="155"/>
      <c r="BV76" s="155"/>
    </row>
    <row r="77" spans="63:74" x14ac:dyDescent="0.2">
      <c r="BK77" s="155"/>
      <c r="BL77" s="155"/>
      <c r="BM77" s="155"/>
      <c r="BN77" s="155"/>
      <c r="BO77" s="155"/>
      <c r="BP77" s="155"/>
      <c r="BQ77" s="155"/>
      <c r="BR77" s="155"/>
      <c r="BS77" s="155"/>
      <c r="BT77" s="155"/>
      <c r="BU77" s="155"/>
      <c r="BV77" s="155"/>
    </row>
    <row r="78" spans="63:74" x14ac:dyDescent="0.2">
      <c r="BK78" s="155"/>
      <c r="BL78" s="155"/>
      <c r="BM78" s="155"/>
      <c r="BN78" s="155"/>
      <c r="BO78" s="155"/>
      <c r="BP78" s="155"/>
      <c r="BQ78" s="155"/>
      <c r="BR78" s="155"/>
      <c r="BS78" s="155"/>
      <c r="BT78" s="155"/>
      <c r="BU78" s="155"/>
      <c r="BV78" s="155"/>
    </row>
    <row r="79" spans="63:74" x14ac:dyDescent="0.2">
      <c r="BK79" s="155"/>
      <c r="BL79" s="155"/>
      <c r="BM79" s="155"/>
      <c r="BN79" s="155"/>
      <c r="BO79" s="155"/>
      <c r="BP79" s="155"/>
      <c r="BQ79" s="155"/>
      <c r="BR79" s="155"/>
      <c r="BS79" s="155"/>
      <c r="BT79" s="155"/>
      <c r="BU79" s="155"/>
      <c r="BV79" s="155"/>
    </row>
    <row r="80" spans="63:74" x14ac:dyDescent="0.2">
      <c r="BK80" s="155"/>
      <c r="BL80" s="155"/>
      <c r="BM80" s="155"/>
      <c r="BN80" s="155"/>
      <c r="BO80" s="155"/>
      <c r="BP80" s="155"/>
      <c r="BQ80" s="155"/>
      <c r="BR80" s="155"/>
      <c r="BS80" s="155"/>
      <c r="BT80" s="155"/>
      <c r="BU80" s="155"/>
      <c r="BV80" s="155"/>
    </row>
    <row r="81" spans="63:74" x14ac:dyDescent="0.2">
      <c r="BK81" s="155"/>
      <c r="BL81" s="155"/>
      <c r="BM81" s="155"/>
      <c r="BN81" s="155"/>
      <c r="BO81" s="155"/>
      <c r="BP81" s="155"/>
      <c r="BQ81" s="155"/>
      <c r="BR81" s="155"/>
      <c r="BS81" s="155"/>
      <c r="BT81" s="155"/>
      <c r="BU81" s="155"/>
      <c r="BV81" s="155"/>
    </row>
    <row r="82" spans="63:74" x14ac:dyDescent="0.2">
      <c r="BK82" s="155"/>
      <c r="BL82" s="155"/>
      <c r="BM82" s="155"/>
      <c r="BN82" s="155"/>
      <c r="BO82" s="155"/>
      <c r="BP82" s="155"/>
      <c r="BQ82" s="155"/>
      <c r="BR82" s="155"/>
      <c r="BS82" s="155"/>
      <c r="BT82" s="155"/>
      <c r="BU82" s="155"/>
      <c r="BV82" s="155"/>
    </row>
    <row r="83" spans="63:74" x14ac:dyDescent="0.2">
      <c r="BK83" s="155"/>
      <c r="BL83" s="155"/>
      <c r="BM83" s="155"/>
      <c r="BN83" s="155"/>
      <c r="BO83" s="155"/>
      <c r="BP83" s="155"/>
      <c r="BQ83" s="155"/>
      <c r="BR83" s="155"/>
      <c r="BS83" s="155"/>
      <c r="BT83" s="155"/>
      <c r="BU83" s="155"/>
      <c r="BV83" s="155"/>
    </row>
    <row r="84" spans="63:74" x14ac:dyDescent="0.2">
      <c r="BK84" s="155"/>
      <c r="BL84" s="155"/>
      <c r="BM84" s="155"/>
      <c r="BN84" s="155"/>
      <c r="BO84" s="155"/>
      <c r="BP84" s="155"/>
      <c r="BQ84" s="155"/>
      <c r="BR84" s="155"/>
      <c r="BS84" s="155"/>
      <c r="BT84" s="155"/>
      <c r="BU84" s="155"/>
      <c r="BV84" s="155"/>
    </row>
    <row r="85" spans="63:74" x14ac:dyDescent="0.2">
      <c r="BK85" s="155"/>
      <c r="BL85" s="155"/>
      <c r="BM85" s="155"/>
      <c r="BN85" s="155"/>
      <c r="BO85" s="155"/>
      <c r="BP85" s="155"/>
      <c r="BQ85" s="155"/>
      <c r="BR85" s="155"/>
      <c r="BS85" s="155"/>
      <c r="BT85" s="155"/>
      <c r="BU85" s="155"/>
      <c r="BV85" s="155"/>
    </row>
    <row r="86" spans="63:74" x14ac:dyDescent="0.2">
      <c r="BK86" s="155"/>
      <c r="BL86" s="155"/>
      <c r="BM86" s="155"/>
      <c r="BN86" s="155"/>
      <c r="BO86" s="155"/>
      <c r="BP86" s="155"/>
      <c r="BQ86" s="155"/>
      <c r="BR86" s="155"/>
      <c r="BS86" s="155"/>
      <c r="BT86" s="155"/>
      <c r="BU86" s="155"/>
      <c r="BV86" s="155"/>
    </row>
    <row r="87" spans="63:74" x14ac:dyDescent="0.2">
      <c r="BK87" s="155"/>
      <c r="BL87" s="155"/>
      <c r="BM87" s="155"/>
      <c r="BN87" s="155"/>
      <c r="BO87" s="155"/>
      <c r="BP87" s="155"/>
      <c r="BQ87" s="155"/>
      <c r="BR87" s="155"/>
      <c r="BS87" s="155"/>
      <c r="BT87" s="155"/>
      <c r="BU87" s="155"/>
      <c r="BV87" s="155"/>
    </row>
    <row r="88" spans="63:74" x14ac:dyDescent="0.2">
      <c r="BK88" s="155"/>
      <c r="BL88" s="155"/>
      <c r="BM88" s="155"/>
      <c r="BN88" s="155"/>
      <c r="BO88" s="155"/>
      <c r="BP88" s="155"/>
      <c r="BQ88" s="155"/>
      <c r="BR88" s="155"/>
      <c r="BS88" s="155"/>
      <c r="BT88" s="155"/>
      <c r="BU88" s="155"/>
      <c r="BV88" s="155"/>
    </row>
    <row r="89" spans="63:74" x14ac:dyDescent="0.2">
      <c r="BK89" s="155"/>
      <c r="BL89" s="155"/>
      <c r="BM89" s="155"/>
      <c r="BN89" s="155"/>
      <c r="BO89" s="155"/>
      <c r="BP89" s="155"/>
      <c r="BQ89" s="155"/>
      <c r="BR89" s="155"/>
      <c r="BS89" s="155"/>
      <c r="BT89" s="155"/>
      <c r="BU89" s="155"/>
      <c r="BV89" s="155"/>
    </row>
    <row r="90" spans="63:74" x14ac:dyDescent="0.2">
      <c r="BK90" s="155"/>
      <c r="BL90" s="155"/>
      <c r="BM90" s="155"/>
      <c r="BN90" s="155"/>
      <c r="BO90" s="155"/>
      <c r="BP90" s="155"/>
      <c r="BQ90" s="155"/>
      <c r="BR90" s="155"/>
      <c r="BS90" s="155"/>
      <c r="BT90" s="155"/>
      <c r="BU90" s="155"/>
      <c r="BV90" s="155"/>
    </row>
    <row r="91" spans="63:74" x14ac:dyDescent="0.2">
      <c r="BK91" s="155"/>
      <c r="BL91" s="155"/>
      <c r="BM91" s="155"/>
      <c r="BN91" s="155"/>
      <c r="BO91" s="155"/>
      <c r="BP91" s="155"/>
      <c r="BQ91" s="155"/>
      <c r="BR91" s="155"/>
      <c r="BS91" s="155"/>
      <c r="BT91" s="155"/>
      <c r="BU91" s="155"/>
      <c r="BV91" s="155"/>
    </row>
    <row r="92" spans="63:74" x14ac:dyDescent="0.2">
      <c r="BK92" s="155"/>
      <c r="BL92" s="155"/>
      <c r="BM92" s="155"/>
      <c r="BN92" s="155"/>
      <c r="BO92" s="155"/>
      <c r="BP92" s="155"/>
      <c r="BQ92" s="155"/>
      <c r="BR92" s="155"/>
      <c r="BS92" s="155"/>
      <c r="BT92" s="155"/>
      <c r="BU92" s="155"/>
      <c r="BV92" s="155"/>
    </row>
    <row r="93" spans="63:74" x14ac:dyDescent="0.2">
      <c r="BK93" s="155"/>
      <c r="BL93" s="155"/>
      <c r="BM93" s="155"/>
      <c r="BN93" s="155"/>
      <c r="BO93" s="155"/>
      <c r="BP93" s="155"/>
      <c r="BQ93" s="155"/>
      <c r="BR93" s="155"/>
      <c r="BS93" s="155"/>
      <c r="BT93" s="155"/>
      <c r="BU93" s="155"/>
      <c r="BV93" s="155"/>
    </row>
    <row r="94" spans="63:74" x14ac:dyDescent="0.2">
      <c r="BK94" s="155"/>
      <c r="BL94" s="155"/>
      <c r="BM94" s="155"/>
      <c r="BN94" s="155"/>
      <c r="BO94" s="155"/>
      <c r="BP94" s="155"/>
      <c r="BQ94" s="155"/>
      <c r="BR94" s="155"/>
      <c r="BS94" s="155"/>
      <c r="BT94" s="155"/>
      <c r="BU94" s="155"/>
      <c r="BV94" s="155"/>
    </row>
    <row r="95" spans="63:74" x14ac:dyDescent="0.2">
      <c r="BK95" s="155"/>
      <c r="BL95" s="155"/>
      <c r="BM95" s="155"/>
      <c r="BN95" s="155"/>
      <c r="BO95" s="155"/>
      <c r="BP95" s="155"/>
      <c r="BQ95" s="155"/>
      <c r="BR95" s="155"/>
      <c r="BS95" s="155"/>
      <c r="BT95" s="155"/>
      <c r="BU95" s="155"/>
      <c r="BV95" s="155"/>
    </row>
    <row r="96" spans="63:74" x14ac:dyDescent="0.2">
      <c r="BK96" s="155"/>
      <c r="BL96" s="155"/>
      <c r="BM96" s="155"/>
      <c r="BN96" s="155"/>
      <c r="BO96" s="155"/>
      <c r="BP96" s="155"/>
      <c r="BQ96" s="155"/>
      <c r="BR96" s="155"/>
      <c r="BS96" s="155"/>
      <c r="BT96" s="155"/>
      <c r="BU96" s="155"/>
      <c r="BV96" s="155"/>
    </row>
    <row r="97" spans="63:74" x14ac:dyDescent="0.2">
      <c r="BK97" s="155"/>
      <c r="BL97" s="155"/>
      <c r="BM97" s="155"/>
      <c r="BN97" s="155"/>
      <c r="BO97" s="155"/>
      <c r="BP97" s="155"/>
      <c r="BQ97" s="155"/>
      <c r="BR97" s="155"/>
      <c r="BS97" s="155"/>
      <c r="BT97" s="155"/>
      <c r="BU97" s="155"/>
      <c r="BV97" s="155"/>
    </row>
    <row r="98" spans="63:74" x14ac:dyDescent="0.2">
      <c r="BK98" s="155"/>
      <c r="BL98" s="155"/>
      <c r="BM98" s="155"/>
      <c r="BN98" s="155"/>
      <c r="BO98" s="155"/>
      <c r="BP98" s="155"/>
      <c r="BQ98" s="155"/>
      <c r="BR98" s="155"/>
      <c r="BS98" s="155"/>
      <c r="BT98" s="155"/>
      <c r="BU98" s="155"/>
      <c r="BV98" s="155"/>
    </row>
    <row r="99" spans="63:74" x14ac:dyDescent="0.2">
      <c r="BK99" s="155"/>
      <c r="BL99" s="155"/>
      <c r="BM99" s="155"/>
      <c r="BN99" s="155"/>
      <c r="BO99" s="155"/>
      <c r="BP99" s="155"/>
      <c r="BQ99" s="155"/>
      <c r="BR99" s="155"/>
      <c r="BS99" s="155"/>
      <c r="BT99" s="155"/>
      <c r="BU99" s="155"/>
      <c r="BV99" s="155"/>
    </row>
    <row r="100" spans="63:74" x14ac:dyDescent="0.2">
      <c r="BK100" s="155"/>
      <c r="BL100" s="155"/>
      <c r="BM100" s="155"/>
      <c r="BN100" s="155"/>
      <c r="BO100" s="155"/>
      <c r="BP100" s="155"/>
      <c r="BQ100" s="155"/>
      <c r="BR100" s="155"/>
      <c r="BS100" s="155"/>
      <c r="BT100" s="155"/>
      <c r="BU100" s="155"/>
      <c r="BV100" s="155"/>
    </row>
    <row r="101" spans="63:74" x14ac:dyDescent="0.2">
      <c r="BK101" s="155"/>
      <c r="BL101" s="155"/>
      <c r="BM101" s="155"/>
      <c r="BN101" s="155"/>
      <c r="BO101" s="155"/>
      <c r="BP101" s="155"/>
      <c r="BQ101" s="155"/>
      <c r="BR101" s="155"/>
      <c r="BS101" s="155"/>
      <c r="BT101" s="155"/>
      <c r="BU101" s="155"/>
      <c r="BV101" s="155"/>
    </row>
    <row r="102" spans="63:74" x14ac:dyDescent="0.2">
      <c r="BK102" s="155"/>
      <c r="BL102" s="155"/>
      <c r="BM102" s="155"/>
      <c r="BN102" s="155"/>
      <c r="BO102" s="155"/>
      <c r="BP102" s="155"/>
      <c r="BQ102" s="155"/>
      <c r="BR102" s="155"/>
      <c r="BS102" s="155"/>
      <c r="BT102" s="155"/>
      <c r="BU102" s="155"/>
      <c r="BV102" s="155"/>
    </row>
    <row r="103" spans="63:74" x14ac:dyDescent="0.2">
      <c r="BK103" s="155"/>
      <c r="BL103" s="155"/>
      <c r="BM103" s="155"/>
      <c r="BN103" s="155"/>
      <c r="BO103" s="155"/>
      <c r="BP103" s="155"/>
      <c r="BQ103" s="155"/>
      <c r="BR103" s="155"/>
      <c r="BS103" s="155"/>
      <c r="BT103" s="155"/>
      <c r="BU103" s="155"/>
      <c r="BV103" s="155"/>
    </row>
    <row r="104" spans="63:74" x14ac:dyDescent="0.2">
      <c r="BK104" s="155"/>
      <c r="BL104" s="155"/>
      <c r="BM104" s="155"/>
      <c r="BN104" s="155"/>
      <c r="BO104" s="155"/>
      <c r="BP104" s="155"/>
      <c r="BQ104" s="155"/>
      <c r="BR104" s="155"/>
      <c r="BS104" s="155"/>
      <c r="BT104" s="155"/>
      <c r="BU104" s="155"/>
      <c r="BV104" s="155"/>
    </row>
    <row r="105" spans="63:74" x14ac:dyDescent="0.2">
      <c r="BK105" s="155"/>
      <c r="BL105" s="155"/>
      <c r="BM105" s="155"/>
      <c r="BN105" s="155"/>
      <c r="BO105" s="155"/>
      <c r="BP105" s="155"/>
      <c r="BQ105" s="155"/>
      <c r="BR105" s="155"/>
      <c r="BS105" s="155"/>
      <c r="BT105" s="155"/>
      <c r="BU105" s="155"/>
      <c r="BV105" s="155"/>
    </row>
    <row r="106" spans="63:74" x14ac:dyDescent="0.2">
      <c r="BK106" s="155"/>
      <c r="BL106" s="155"/>
      <c r="BM106" s="155"/>
      <c r="BN106" s="155"/>
      <c r="BO106" s="155"/>
      <c r="BP106" s="155"/>
      <c r="BQ106" s="155"/>
      <c r="BR106" s="155"/>
      <c r="BS106" s="155"/>
      <c r="BT106" s="155"/>
      <c r="BU106" s="155"/>
      <c r="BV106" s="155"/>
    </row>
    <row r="107" spans="63:74" x14ac:dyDescent="0.2">
      <c r="BK107" s="155"/>
      <c r="BL107" s="155"/>
      <c r="BM107" s="155"/>
      <c r="BN107" s="155"/>
      <c r="BO107" s="155"/>
      <c r="BP107" s="155"/>
      <c r="BQ107" s="155"/>
      <c r="BR107" s="155"/>
      <c r="BS107" s="155"/>
      <c r="BT107" s="155"/>
      <c r="BU107" s="155"/>
      <c r="BV107" s="155"/>
    </row>
    <row r="108" spans="63:74" x14ac:dyDescent="0.2">
      <c r="BK108" s="155"/>
      <c r="BL108" s="155"/>
      <c r="BM108" s="155"/>
      <c r="BN108" s="155"/>
      <c r="BO108" s="155"/>
      <c r="BP108" s="155"/>
      <c r="BQ108" s="155"/>
      <c r="BR108" s="155"/>
      <c r="BS108" s="155"/>
      <c r="BT108" s="155"/>
      <c r="BU108" s="155"/>
      <c r="BV108" s="155"/>
    </row>
    <row r="109" spans="63:74" x14ac:dyDescent="0.2">
      <c r="BK109" s="155"/>
      <c r="BL109" s="155"/>
      <c r="BM109" s="155"/>
      <c r="BN109" s="155"/>
      <c r="BO109" s="155"/>
      <c r="BP109" s="155"/>
      <c r="BQ109" s="155"/>
      <c r="BR109" s="155"/>
      <c r="BS109" s="155"/>
      <c r="BT109" s="155"/>
      <c r="BU109" s="155"/>
      <c r="BV109" s="155"/>
    </row>
    <row r="110" spans="63:74" x14ac:dyDescent="0.2">
      <c r="BK110" s="155"/>
      <c r="BL110" s="155"/>
      <c r="BM110" s="155"/>
      <c r="BN110" s="155"/>
      <c r="BO110" s="155"/>
      <c r="BP110" s="155"/>
      <c r="BQ110" s="155"/>
      <c r="BR110" s="155"/>
      <c r="BS110" s="155"/>
      <c r="BT110" s="155"/>
      <c r="BU110" s="155"/>
      <c r="BV110" s="155"/>
    </row>
    <row r="111" spans="63:74" x14ac:dyDescent="0.2">
      <c r="BK111" s="155"/>
      <c r="BL111" s="155"/>
      <c r="BM111" s="155"/>
      <c r="BN111" s="155"/>
      <c r="BO111" s="155"/>
      <c r="BP111" s="155"/>
      <c r="BQ111" s="155"/>
      <c r="BR111" s="155"/>
      <c r="BS111" s="155"/>
      <c r="BT111" s="155"/>
      <c r="BU111" s="155"/>
      <c r="BV111" s="155"/>
    </row>
    <row r="112" spans="63:74" x14ac:dyDescent="0.2">
      <c r="BK112" s="155"/>
      <c r="BL112" s="155"/>
      <c r="BM112" s="155"/>
      <c r="BN112" s="155"/>
      <c r="BO112" s="155"/>
      <c r="BP112" s="155"/>
      <c r="BQ112" s="155"/>
      <c r="BR112" s="155"/>
      <c r="BS112" s="155"/>
      <c r="BT112" s="155"/>
      <c r="BU112" s="155"/>
      <c r="BV112" s="155"/>
    </row>
    <row r="113" spans="63:74" x14ac:dyDescent="0.2">
      <c r="BK113" s="155"/>
      <c r="BL113" s="155"/>
      <c r="BM113" s="155"/>
      <c r="BN113" s="155"/>
      <c r="BO113" s="155"/>
      <c r="BP113" s="155"/>
      <c r="BQ113" s="155"/>
      <c r="BR113" s="155"/>
      <c r="BS113" s="155"/>
      <c r="BT113" s="155"/>
      <c r="BU113" s="155"/>
      <c r="BV113" s="155"/>
    </row>
    <row r="114" spans="63:74" x14ac:dyDescent="0.2">
      <c r="BK114" s="155"/>
      <c r="BL114" s="155"/>
      <c r="BM114" s="155"/>
      <c r="BN114" s="155"/>
      <c r="BO114" s="155"/>
      <c r="BP114" s="155"/>
      <c r="BQ114" s="155"/>
      <c r="BR114" s="155"/>
      <c r="BS114" s="155"/>
      <c r="BT114" s="155"/>
      <c r="BU114" s="155"/>
      <c r="BV114" s="155"/>
    </row>
    <row r="115" spans="63:74" x14ac:dyDescent="0.2">
      <c r="BK115" s="155"/>
      <c r="BL115" s="155"/>
      <c r="BM115" s="155"/>
      <c r="BN115" s="155"/>
      <c r="BO115" s="155"/>
      <c r="BP115" s="155"/>
      <c r="BQ115" s="155"/>
      <c r="BR115" s="155"/>
      <c r="BS115" s="155"/>
      <c r="BT115" s="155"/>
      <c r="BU115" s="155"/>
      <c r="BV115" s="155"/>
    </row>
    <row r="116" spans="63:74" x14ac:dyDescent="0.2">
      <c r="BK116" s="155"/>
      <c r="BL116" s="155"/>
      <c r="BM116" s="155"/>
      <c r="BN116" s="155"/>
      <c r="BO116" s="155"/>
      <c r="BP116" s="155"/>
      <c r="BQ116" s="155"/>
      <c r="BR116" s="155"/>
      <c r="BS116" s="155"/>
      <c r="BT116" s="155"/>
      <c r="BU116" s="155"/>
      <c r="BV116" s="155"/>
    </row>
    <row r="117" spans="63:74" x14ac:dyDescent="0.2">
      <c r="BK117" s="155"/>
      <c r="BL117" s="155"/>
      <c r="BM117" s="155"/>
      <c r="BN117" s="155"/>
      <c r="BO117" s="155"/>
      <c r="BP117" s="155"/>
      <c r="BQ117" s="155"/>
      <c r="BR117" s="155"/>
      <c r="BS117" s="155"/>
      <c r="BT117" s="155"/>
      <c r="BU117" s="155"/>
      <c r="BV117" s="155"/>
    </row>
    <row r="118" spans="63:74" x14ac:dyDescent="0.2">
      <c r="BK118" s="155"/>
      <c r="BL118" s="155"/>
      <c r="BM118" s="155"/>
      <c r="BN118" s="155"/>
      <c r="BO118" s="155"/>
      <c r="BP118" s="155"/>
      <c r="BQ118" s="155"/>
      <c r="BR118" s="155"/>
      <c r="BS118" s="155"/>
      <c r="BT118" s="155"/>
      <c r="BU118" s="155"/>
      <c r="BV118" s="155"/>
    </row>
    <row r="119" spans="63:74" x14ac:dyDescent="0.2">
      <c r="BK119" s="155"/>
      <c r="BL119" s="155"/>
      <c r="BM119" s="155"/>
      <c r="BN119" s="155"/>
      <c r="BO119" s="155"/>
      <c r="BP119" s="155"/>
      <c r="BQ119" s="155"/>
      <c r="BR119" s="155"/>
      <c r="BS119" s="155"/>
      <c r="BT119" s="155"/>
      <c r="BU119" s="155"/>
      <c r="BV119" s="155"/>
    </row>
    <row r="120" spans="63:74" x14ac:dyDescent="0.2">
      <c r="BK120" s="155"/>
      <c r="BL120" s="155"/>
      <c r="BM120" s="155"/>
      <c r="BN120" s="155"/>
      <c r="BO120" s="155"/>
      <c r="BP120" s="155"/>
      <c r="BQ120" s="155"/>
      <c r="BR120" s="155"/>
      <c r="BS120" s="155"/>
      <c r="BT120" s="155"/>
      <c r="BU120" s="155"/>
      <c r="BV120" s="155"/>
    </row>
    <row r="121" spans="63:74" x14ac:dyDescent="0.2">
      <c r="BK121" s="155"/>
      <c r="BL121" s="155"/>
      <c r="BM121" s="155"/>
      <c r="BN121" s="155"/>
      <c r="BO121" s="155"/>
      <c r="BP121" s="155"/>
      <c r="BQ121" s="155"/>
      <c r="BR121" s="155"/>
      <c r="BS121" s="155"/>
      <c r="BT121" s="155"/>
      <c r="BU121" s="155"/>
      <c r="BV121" s="155"/>
    </row>
    <row r="122" spans="63:74" x14ac:dyDescent="0.2">
      <c r="BK122" s="155"/>
      <c r="BL122" s="155"/>
      <c r="BM122" s="155"/>
      <c r="BN122" s="155"/>
      <c r="BO122" s="155"/>
      <c r="BP122" s="155"/>
      <c r="BQ122" s="155"/>
      <c r="BR122" s="155"/>
      <c r="BS122" s="155"/>
      <c r="BT122" s="155"/>
      <c r="BU122" s="155"/>
      <c r="BV122" s="155"/>
    </row>
    <row r="123" spans="63:74" x14ac:dyDescent="0.2">
      <c r="BK123" s="155"/>
      <c r="BL123" s="155"/>
      <c r="BM123" s="155"/>
      <c r="BN123" s="155"/>
      <c r="BO123" s="155"/>
      <c r="BP123" s="155"/>
      <c r="BQ123" s="155"/>
      <c r="BR123" s="155"/>
      <c r="BS123" s="155"/>
      <c r="BT123" s="155"/>
      <c r="BU123" s="155"/>
      <c r="BV123" s="155"/>
    </row>
    <row r="124" spans="63:74" x14ac:dyDescent="0.2">
      <c r="BK124" s="155"/>
      <c r="BL124" s="155"/>
      <c r="BM124" s="155"/>
      <c r="BN124" s="155"/>
      <c r="BO124" s="155"/>
      <c r="BP124" s="155"/>
      <c r="BQ124" s="155"/>
      <c r="BR124" s="155"/>
      <c r="BS124" s="155"/>
      <c r="BT124" s="155"/>
      <c r="BU124" s="155"/>
      <c r="BV124" s="155"/>
    </row>
    <row r="125" spans="63:74" x14ac:dyDescent="0.2">
      <c r="BK125" s="155"/>
      <c r="BL125" s="155"/>
      <c r="BM125" s="155"/>
      <c r="BN125" s="155"/>
      <c r="BO125" s="155"/>
      <c r="BP125" s="155"/>
      <c r="BQ125" s="155"/>
      <c r="BR125" s="155"/>
      <c r="BS125" s="155"/>
      <c r="BT125" s="155"/>
      <c r="BU125" s="155"/>
      <c r="BV125" s="155"/>
    </row>
    <row r="126" spans="63:74" x14ac:dyDescent="0.2">
      <c r="BK126" s="155"/>
      <c r="BL126" s="155"/>
      <c r="BM126" s="155"/>
      <c r="BN126" s="155"/>
      <c r="BO126" s="155"/>
      <c r="BP126" s="155"/>
      <c r="BQ126" s="155"/>
      <c r="BR126" s="155"/>
      <c r="BS126" s="155"/>
      <c r="BT126" s="155"/>
      <c r="BU126" s="155"/>
      <c r="BV126" s="155"/>
    </row>
    <row r="127" spans="63:74" x14ac:dyDescent="0.2">
      <c r="BK127" s="155"/>
      <c r="BL127" s="155"/>
      <c r="BM127" s="155"/>
      <c r="BN127" s="155"/>
      <c r="BO127" s="155"/>
      <c r="BP127" s="155"/>
      <c r="BQ127" s="155"/>
      <c r="BR127" s="155"/>
      <c r="BS127" s="155"/>
      <c r="BT127" s="155"/>
      <c r="BU127" s="155"/>
      <c r="BV127" s="155"/>
    </row>
    <row r="128" spans="63:74" x14ac:dyDescent="0.2">
      <c r="BK128" s="155"/>
      <c r="BL128" s="155"/>
      <c r="BM128" s="155"/>
      <c r="BN128" s="155"/>
      <c r="BO128" s="155"/>
      <c r="BP128" s="155"/>
      <c r="BQ128" s="155"/>
      <c r="BR128" s="155"/>
      <c r="BS128" s="155"/>
      <c r="BT128" s="155"/>
      <c r="BU128" s="155"/>
      <c r="BV128" s="155"/>
    </row>
    <row r="129" spans="63:74" x14ac:dyDescent="0.2">
      <c r="BK129" s="155"/>
      <c r="BL129" s="155"/>
      <c r="BM129" s="155"/>
      <c r="BN129" s="155"/>
      <c r="BO129" s="155"/>
      <c r="BP129" s="155"/>
      <c r="BQ129" s="155"/>
      <c r="BR129" s="155"/>
      <c r="BS129" s="155"/>
      <c r="BT129" s="155"/>
      <c r="BU129" s="155"/>
      <c r="BV129" s="155"/>
    </row>
    <row r="130" spans="63:74" x14ac:dyDescent="0.2">
      <c r="BK130" s="155"/>
      <c r="BL130" s="155"/>
      <c r="BM130" s="155"/>
      <c r="BN130" s="155"/>
      <c r="BO130" s="155"/>
      <c r="BP130" s="155"/>
      <c r="BQ130" s="155"/>
      <c r="BR130" s="155"/>
      <c r="BS130" s="155"/>
      <c r="BT130" s="155"/>
      <c r="BU130" s="155"/>
      <c r="BV130" s="155"/>
    </row>
    <row r="131" spans="63:74" x14ac:dyDescent="0.2">
      <c r="BK131" s="155"/>
      <c r="BL131" s="155"/>
      <c r="BM131" s="155"/>
      <c r="BN131" s="155"/>
      <c r="BO131" s="155"/>
      <c r="BP131" s="155"/>
      <c r="BQ131" s="155"/>
      <c r="BR131" s="155"/>
      <c r="BS131" s="155"/>
      <c r="BT131" s="155"/>
      <c r="BU131" s="155"/>
      <c r="BV131" s="155"/>
    </row>
    <row r="132" spans="63:74" x14ac:dyDescent="0.2">
      <c r="BK132" s="155"/>
      <c r="BL132" s="155"/>
      <c r="BM132" s="155"/>
      <c r="BN132" s="155"/>
      <c r="BO132" s="155"/>
      <c r="BP132" s="155"/>
      <c r="BQ132" s="155"/>
      <c r="BR132" s="155"/>
      <c r="BS132" s="155"/>
      <c r="BT132" s="155"/>
      <c r="BU132" s="155"/>
      <c r="BV132" s="155"/>
    </row>
    <row r="133" spans="63:74" x14ac:dyDescent="0.2">
      <c r="BK133" s="155"/>
      <c r="BL133" s="155"/>
      <c r="BM133" s="155"/>
      <c r="BN133" s="155"/>
      <c r="BO133" s="155"/>
      <c r="BP133" s="155"/>
      <c r="BQ133" s="155"/>
      <c r="BR133" s="155"/>
      <c r="BS133" s="155"/>
      <c r="BT133" s="155"/>
      <c r="BU133" s="155"/>
      <c r="BV133" s="155"/>
    </row>
    <row r="134" spans="63:74" x14ac:dyDescent="0.2">
      <c r="BK134" s="155"/>
      <c r="BL134" s="155"/>
      <c r="BM134" s="155"/>
      <c r="BN134" s="155"/>
      <c r="BO134" s="155"/>
      <c r="BP134" s="155"/>
      <c r="BQ134" s="155"/>
      <c r="BR134" s="155"/>
      <c r="BS134" s="155"/>
      <c r="BT134" s="155"/>
      <c r="BU134" s="155"/>
      <c r="BV134" s="155"/>
    </row>
    <row r="135" spans="63:74" x14ac:dyDescent="0.2">
      <c r="BK135" s="155"/>
      <c r="BL135" s="155"/>
      <c r="BM135" s="155"/>
      <c r="BN135" s="155"/>
      <c r="BO135" s="155"/>
      <c r="BP135" s="155"/>
      <c r="BQ135" s="155"/>
      <c r="BR135" s="155"/>
      <c r="BS135" s="155"/>
      <c r="BT135" s="155"/>
      <c r="BU135" s="155"/>
      <c r="BV135" s="155"/>
    </row>
    <row r="136" spans="63:74" x14ac:dyDescent="0.2">
      <c r="BK136" s="155"/>
      <c r="BL136" s="155"/>
      <c r="BM136" s="155"/>
      <c r="BN136" s="155"/>
      <c r="BO136" s="155"/>
      <c r="BP136" s="155"/>
      <c r="BQ136" s="155"/>
      <c r="BR136" s="155"/>
      <c r="BS136" s="155"/>
      <c r="BT136" s="155"/>
      <c r="BU136" s="155"/>
      <c r="BV136" s="155"/>
    </row>
    <row r="137" spans="63:74" x14ac:dyDescent="0.2">
      <c r="BK137" s="155"/>
      <c r="BL137" s="155"/>
      <c r="BM137" s="155"/>
      <c r="BN137" s="155"/>
      <c r="BO137" s="155"/>
      <c r="BP137" s="155"/>
      <c r="BQ137" s="155"/>
      <c r="BR137" s="155"/>
      <c r="BS137" s="155"/>
      <c r="BT137" s="155"/>
      <c r="BU137" s="155"/>
      <c r="BV137" s="155"/>
    </row>
    <row r="138" spans="63:74" x14ac:dyDescent="0.2">
      <c r="BK138" s="155"/>
      <c r="BL138" s="155"/>
      <c r="BM138" s="155"/>
      <c r="BN138" s="155"/>
      <c r="BO138" s="155"/>
      <c r="BP138" s="155"/>
      <c r="BQ138" s="155"/>
      <c r="BR138" s="155"/>
      <c r="BS138" s="155"/>
      <c r="BT138" s="155"/>
      <c r="BU138" s="155"/>
      <c r="BV138" s="155"/>
    </row>
    <row r="139" spans="63:74" x14ac:dyDescent="0.2">
      <c r="BK139" s="155"/>
      <c r="BL139" s="155"/>
      <c r="BM139" s="155"/>
      <c r="BN139" s="155"/>
      <c r="BO139" s="155"/>
      <c r="BP139" s="155"/>
      <c r="BQ139" s="155"/>
      <c r="BR139" s="155"/>
      <c r="BS139" s="155"/>
      <c r="BT139" s="155"/>
      <c r="BU139" s="155"/>
      <c r="BV139" s="155"/>
    </row>
    <row r="140" spans="63:74" x14ac:dyDescent="0.2">
      <c r="BK140" s="155"/>
      <c r="BL140" s="155"/>
      <c r="BM140" s="155"/>
      <c r="BN140" s="155"/>
      <c r="BO140" s="155"/>
      <c r="BP140" s="155"/>
      <c r="BQ140" s="155"/>
      <c r="BR140" s="155"/>
      <c r="BS140" s="155"/>
      <c r="BT140" s="155"/>
      <c r="BU140" s="155"/>
      <c r="BV140" s="155"/>
    </row>
    <row r="141" spans="63:74" x14ac:dyDescent="0.2">
      <c r="BK141" s="155"/>
      <c r="BL141" s="155"/>
      <c r="BM141" s="155"/>
      <c r="BN141" s="155"/>
      <c r="BO141" s="155"/>
      <c r="BP141" s="155"/>
      <c r="BQ141" s="155"/>
      <c r="BR141" s="155"/>
      <c r="BS141" s="155"/>
      <c r="BT141" s="155"/>
      <c r="BU141" s="155"/>
      <c r="BV141" s="155"/>
    </row>
    <row r="142" spans="63:74" x14ac:dyDescent="0.2">
      <c r="BK142" s="155"/>
      <c r="BL142" s="155"/>
      <c r="BM142" s="155"/>
      <c r="BN142" s="155"/>
      <c r="BO142" s="155"/>
      <c r="BP142" s="155"/>
      <c r="BQ142" s="155"/>
      <c r="BR142" s="155"/>
      <c r="BS142" s="155"/>
      <c r="BT142" s="155"/>
      <c r="BU142" s="155"/>
      <c r="BV142" s="155"/>
    </row>
    <row r="143" spans="63:74" x14ac:dyDescent="0.2">
      <c r="BK143" s="155"/>
      <c r="BL143" s="155"/>
      <c r="BM143" s="155"/>
      <c r="BN143" s="155"/>
      <c r="BO143" s="155"/>
      <c r="BP143" s="155"/>
      <c r="BQ143" s="155"/>
      <c r="BR143" s="155"/>
      <c r="BS143" s="155"/>
      <c r="BT143" s="155"/>
      <c r="BU143" s="155"/>
      <c r="BV143" s="155"/>
    </row>
    <row r="144" spans="63:74" x14ac:dyDescent="0.2">
      <c r="BK144" s="155"/>
      <c r="BL144" s="155"/>
      <c r="BM144" s="155"/>
      <c r="BN144" s="155"/>
      <c r="BO144" s="155"/>
      <c r="BP144" s="155"/>
      <c r="BQ144" s="155"/>
      <c r="BR144" s="155"/>
      <c r="BS144" s="155"/>
      <c r="BT144" s="155"/>
      <c r="BU144" s="155"/>
      <c r="BV144" s="155"/>
    </row>
    <row r="145" spans="63:74" x14ac:dyDescent="0.2">
      <c r="BK145" s="155"/>
      <c r="BL145" s="155"/>
      <c r="BM145" s="155"/>
      <c r="BN145" s="155"/>
      <c r="BO145" s="155"/>
      <c r="BP145" s="155"/>
      <c r="BQ145" s="155"/>
      <c r="BR145" s="155"/>
      <c r="BS145" s="155"/>
      <c r="BT145" s="155"/>
      <c r="BU145" s="155"/>
      <c r="BV145" s="155"/>
    </row>
    <row r="146" spans="63:74" x14ac:dyDescent="0.2">
      <c r="BK146" s="155"/>
      <c r="BL146" s="155"/>
      <c r="BM146" s="155"/>
      <c r="BN146" s="155"/>
      <c r="BO146" s="155"/>
      <c r="BP146" s="155"/>
      <c r="BQ146" s="155"/>
      <c r="BR146" s="155"/>
      <c r="BS146" s="155"/>
      <c r="BT146" s="155"/>
      <c r="BU146" s="155"/>
      <c r="BV146" s="155"/>
    </row>
    <row r="147" spans="63:74" x14ac:dyDescent="0.2">
      <c r="BK147" s="155"/>
      <c r="BL147" s="155"/>
      <c r="BM147" s="155"/>
      <c r="BN147" s="155"/>
      <c r="BO147" s="155"/>
      <c r="BP147" s="155"/>
      <c r="BQ147" s="155"/>
      <c r="BR147" s="155"/>
      <c r="BS147" s="155"/>
      <c r="BT147" s="155"/>
      <c r="BU147" s="155"/>
      <c r="BV147" s="155"/>
    </row>
    <row r="148" spans="63:74" x14ac:dyDescent="0.2">
      <c r="BK148" s="155"/>
      <c r="BL148" s="155"/>
      <c r="BM148" s="155"/>
      <c r="BN148" s="155"/>
      <c r="BO148" s="155"/>
      <c r="BP148" s="155"/>
      <c r="BQ148" s="155"/>
      <c r="BR148" s="155"/>
      <c r="BS148" s="155"/>
      <c r="BT148" s="155"/>
      <c r="BU148" s="155"/>
      <c r="BV148" s="155"/>
    </row>
    <row r="149" spans="63:74" x14ac:dyDescent="0.2">
      <c r="BK149" s="155"/>
      <c r="BL149" s="155"/>
      <c r="BM149" s="155"/>
      <c r="BN149" s="155"/>
      <c r="BO149" s="155"/>
      <c r="BP149" s="155"/>
      <c r="BQ149" s="155"/>
      <c r="BR149" s="155"/>
      <c r="BS149" s="155"/>
      <c r="BT149" s="155"/>
      <c r="BU149" s="155"/>
      <c r="BV149" s="155"/>
    </row>
    <row r="150" spans="63:74" x14ac:dyDescent="0.2">
      <c r="BK150" s="155"/>
      <c r="BL150" s="155"/>
      <c r="BM150" s="155"/>
      <c r="BN150" s="155"/>
      <c r="BO150" s="155"/>
      <c r="BP150" s="155"/>
      <c r="BQ150" s="155"/>
      <c r="BR150" s="155"/>
      <c r="BS150" s="155"/>
      <c r="BT150" s="155"/>
      <c r="BU150" s="155"/>
      <c r="BV150" s="155"/>
    </row>
    <row r="151" spans="63:74" x14ac:dyDescent="0.2">
      <c r="BK151" s="155"/>
      <c r="BL151" s="155"/>
      <c r="BM151" s="155"/>
      <c r="BN151" s="155"/>
      <c r="BO151" s="155"/>
      <c r="BP151" s="155"/>
      <c r="BQ151" s="155"/>
      <c r="BR151" s="155"/>
      <c r="BS151" s="155"/>
      <c r="BT151" s="155"/>
      <c r="BU151" s="155"/>
      <c r="BV151" s="155"/>
    </row>
    <row r="152" spans="63:74" x14ac:dyDescent="0.2">
      <c r="BK152" s="155"/>
      <c r="BL152" s="155"/>
      <c r="BM152" s="155"/>
      <c r="BN152" s="155"/>
      <c r="BO152" s="155"/>
      <c r="BP152" s="155"/>
      <c r="BQ152" s="155"/>
      <c r="BR152" s="155"/>
      <c r="BS152" s="155"/>
      <c r="BT152" s="155"/>
      <c r="BU152" s="155"/>
      <c r="BV152" s="155"/>
    </row>
    <row r="153" spans="63:74" x14ac:dyDescent="0.2">
      <c r="BK153" s="155"/>
      <c r="BL153" s="155"/>
      <c r="BM153" s="155"/>
      <c r="BN153" s="155"/>
      <c r="BO153" s="155"/>
      <c r="BP153" s="155"/>
      <c r="BQ153" s="155"/>
      <c r="BR153" s="155"/>
      <c r="BS153" s="155"/>
      <c r="BT153" s="155"/>
      <c r="BU153" s="155"/>
      <c r="BV153" s="155"/>
    </row>
    <row r="154" spans="63:74" x14ac:dyDescent="0.2">
      <c r="BK154" s="155"/>
      <c r="BL154" s="155"/>
      <c r="BM154" s="155"/>
      <c r="BN154" s="155"/>
      <c r="BO154" s="155"/>
      <c r="BP154" s="155"/>
      <c r="BQ154" s="155"/>
      <c r="BR154" s="155"/>
      <c r="BS154" s="155"/>
      <c r="BT154" s="155"/>
      <c r="BU154" s="155"/>
      <c r="BV154" s="155"/>
    </row>
    <row r="186" spans="2:74" ht="9" customHeight="1" x14ac:dyDescent="0.2"/>
    <row r="187" spans="2:74" ht="9" customHeight="1" x14ac:dyDescent="0.2">
      <c r="B187" s="41"/>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154"/>
      <c r="AZ187" s="154"/>
      <c r="BA187" s="154"/>
      <c r="BB187" s="154"/>
      <c r="BC187" s="154"/>
      <c r="BD187" s="43"/>
      <c r="BE187" s="43"/>
      <c r="BF187" s="43"/>
      <c r="BG187" s="154"/>
      <c r="BH187" s="154"/>
      <c r="BI187" s="154"/>
      <c r="BJ187" s="154"/>
      <c r="BK187" s="42"/>
      <c r="BL187" s="42"/>
      <c r="BM187" s="42"/>
      <c r="BN187" s="42"/>
      <c r="BO187" s="42"/>
      <c r="BP187" s="42"/>
      <c r="BQ187" s="42"/>
      <c r="BR187" s="42"/>
      <c r="BS187" s="42"/>
      <c r="BT187" s="42"/>
      <c r="BU187" s="42"/>
      <c r="BV187" s="42"/>
    </row>
    <row r="188" spans="2:74" ht="9" customHeight="1" x14ac:dyDescent="0.2">
      <c r="B188" s="41"/>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154"/>
      <c r="AZ188" s="154"/>
      <c r="BA188" s="154"/>
      <c r="BB188" s="154"/>
      <c r="BC188" s="154"/>
      <c r="BD188" s="43"/>
      <c r="BE188" s="43"/>
      <c r="BF188" s="43"/>
      <c r="BG188" s="154"/>
      <c r="BH188" s="154"/>
      <c r="BI188" s="154"/>
      <c r="BJ188" s="154"/>
      <c r="BK188" s="42"/>
      <c r="BL188" s="42"/>
      <c r="BM188" s="42"/>
      <c r="BN188" s="42"/>
      <c r="BO188" s="42"/>
      <c r="BP188" s="42"/>
      <c r="BQ188" s="42"/>
      <c r="BR188" s="42"/>
      <c r="BS188" s="42"/>
      <c r="BT188" s="42"/>
      <c r="BU188" s="42"/>
      <c r="BV188" s="42"/>
    </row>
    <row r="189" spans="2:74" ht="9" customHeight="1" x14ac:dyDescent="0.2">
      <c r="B189" s="41"/>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154"/>
      <c r="AZ189" s="154"/>
      <c r="BA189" s="154"/>
      <c r="BB189" s="154"/>
      <c r="BC189" s="154"/>
      <c r="BD189" s="43"/>
      <c r="BE189" s="43"/>
      <c r="BF189" s="43"/>
      <c r="BG189" s="154"/>
      <c r="BH189" s="154"/>
      <c r="BI189" s="154"/>
      <c r="BJ189" s="154"/>
      <c r="BK189" s="42"/>
      <c r="BL189" s="42"/>
      <c r="BM189" s="42"/>
      <c r="BN189" s="42"/>
      <c r="BO189" s="42"/>
      <c r="BP189" s="42"/>
      <c r="BQ189" s="42"/>
      <c r="BR189" s="42"/>
      <c r="BS189" s="42"/>
      <c r="BT189" s="42"/>
      <c r="BU189" s="42"/>
      <c r="BV189" s="42"/>
    </row>
    <row r="190" spans="2:74" ht="9" customHeight="1" x14ac:dyDescent="0.2">
      <c r="B190" s="41"/>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154"/>
      <c r="AZ190" s="154"/>
      <c r="BA190" s="154"/>
      <c r="BB190" s="154"/>
      <c r="BC190" s="154"/>
      <c r="BD190" s="43"/>
      <c r="BE190" s="43"/>
      <c r="BF190" s="43"/>
      <c r="BG190" s="154"/>
      <c r="BH190" s="154"/>
      <c r="BI190" s="154"/>
      <c r="BJ190" s="154"/>
      <c r="BK190" s="42"/>
      <c r="BL190" s="42"/>
      <c r="BM190" s="42"/>
      <c r="BN190" s="42"/>
      <c r="BO190" s="42"/>
      <c r="BP190" s="42"/>
      <c r="BQ190" s="42"/>
      <c r="BR190" s="42"/>
      <c r="BS190" s="42"/>
      <c r="BT190" s="42"/>
      <c r="BU190" s="42"/>
      <c r="BV190" s="42"/>
    </row>
    <row r="191" spans="2:74" ht="9" customHeight="1" x14ac:dyDescent="0.2">
      <c r="B191" s="41"/>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154"/>
      <c r="AZ191" s="154"/>
      <c r="BA191" s="154"/>
      <c r="BB191" s="154"/>
      <c r="BC191" s="154"/>
      <c r="BD191" s="43"/>
      <c r="BE191" s="43"/>
      <c r="BF191" s="43"/>
      <c r="BG191" s="154"/>
      <c r="BH191" s="154"/>
      <c r="BI191" s="154"/>
      <c r="BJ191" s="154"/>
      <c r="BK191" s="42"/>
      <c r="BL191" s="42"/>
      <c r="BM191" s="42"/>
      <c r="BN191" s="42"/>
      <c r="BO191" s="42"/>
      <c r="BP191" s="42"/>
      <c r="BQ191" s="42"/>
      <c r="BR191" s="42"/>
      <c r="BS191" s="42"/>
      <c r="BT191" s="42"/>
      <c r="BU191" s="42"/>
      <c r="BV191" s="42"/>
    </row>
    <row r="192" spans="2:74" x14ac:dyDescent="0.2">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242"/>
      <c r="AZ192" s="242"/>
      <c r="BA192" s="242"/>
      <c r="BB192" s="242"/>
      <c r="BC192" s="242"/>
      <c r="BD192" s="320"/>
      <c r="BE192" s="320"/>
      <c r="BF192" s="320"/>
      <c r="BG192" s="242"/>
      <c r="BH192" s="242"/>
      <c r="BI192" s="242"/>
      <c r="BJ192" s="242"/>
      <c r="BK192" s="44"/>
      <c r="BL192" s="44"/>
      <c r="BM192" s="44"/>
      <c r="BN192" s="44"/>
      <c r="BO192" s="44"/>
      <c r="BP192" s="44"/>
      <c r="BQ192" s="44"/>
      <c r="BR192" s="44"/>
      <c r="BS192" s="44"/>
      <c r="BT192" s="44"/>
      <c r="BU192" s="44"/>
      <c r="BV192" s="44"/>
    </row>
    <row r="193" spans="2:74" ht="9" customHeight="1" x14ac:dyDescent="0.2">
      <c r="B193" s="41"/>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154"/>
      <c r="AZ193" s="154"/>
      <c r="BA193" s="154"/>
      <c r="BB193" s="154"/>
      <c r="BC193" s="154"/>
      <c r="BD193" s="43"/>
      <c r="BE193" s="43"/>
      <c r="BF193" s="43"/>
      <c r="BG193" s="154"/>
      <c r="BH193" s="154"/>
      <c r="BI193" s="154"/>
      <c r="BJ193" s="154"/>
      <c r="BK193" s="42"/>
      <c r="BL193" s="42"/>
      <c r="BM193" s="42"/>
      <c r="BN193" s="42"/>
      <c r="BO193" s="42"/>
      <c r="BP193" s="42"/>
      <c r="BQ193" s="42"/>
      <c r="BR193" s="42"/>
      <c r="BS193" s="42"/>
      <c r="BT193" s="42"/>
      <c r="BU193" s="42"/>
      <c r="BV193" s="42"/>
    </row>
    <row r="194" spans="2:74" ht="9" customHeight="1" x14ac:dyDescent="0.2">
      <c r="B194" s="41"/>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154"/>
      <c r="AZ194" s="154"/>
      <c r="BA194" s="154"/>
      <c r="BB194" s="154"/>
      <c r="BC194" s="154"/>
      <c r="BD194" s="43"/>
      <c r="BE194" s="43"/>
      <c r="BF194" s="43"/>
      <c r="BG194" s="154"/>
      <c r="BH194" s="154"/>
      <c r="BI194" s="154"/>
      <c r="BJ194" s="154"/>
      <c r="BK194" s="42"/>
      <c r="BL194" s="42"/>
      <c r="BM194" s="42"/>
      <c r="BN194" s="42"/>
      <c r="BO194" s="42"/>
      <c r="BP194" s="42"/>
      <c r="BQ194" s="42"/>
      <c r="BR194" s="42"/>
      <c r="BS194" s="42"/>
      <c r="BT194" s="42"/>
      <c r="BU194" s="42"/>
      <c r="BV194" s="42"/>
    </row>
    <row r="195" spans="2:74" ht="9" customHeight="1" x14ac:dyDescent="0.2">
      <c r="B195" s="41"/>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154"/>
      <c r="AZ195" s="154"/>
      <c r="BA195" s="154"/>
      <c r="BB195" s="154"/>
      <c r="BC195" s="154"/>
      <c r="BD195" s="43"/>
      <c r="BE195" s="43"/>
      <c r="BF195" s="43"/>
      <c r="BG195" s="154"/>
      <c r="BH195" s="154"/>
      <c r="BI195" s="154"/>
      <c r="BJ195" s="154"/>
      <c r="BK195" s="42"/>
      <c r="BL195" s="42"/>
      <c r="BM195" s="42"/>
      <c r="BN195" s="42"/>
      <c r="BO195" s="42"/>
      <c r="BP195" s="42"/>
      <c r="BQ195" s="42"/>
      <c r="BR195" s="42"/>
      <c r="BS195" s="42"/>
      <c r="BT195" s="42"/>
      <c r="BU195" s="42"/>
      <c r="BV195" s="42"/>
    </row>
    <row r="196" spans="2:74" ht="9" customHeight="1" x14ac:dyDescent="0.2">
      <c r="B196" s="41"/>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154"/>
      <c r="AZ196" s="154"/>
      <c r="BA196" s="154"/>
      <c r="BB196" s="154"/>
      <c r="BC196" s="154"/>
      <c r="BD196" s="43"/>
      <c r="BE196" s="43"/>
      <c r="BF196" s="43"/>
      <c r="BG196" s="154"/>
      <c r="BH196" s="154"/>
      <c r="BI196" s="154"/>
      <c r="BJ196" s="154"/>
      <c r="BK196" s="42"/>
      <c r="BL196" s="42"/>
      <c r="BM196" s="42"/>
      <c r="BN196" s="42"/>
      <c r="BO196" s="42"/>
      <c r="BP196" s="42"/>
      <c r="BQ196" s="42"/>
      <c r="BR196" s="42"/>
      <c r="BS196" s="42"/>
      <c r="BT196" s="42"/>
      <c r="BU196" s="42"/>
      <c r="BV196" s="42"/>
    </row>
    <row r="197" spans="2:74" ht="9" customHeight="1" x14ac:dyDescent="0.2"/>
    <row r="198" spans="2:74" ht="9" customHeight="1" x14ac:dyDescent="0.2"/>
    <row r="199" spans="2:74" ht="9" customHeight="1" x14ac:dyDescent="0.2"/>
    <row r="200" spans="2:74" ht="9" customHeight="1" x14ac:dyDescent="0.2"/>
    <row r="201" spans="2:74" ht="9" customHeight="1" x14ac:dyDescent="0.2"/>
    <row r="202" spans="2:74" ht="9" customHeight="1" x14ac:dyDescent="0.2"/>
    <row r="203" spans="2:74" ht="9" customHeight="1" x14ac:dyDescent="0.2"/>
    <row r="204" spans="2:74" ht="9" customHeight="1" x14ac:dyDescent="0.2"/>
    <row r="205" spans="2:74" ht="9" customHeight="1" x14ac:dyDescent="0.2"/>
    <row r="206" spans="2:74" ht="9" customHeight="1" x14ac:dyDescent="0.2"/>
    <row r="207" spans="2:74" ht="9" customHeight="1" x14ac:dyDescent="0.2"/>
    <row r="208" spans="2:74"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8" ht="9" customHeight="1" x14ac:dyDescent="0.2"/>
    <row r="339" ht="9" customHeight="1" x14ac:dyDescent="0.2"/>
    <row r="340" ht="9" customHeight="1" x14ac:dyDescent="0.2"/>
    <row r="341" ht="9" customHeight="1" x14ac:dyDescent="0.2"/>
    <row r="342" ht="9" customHeight="1" x14ac:dyDescent="0.2"/>
    <row r="343" ht="9" customHeight="1" x14ac:dyDescent="0.2"/>
    <row r="344" ht="9" customHeight="1" x14ac:dyDescent="0.2"/>
    <row r="345" ht="9" customHeight="1" x14ac:dyDescent="0.2"/>
    <row r="346" ht="9" customHeight="1" x14ac:dyDescent="0.2"/>
    <row r="348" ht="9" customHeight="1" x14ac:dyDescent="0.2"/>
    <row r="349" ht="9" customHeight="1" x14ac:dyDescent="0.2"/>
    <row r="350" ht="9" customHeight="1" x14ac:dyDescent="0.2"/>
    <row r="351" ht="9" customHeight="1" x14ac:dyDescent="0.2"/>
    <row r="352" ht="9" customHeight="1" x14ac:dyDescent="0.2"/>
  </sheetData>
  <mergeCells count="21">
    <mergeCell ref="AY3:BJ3"/>
    <mergeCell ref="BK3:BV3"/>
    <mergeCell ref="B1:AL1"/>
    <mergeCell ref="C3:N3"/>
    <mergeCell ref="O3:Z3"/>
    <mergeCell ref="AA3:AL3"/>
    <mergeCell ref="B59:Q59"/>
    <mergeCell ref="B60:Q60"/>
    <mergeCell ref="A1:A2"/>
    <mergeCell ref="AM3:AX3"/>
    <mergeCell ref="B57:Q57"/>
    <mergeCell ref="B50:Q50"/>
    <mergeCell ref="B54:Q54"/>
    <mergeCell ref="B56:Q56"/>
    <mergeCell ref="B52:Q52"/>
    <mergeCell ref="B47:Q47"/>
    <mergeCell ref="B49:Q49"/>
    <mergeCell ref="B48:Q48"/>
    <mergeCell ref="B55:Q55"/>
    <mergeCell ref="B51:Q51"/>
    <mergeCell ref="B58:R58"/>
  </mergeCells>
  <phoneticPr fontId="6" type="noConversion"/>
  <conditionalFormatting sqref="C51:P51 C53:P53">
    <cfRule type="cellIs" dxfId="10"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7"/>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5" customWidth="1"/>
    <col min="2" max="2" width="40.7109375" style="5" customWidth="1"/>
    <col min="3" max="50" width="6.5703125" style="5" customWidth="1"/>
    <col min="51" max="55" width="6.5703125" style="153" customWidth="1"/>
    <col min="56" max="59" width="6.5703125" style="46" customWidth="1"/>
    <col min="60" max="62" width="6.5703125" style="153" customWidth="1"/>
    <col min="63" max="74" width="6.5703125" style="5" customWidth="1"/>
    <col min="75" max="16384" width="9.5703125" style="5"/>
  </cols>
  <sheetData>
    <row r="1" spans="1:74" ht="13.35" customHeight="1" x14ac:dyDescent="0.2">
      <c r="A1" s="777" t="s">
        <v>516</v>
      </c>
      <c r="B1" s="856" t="s">
        <v>891</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s="36"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55"/>
      <c r="AZ2" s="155"/>
      <c r="BA2" s="155"/>
      <c r="BB2" s="155"/>
      <c r="BC2" s="155"/>
      <c r="BD2" s="317"/>
      <c r="BE2" s="317"/>
      <c r="BF2" s="317"/>
      <c r="BG2" s="317"/>
      <c r="BH2" s="155"/>
      <c r="BI2" s="155"/>
      <c r="BJ2" s="155"/>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746"/>
      <c r="B5" s="45" t="s">
        <v>1401</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170"/>
      <c r="AZ5" s="170"/>
      <c r="BA5" s="170"/>
      <c r="BB5" s="170"/>
      <c r="BC5" s="170"/>
      <c r="BD5" s="755"/>
      <c r="BE5" s="755"/>
      <c r="BF5" s="755"/>
      <c r="BG5" s="755"/>
      <c r="BH5" s="755"/>
      <c r="BI5" s="755"/>
      <c r="BJ5" s="756"/>
      <c r="BK5" s="756"/>
      <c r="BL5" s="756"/>
      <c r="BM5" s="756"/>
      <c r="BN5" s="756"/>
      <c r="BO5" s="756"/>
      <c r="BP5" s="756"/>
      <c r="BQ5" s="756"/>
      <c r="BR5" s="756"/>
      <c r="BS5" s="756"/>
      <c r="BT5" s="756"/>
      <c r="BU5" s="756"/>
      <c r="BV5" s="756"/>
    </row>
    <row r="6" spans="1:74" ht="11.1" customHeight="1" x14ac:dyDescent="0.2">
      <c r="A6" s="746" t="s">
        <v>463</v>
      </c>
      <c r="B6" s="707" t="s">
        <v>1402</v>
      </c>
      <c r="C6" s="510">
        <v>2.0987800000000001</v>
      </c>
      <c r="D6" s="510">
        <v>1.9844900000000001</v>
      </c>
      <c r="E6" s="510">
        <v>1.85981</v>
      </c>
      <c r="F6" s="510">
        <v>1.80786</v>
      </c>
      <c r="G6" s="510">
        <v>1.8161719999999999</v>
      </c>
      <c r="H6" s="510">
        <v>1.694609</v>
      </c>
      <c r="I6" s="510">
        <v>1.8359129999999999</v>
      </c>
      <c r="J6" s="510">
        <v>2.3896999999999999</v>
      </c>
      <c r="K6" s="510">
        <v>1.996958</v>
      </c>
      <c r="L6" s="510">
        <v>2.4832100000000001</v>
      </c>
      <c r="M6" s="510">
        <v>2.7117900000000001</v>
      </c>
      <c r="N6" s="510">
        <v>2.6910099999999999</v>
      </c>
      <c r="O6" s="510">
        <v>2.81569</v>
      </c>
      <c r="P6" s="510">
        <v>5.5586500000000001</v>
      </c>
      <c r="Q6" s="510">
        <v>2.7221799999999998</v>
      </c>
      <c r="R6" s="510">
        <v>2.7668569999999999</v>
      </c>
      <c r="S6" s="510">
        <v>3.0234899999999998</v>
      </c>
      <c r="T6" s="510">
        <v>3.38714</v>
      </c>
      <c r="U6" s="510">
        <v>3.98976</v>
      </c>
      <c r="V6" s="510">
        <v>4.2287299999999997</v>
      </c>
      <c r="W6" s="510">
        <v>5.3612399999999996</v>
      </c>
      <c r="X6" s="510">
        <v>5.7248900000000003</v>
      </c>
      <c r="Y6" s="510">
        <v>5.24695</v>
      </c>
      <c r="Z6" s="510">
        <v>3.9066399999999999</v>
      </c>
      <c r="AA6" s="510">
        <v>4.5508199999999999</v>
      </c>
      <c r="AB6" s="510">
        <v>4.8729100000000001</v>
      </c>
      <c r="AC6" s="510">
        <v>5.0911</v>
      </c>
      <c r="AD6" s="510">
        <v>6.84701</v>
      </c>
      <c r="AE6" s="510">
        <v>8.4574599999999993</v>
      </c>
      <c r="AF6" s="510">
        <v>8.0002999999999993</v>
      </c>
      <c r="AG6" s="510">
        <v>7.5680759999999996</v>
      </c>
      <c r="AH6" s="510">
        <v>9.1432000000000002</v>
      </c>
      <c r="AI6" s="510">
        <v>8.1873199999999997</v>
      </c>
      <c r="AJ6" s="510">
        <v>5.8807400000000003</v>
      </c>
      <c r="AK6" s="510">
        <v>5.6625500000000004</v>
      </c>
      <c r="AL6" s="510">
        <v>5.7456699999999996</v>
      </c>
      <c r="AM6" s="510">
        <v>3.3975300000000002</v>
      </c>
      <c r="AN6" s="510">
        <v>2.47282</v>
      </c>
      <c r="AO6" s="510">
        <v>2.4000900000000001</v>
      </c>
      <c r="AP6" s="510">
        <v>2.24424</v>
      </c>
      <c r="AQ6" s="510">
        <v>2.2338499999999999</v>
      </c>
      <c r="AR6" s="510">
        <v>2.2650199999999998</v>
      </c>
      <c r="AS6" s="510">
        <v>2.6494499999999999</v>
      </c>
      <c r="AT6" s="510">
        <v>2.6806199999999998</v>
      </c>
      <c r="AU6" s="510">
        <v>2.7429600000000001</v>
      </c>
      <c r="AV6" s="510">
        <v>3.0962200000000002</v>
      </c>
      <c r="AW6" s="510">
        <v>2.81569</v>
      </c>
      <c r="AX6" s="510">
        <v>2.6182799999999999</v>
      </c>
      <c r="AY6" s="510">
        <v>3.30402</v>
      </c>
      <c r="AZ6" s="510">
        <v>1.78708</v>
      </c>
      <c r="BA6" s="510">
        <v>1.5481100000000001</v>
      </c>
      <c r="BB6" s="510">
        <v>1.6624000000000001</v>
      </c>
      <c r="BC6" s="510">
        <v>2.20268</v>
      </c>
      <c r="BD6" s="431">
        <v>2.6056680000000001</v>
      </c>
      <c r="BE6" s="431">
        <v>2.7076720000000001</v>
      </c>
      <c r="BF6" s="431">
        <v>2.6955110000000002</v>
      </c>
      <c r="BG6" s="431">
        <v>2.7448700000000001</v>
      </c>
      <c r="BH6" s="431">
        <v>2.854149</v>
      </c>
      <c r="BI6" s="431">
        <v>3.139154</v>
      </c>
      <c r="BJ6" s="431">
        <v>3.4310010000000002</v>
      </c>
      <c r="BK6" s="431">
        <v>3.5616629999999998</v>
      </c>
      <c r="BL6" s="431">
        <v>3.2460260000000001</v>
      </c>
      <c r="BM6" s="431">
        <v>3.1802600000000001</v>
      </c>
      <c r="BN6" s="431">
        <v>2.9842680000000001</v>
      </c>
      <c r="BO6" s="431">
        <v>3.120533</v>
      </c>
      <c r="BP6" s="431">
        <v>3.3662670000000001</v>
      </c>
      <c r="BQ6" s="431">
        <v>3.453525</v>
      </c>
      <c r="BR6" s="431">
        <v>3.400544</v>
      </c>
      <c r="BS6" s="431">
        <v>3.468836</v>
      </c>
      <c r="BT6" s="431">
        <v>3.4223889999999999</v>
      </c>
      <c r="BU6" s="431">
        <v>3.504553</v>
      </c>
      <c r="BV6" s="431">
        <v>3.7381869999999999</v>
      </c>
    </row>
    <row r="7" spans="1:74" ht="11.1" customHeight="1" x14ac:dyDescent="0.2">
      <c r="A7" s="746"/>
      <c r="B7" s="747"/>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431"/>
      <c r="BE7" s="431"/>
      <c r="BF7" s="431"/>
      <c r="BG7" s="431"/>
      <c r="BH7" s="431"/>
      <c r="BI7" s="431"/>
      <c r="BJ7" s="431"/>
      <c r="BK7" s="431"/>
      <c r="BL7" s="431"/>
      <c r="BM7" s="431"/>
      <c r="BN7" s="431"/>
      <c r="BO7" s="431"/>
      <c r="BP7" s="431"/>
      <c r="BQ7" s="431"/>
      <c r="BR7" s="431"/>
      <c r="BS7" s="431"/>
      <c r="BT7" s="431"/>
      <c r="BU7" s="431"/>
      <c r="BV7" s="431"/>
    </row>
    <row r="8" spans="1:74" ht="11.1" customHeight="1" x14ac:dyDescent="0.2">
      <c r="A8" s="746"/>
      <c r="B8" s="46" t="s">
        <v>1403</v>
      </c>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7"/>
      <c r="BE8" s="757"/>
      <c r="BF8" s="757"/>
      <c r="BG8" s="757"/>
      <c r="BH8" s="757"/>
      <c r="BI8" s="757"/>
      <c r="BJ8" s="757"/>
      <c r="BK8" s="757"/>
      <c r="BL8" s="757"/>
      <c r="BM8" s="757"/>
      <c r="BN8" s="757"/>
      <c r="BO8" s="757"/>
      <c r="BP8" s="757"/>
      <c r="BQ8" s="757"/>
      <c r="BR8" s="757"/>
      <c r="BS8" s="757"/>
      <c r="BT8" s="757"/>
      <c r="BU8" s="757"/>
      <c r="BV8" s="757"/>
    </row>
    <row r="9" spans="1:74" ht="11.1" customHeight="1" x14ac:dyDescent="0.2">
      <c r="A9" s="746" t="s">
        <v>289</v>
      </c>
      <c r="B9" s="707" t="s">
        <v>1347</v>
      </c>
      <c r="C9" s="510">
        <v>9.43</v>
      </c>
      <c r="D9" s="510">
        <v>9.19</v>
      </c>
      <c r="E9" s="510">
        <v>9.8000000000000007</v>
      </c>
      <c r="F9" s="510">
        <v>10.42</v>
      </c>
      <c r="G9" s="510">
        <v>11.79</v>
      </c>
      <c r="H9" s="510">
        <v>15.33</v>
      </c>
      <c r="I9" s="510">
        <v>17.489999999999998</v>
      </c>
      <c r="J9" s="510">
        <v>18.27</v>
      </c>
      <c r="K9" s="510">
        <v>16.850000000000001</v>
      </c>
      <c r="L9" s="510">
        <v>12.26</v>
      </c>
      <c r="M9" s="510">
        <v>10.99</v>
      </c>
      <c r="N9" s="510">
        <v>9.75</v>
      </c>
      <c r="O9" s="510">
        <v>9.6199999999999992</v>
      </c>
      <c r="P9" s="510">
        <v>9.2799999999999994</v>
      </c>
      <c r="Q9" s="510">
        <v>10.47</v>
      </c>
      <c r="R9" s="510">
        <v>12.27</v>
      </c>
      <c r="S9" s="510">
        <v>14.07</v>
      </c>
      <c r="T9" s="510">
        <v>17.739999999999998</v>
      </c>
      <c r="U9" s="510">
        <v>19.809999999999999</v>
      </c>
      <c r="V9" s="510">
        <v>20.86</v>
      </c>
      <c r="W9" s="510">
        <v>20.13</v>
      </c>
      <c r="X9" s="510">
        <v>17.399999999999999</v>
      </c>
      <c r="Y9" s="510">
        <v>13.11</v>
      </c>
      <c r="Z9" s="510">
        <v>13.08</v>
      </c>
      <c r="AA9" s="510">
        <v>12.04</v>
      </c>
      <c r="AB9" s="510">
        <v>12.14</v>
      </c>
      <c r="AC9" s="510">
        <v>12.94</v>
      </c>
      <c r="AD9" s="510">
        <v>13.97</v>
      </c>
      <c r="AE9" s="510">
        <v>17.670000000000002</v>
      </c>
      <c r="AF9" s="510">
        <v>22.5</v>
      </c>
      <c r="AG9" s="510">
        <v>24.55</v>
      </c>
      <c r="AH9" s="510">
        <v>25.34</v>
      </c>
      <c r="AI9" s="510">
        <v>24.5</v>
      </c>
      <c r="AJ9" s="510">
        <v>18.61</v>
      </c>
      <c r="AK9" s="510">
        <v>15.55</v>
      </c>
      <c r="AL9" s="510">
        <v>14.68</v>
      </c>
      <c r="AM9" s="510">
        <v>15.25</v>
      </c>
      <c r="AN9" s="510">
        <v>14.98</v>
      </c>
      <c r="AO9" s="510">
        <v>13.76</v>
      </c>
      <c r="AP9" s="510">
        <v>14.4</v>
      </c>
      <c r="AQ9" s="510">
        <v>16.7</v>
      </c>
      <c r="AR9" s="510">
        <v>20.11</v>
      </c>
      <c r="AS9" s="510">
        <v>21.98</v>
      </c>
      <c r="AT9" s="510">
        <v>23.23</v>
      </c>
      <c r="AU9" s="510">
        <v>21.86</v>
      </c>
      <c r="AV9" s="510">
        <v>16.71</v>
      </c>
      <c r="AW9" s="510">
        <v>13.37</v>
      </c>
      <c r="AX9" s="510">
        <v>12.94</v>
      </c>
      <c r="AY9" s="510">
        <v>11.82</v>
      </c>
      <c r="AZ9" s="510">
        <v>13.25</v>
      </c>
      <c r="BA9" s="510">
        <v>13.85</v>
      </c>
      <c r="BB9" s="510">
        <v>13.95166</v>
      </c>
      <c r="BC9" s="510">
        <v>16.17652</v>
      </c>
      <c r="BD9" s="431">
        <v>19.40363</v>
      </c>
      <c r="BE9" s="431">
        <v>20.855560000000001</v>
      </c>
      <c r="BF9" s="431">
        <v>21.26296</v>
      </c>
      <c r="BG9" s="431">
        <v>19.81438</v>
      </c>
      <c r="BH9" s="431">
        <v>15.11908</v>
      </c>
      <c r="BI9" s="431">
        <v>12.364929999999999</v>
      </c>
      <c r="BJ9" s="431">
        <v>11.825710000000001</v>
      </c>
      <c r="BK9" s="431">
        <v>11.34334</v>
      </c>
      <c r="BL9" s="431">
        <v>11.496270000000001</v>
      </c>
      <c r="BM9" s="431">
        <v>11.726660000000001</v>
      </c>
      <c r="BN9" s="431">
        <v>12.311959999999999</v>
      </c>
      <c r="BO9" s="431">
        <v>14.552009999999999</v>
      </c>
      <c r="BP9" s="431">
        <v>17.980550000000001</v>
      </c>
      <c r="BQ9" s="431">
        <v>19.73884</v>
      </c>
      <c r="BR9" s="431">
        <v>20.4893</v>
      </c>
      <c r="BS9" s="431">
        <v>19.390940000000001</v>
      </c>
      <c r="BT9" s="431">
        <v>14.928319999999999</v>
      </c>
      <c r="BU9" s="431">
        <v>12.287610000000001</v>
      </c>
      <c r="BV9" s="431">
        <v>11.804679999999999</v>
      </c>
    </row>
    <row r="10" spans="1:74" ht="11.1" customHeight="1" x14ac:dyDescent="0.2">
      <c r="A10" s="746" t="s">
        <v>385</v>
      </c>
      <c r="B10" s="748" t="s">
        <v>1176</v>
      </c>
      <c r="C10" s="510">
        <v>14.003563310000001</v>
      </c>
      <c r="D10" s="510">
        <v>13.97503708</v>
      </c>
      <c r="E10" s="510">
        <v>14.201051919999999</v>
      </c>
      <c r="F10" s="510">
        <v>14.618554700000001</v>
      </c>
      <c r="G10" s="510">
        <v>14.39268234</v>
      </c>
      <c r="H10" s="510">
        <v>15.815569740000001</v>
      </c>
      <c r="I10" s="510">
        <v>18.04564586</v>
      </c>
      <c r="J10" s="510">
        <v>19.355640730000001</v>
      </c>
      <c r="K10" s="510">
        <v>18.210788279999999</v>
      </c>
      <c r="L10" s="510">
        <v>15.235326779999999</v>
      </c>
      <c r="M10" s="510">
        <v>14.22744284</v>
      </c>
      <c r="N10" s="510">
        <v>15.170126460000001</v>
      </c>
      <c r="O10" s="510">
        <v>14.76673343</v>
      </c>
      <c r="P10" s="510">
        <v>14.46853293</v>
      </c>
      <c r="Q10" s="510">
        <v>14.978848429999999</v>
      </c>
      <c r="R10" s="510">
        <v>15.63039577</v>
      </c>
      <c r="S10" s="510">
        <v>16.530375500000002</v>
      </c>
      <c r="T10" s="510">
        <v>17.714852690000001</v>
      </c>
      <c r="U10" s="510">
        <v>19.356012079999999</v>
      </c>
      <c r="V10" s="510">
        <v>21.61231115</v>
      </c>
      <c r="W10" s="510">
        <v>20.45976765</v>
      </c>
      <c r="X10" s="510">
        <v>19.145679479999998</v>
      </c>
      <c r="Y10" s="510">
        <v>17.367909489999999</v>
      </c>
      <c r="Z10" s="510">
        <v>17.289884480000001</v>
      </c>
      <c r="AA10" s="510">
        <v>17.17874849</v>
      </c>
      <c r="AB10" s="510">
        <v>17.71716661</v>
      </c>
      <c r="AC10" s="510">
        <v>18.421332670000002</v>
      </c>
      <c r="AD10" s="510">
        <v>20.314291399999998</v>
      </c>
      <c r="AE10" s="510">
        <v>20.762850759999999</v>
      </c>
      <c r="AF10" s="510">
        <v>22.988454180000002</v>
      </c>
      <c r="AG10" s="510">
        <v>25.758281270000001</v>
      </c>
      <c r="AH10" s="510">
        <v>27.20897312</v>
      </c>
      <c r="AI10" s="510">
        <v>25.953500219999999</v>
      </c>
      <c r="AJ10" s="510">
        <v>21.91351336</v>
      </c>
      <c r="AK10" s="510">
        <v>21.2240097</v>
      </c>
      <c r="AL10" s="510">
        <v>21.488935550000001</v>
      </c>
      <c r="AM10" s="510">
        <v>21.62204268</v>
      </c>
      <c r="AN10" s="510">
        <v>21.211357769999999</v>
      </c>
      <c r="AO10" s="510">
        <v>20.220020600000002</v>
      </c>
      <c r="AP10" s="510">
        <v>20.264028440000001</v>
      </c>
      <c r="AQ10" s="510">
        <v>20.648288919999999</v>
      </c>
      <c r="AR10" s="510">
        <v>20.748029859999999</v>
      </c>
      <c r="AS10" s="510">
        <v>22.062196530000001</v>
      </c>
      <c r="AT10" s="510">
        <v>23.175663159999999</v>
      </c>
      <c r="AU10" s="510">
        <v>22.54102863</v>
      </c>
      <c r="AV10" s="510">
        <v>18.97378415</v>
      </c>
      <c r="AW10" s="510">
        <v>17.276124599999999</v>
      </c>
      <c r="AX10" s="510">
        <v>19.737048479999999</v>
      </c>
      <c r="AY10" s="510">
        <v>18.637625249999999</v>
      </c>
      <c r="AZ10" s="510">
        <v>19.30862612</v>
      </c>
      <c r="BA10" s="510">
        <v>19.629692899999998</v>
      </c>
      <c r="BB10" s="510">
        <v>19.836790000000001</v>
      </c>
      <c r="BC10" s="510">
        <v>19.99314</v>
      </c>
      <c r="BD10" s="431">
        <v>20.745950000000001</v>
      </c>
      <c r="BE10" s="431">
        <v>22.40662</v>
      </c>
      <c r="BF10" s="431">
        <v>23.56024</v>
      </c>
      <c r="BG10" s="431">
        <v>22.094270000000002</v>
      </c>
      <c r="BH10" s="431">
        <v>18.43826</v>
      </c>
      <c r="BI10" s="431">
        <v>17.061720000000001</v>
      </c>
      <c r="BJ10" s="431">
        <v>17.430160000000001</v>
      </c>
      <c r="BK10" s="431">
        <v>17.172429999999999</v>
      </c>
      <c r="BL10" s="431">
        <v>17.134029999999999</v>
      </c>
      <c r="BM10" s="431">
        <v>17.002579999999998</v>
      </c>
      <c r="BN10" s="431">
        <v>17.51886</v>
      </c>
      <c r="BO10" s="431">
        <v>17.931560000000001</v>
      </c>
      <c r="BP10" s="431">
        <v>18.861000000000001</v>
      </c>
      <c r="BQ10" s="431">
        <v>20.63222</v>
      </c>
      <c r="BR10" s="431">
        <v>21.94819</v>
      </c>
      <c r="BS10" s="431">
        <v>20.813089999999999</v>
      </c>
      <c r="BT10" s="431">
        <v>17.527650000000001</v>
      </c>
      <c r="BU10" s="431">
        <v>16.329370000000001</v>
      </c>
      <c r="BV10" s="431">
        <v>16.780629999999999</v>
      </c>
    </row>
    <row r="11" spans="1:74" ht="11.1" customHeight="1" x14ac:dyDescent="0.2">
      <c r="A11" s="746" t="s">
        <v>386</v>
      </c>
      <c r="B11" s="749" t="s">
        <v>1177</v>
      </c>
      <c r="C11" s="510">
        <v>10.614712340000001</v>
      </c>
      <c r="D11" s="510">
        <v>10.76041309</v>
      </c>
      <c r="E11" s="510">
        <v>11.004496769999999</v>
      </c>
      <c r="F11" s="510">
        <v>11.2033583</v>
      </c>
      <c r="G11" s="510">
        <v>11.205974230000001</v>
      </c>
      <c r="H11" s="510">
        <v>15.18960012</v>
      </c>
      <c r="I11" s="510">
        <v>17.552455500000001</v>
      </c>
      <c r="J11" s="510">
        <v>18.39567499</v>
      </c>
      <c r="K11" s="510">
        <v>17.61290164</v>
      </c>
      <c r="L11" s="510">
        <v>14.31481561</v>
      </c>
      <c r="M11" s="510">
        <v>12.18042653</v>
      </c>
      <c r="N11" s="510">
        <v>10.932597550000001</v>
      </c>
      <c r="O11" s="510">
        <v>10.28804015</v>
      </c>
      <c r="P11" s="510">
        <v>10.206225359999999</v>
      </c>
      <c r="Q11" s="510">
        <v>10.825531890000001</v>
      </c>
      <c r="R11" s="510">
        <v>12.391526430000001</v>
      </c>
      <c r="S11" s="510">
        <v>13.63375012</v>
      </c>
      <c r="T11" s="510">
        <v>16.135255279999999</v>
      </c>
      <c r="U11" s="510">
        <v>18.9816617</v>
      </c>
      <c r="V11" s="510">
        <v>20.381467659999998</v>
      </c>
      <c r="W11" s="510">
        <v>19.57952903</v>
      </c>
      <c r="X11" s="510">
        <v>19.46231366</v>
      </c>
      <c r="Y11" s="510">
        <v>14.32070805</v>
      </c>
      <c r="Z11" s="510">
        <v>13.10387223</v>
      </c>
      <c r="AA11" s="510">
        <v>12.72925047</v>
      </c>
      <c r="AB11" s="510">
        <v>12.44349141</v>
      </c>
      <c r="AC11" s="510">
        <v>13.255613500000001</v>
      </c>
      <c r="AD11" s="510">
        <v>13.718181700000001</v>
      </c>
      <c r="AE11" s="510">
        <v>15.80664305</v>
      </c>
      <c r="AF11" s="510">
        <v>21.488902620000001</v>
      </c>
      <c r="AG11" s="510">
        <v>23.36943557</v>
      </c>
      <c r="AH11" s="510">
        <v>24.007247880000001</v>
      </c>
      <c r="AI11" s="510">
        <v>24.053416729999999</v>
      </c>
      <c r="AJ11" s="510">
        <v>19.35229932</v>
      </c>
      <c r="AK11" s="510">
        <v>17.586419190000001</v>
      </c>
      <c r="AL11" s="510">
        <v>15.81702799</v>
      </c>
      <c r="AM11" s="510">
        <v>16.175619189999999</v>
      </c>
      <c r="AN11" s="510">
        <v>15.764794609999999</v>
      </c>
      <c r="AO11" s="510">
        <v>14.78018586</v>
      </c>
      <c r="AP11" s="510">
        <v>14.89209174</v>
      </c>
      <c r="AQ11" s="510">
        <v>16.121971129999999</v>
      </c>
      <c r="AR11" s="510">
        <v>18.772044770000001</v>
      </c>
      <c r="AS11" s="510">
        <v>20.66877371</v>
      </c>
      <c r="AT11" s="510">
        <v>21.58814332</v>
      </c>
      <c r="AU11" s="510">
        <v>20.08104264</v>
      </c>
      <c r="AV11" s="510">
        <v>17.425714280000001</v>
      </c>
      <c r="AW11" s="510">
        <v>14.417790719999999</v>
      </c>
      <c r="AX11" s="510">
        <v>13.2672761</v>
      </c>
      <c r="AY11" s="510">
        <v>13.19162062</v>
      </c>
      <c r="AZ11" s="510">
        <v>13.384161199999999</v>
      </c>
      <c r="BA11" s="510">
        <v>13.893394580000001</v>
      </c>
      <c r="BB11" s="510">
        <v>13.68928</v>
      </c>
      <c r="BC11" s="510">
        <v>15.1028</v>
      </c>
      <c r="BD11" s="431">
        <v>17.552669999999999</v>
      </c>
      <c r="BE11" s="431">
        <v>19.597639999999998</v>
      </c>
      <c r="BF11" s="431">
        <v>19.979780000000002</v>
      </c>
      <c r="BG11" s="431">
        <v>18.783799999999999</v>
      </c>
      <c r="BH11" s="431">
        <v>15.64756</v>
      </c>
      <c r="BI11" s="431">
        <v>13.297079999999999</v>
      </c>
      <c r="BJ11" s="431">
        <v>12.116479999999999</v>
      </c>
      <c r="BK11" s="431">
        <v>11.99851</v>
      </c>
      <c r="BL11" s="431">
        <v>11.888310000000001</v>
      </c>
      <c r="BM11" s="431">
        <v>12.058070000000001</v>
      </c>
      <c r="BN11" s="431">
        <v>12.261939999999999</v>
      </c>
      <c r="BO11" s="431">
        <v>13.756069999999999</v>
      </c>
      <c r="BP11" s="431">
        <v>16.327000000000002</v>
      </c>
      <c r="BQ11" s="431">
        <v>18.611630000000002</v>
      </c>
      <c r="BR11" s="431">
        <v>19.315809999999999</v>
      </c>
      <c r="BS11" s="431">
        <v>18.44961</v>
      </c>
      <c r="BT11" s="431">
        <v>15.54734</v>
      </c>
      <c r="BU11" s="431">
        <v>13.304830000000001</v>
      </c>
      <c r="BV11" s="431">
        <v>12.18657</v>
      </c>
    </row>
    <row r="12" spans="1:74" ht="11.1" customHeight="1" x14ac:dyDescent="0.2">
      <c r="A12" s="746" t="s">
        <v>387</v>
      </c>
      <c r="B12" s="748" t="s">
        <v>1404</v>
      </c>
      <c r="C12" s="510">
        <v>6.9083406329999999</v>
      </c>
      <c r="D12" s="510">
        <v>6.7672514660000003</v>
      </c>
      <c r="E12" s="510">
        <v>7.4224799800000003</v>
      </c>
      <c r="F12" s="510">
        <v>7.8147533779999998</v>
      </c>
      <c r="G12" s="510">
        <v>9.6803061320000001</v>
      </c>
      <c r="H12" s="510">
        <v>15.33311011</v>
      </c>
      <c r="I12" s="510">
        <v>19.046438869999999</v>
      </c>
      <c r="J12" s="510">
        <v>20.023147850000001</v>
      </c>
      <c r="K12" s="510">
        <v>16.067706770000001</v>
      </c>
      <c r="L12" s="510">
        <v>9.4080067889999999</v>
      </c>
      <c r="M12" s="510">
        <v>8.5136576250000005</v>
      </c>
      <c r="N12" s="510">
        <v>7.2259324420000004</v>
      </c>
      <c r="O12" s="510">
        <v>7.0871212989999997</v>
      </c>
      <c r="P12" s="510">
        <v>7.0438668309999999</v>
      </c>
      <c r="Q12" s="510">
        <v>8.557257946</v>
      </c>
      <c r="R12" s="510">
        <v>10.53328471</v>
      </c>
      <c r="S12" s="510">
        <v>12.98824465</v>
      </c>
      <c r="T12" s="510">
        <v>20.396794360000001</v>
      </c>
      <c r="U12" s="510">
        <v>22.005831220000001</v>
      </c>
      <c r="V12" s="510">
        <v>23.055638349999999</v>
      </c>
      <c r="W12" s="510">
        <v>22.167398810000002</v>
      </c>
      <c r="X12" s="510">
        <v>15.95329716</v>
      </c>
      <c r="Y12" s="510">
        <v>10.89612822</v>
      </c>
      <c r="Z12" s="510">
        <v>10.49642592</v>
      </c>
      <c r="AA12" s="510">
        <v>9.4283844499999994</v>
      </c>
      <c r="AB12" s="510">
        <v>9.7928773769999999</v>
      </c>
      <c r="AC12" s="510">
        <v>10.638265219999999</v>
      </c>
      <c r="AD12" s="510">
        <v>11.822424590000001</v>
      </c>
      <c r="AE12" s="510">
        <v>17.289202110000002</v>
      </c>
      <c r="AF12" s="510">
        <v>23.931862330000001</v>
      </c>
      <c r="AG12" s="510">
        <v>26.61900369</v>
      </c>
      <c r="AH12" s="510">
        <v>27.581434349999999</v>
      </c>
      <c r="AI12" s="510">
        <v>24.030607669999998</v>
      </c>
      <c r="AJ12" s="510">
        <v>16.507622959999999</v>
      </c>
      <c r="AK12" s="510">
        <v>13.655800169999999</v>
      </c>
      <c r="AL12" s="510">
        <v>11.94853663</v>
      </c>
      <c r="AM12" s="510">
        <v>11.52150039</v>
      </c>
      <c r="AN12" s="510">
        <v>11.182896120000001</v>
      </c>
      <c r="AO12" s="510">
        <v>10.37916603</v>
      </c>
      <c r="AP12" s="510">
        <v>10.82762438</v>
      </c>
      <c r="AQ12" s="510">
        <v>14.00658769</v>
      </c>
      <c r="AR12" s="510">
        <v>20.693844460000001</v>
      </c>
      <c r="AS12" s="510">
        <v>22.765069570000001</v>
      </c>
      <c r="AT12" s="510">
        <v>24.16779206</v>
      </c>
      <c r="AU12" s="510">
        <v>22.031129329999999</v>
      </c>
      <c r="AV12" s="510">
        <v>13.43070464</v>
      </c>
      <c r="AW12" s="510">
        <v>10.11196689</v>
      </c>
      <c r="AX12" s="510">
        <v>9.7069613050000001</v>
      </c>
      <c r="AY12" s="510">
        <v>8.2343819640000007</v>
      </c>
      <c r="AZ12" s="510">
        <v>10.05075736</v>
      </c>
      <c r="BA12" s="510">
        <v>10.272252030000001</v>
      </c>
      <c r="BB12" s="510">
        <v>10.71447</v>
      </c>
      <c r="BC12" s="510">
        <v>13.77425</v>
      </c>
      <c r="BD12" s="431">
        <v>19.77852</v>
      </c>
      <c r="BE12" s="431">
        <v>21.30076</v>
      </c>
      <c r="BF12" s="431">
        <v>21.589169999999999</v>
      </c>
      <c r="BG12" s="431">
        <v>19.089659999999999</v>
      </c>
      <c r="BH12" s="431">
        <v>11.947190000000001</v>
      </c>
      <c r="BI12" s="431">
        <v>9.5764119999999995</v>
      </c>
      <c r="BJ12" s="431">
        <v>8.8519330000000007</v>
      </c>
      <c r="BK12" s="431">
        <v>8.0625070000000001</v>
      </c>
      <c r="BL12" s="431">
        <v>8.6402540000000005</v>
      </c>
      <c r="BM12" s="431">
        <v>8.7109819999999996</v>
      </c>
      <c r="BN12" s="431">
        <v>9.4005530000000004</v>
      </c>
      <c r="BO12" s="431">
        <v>12.11</v>
      </c>
      <c r="BP12" s="431">
        <v>18.11458</v>
      </c>
      <c r="BQ12" s="431">
        <v>19.88456</v>
      </c>
      <c r="BR12" s="431">
        <v>20.582599999999999</v>
      </c>
      <c r="BS12" s="431">
        <v>18.50976</v>
      </c>
      <c r="BT12" s="431">
        <v>11.71698</v>
      </c>
      <c r="BU12" s="431">
        <v>9.4519710000000003</v>
      </c>
      <c r="BV12" s="431">
        <v>8.7845010000000006</v>
      </c>
    </row>
    <row r="13" spans="1:74" ht="11.1" customHeight="1" x14ac:dyDescent="0.2">
      <c r="A13" s="746" t="s">
        <v>388</v>
      </c>
      <c r="B13" s="748" t="s">
        <v>1405</v>
      </c>
      <c r="C13" s="510">
        <v>7.0216414440000001</v>
      </c>
      <c r="D13" s="510">
        <v>7.1719727339999997</v>
      </c>
      <c r="E13" s="510">
        <v>7.6292924500000003</v>
      </c>
      <c r="F13" s="510">
        <v>8.1618747480000007</v>
      </c>
      <c r="G13" s="510">
        <v>10.789231709999999</v>
      </c>
      <c r="H13" s="510">
        <v>14.79047132</v>
      </c>
      <c r="I13" s="510">
        <v>17.75684657</v>
      </c>
      <c r="J13" s="510">
        <v>18.672690580000001</v>
      </c>
      <c r="K13" s="510">
        <v>16.159621609999999</v>
      </c>
      <c r="L13" s="510">
        <v>10.047893520000001</v>
      </c>
      <c r="M13" s="510">
        <v>9.0731182429999997</v>
      </c>
      <c r="N13" s="510">
        <v>7.942608152</v>
      </c>
      <c r="O13" s="510">
        <v>7.3347471439999996</v>
      </c>
      <c r="P13" s="510">
        <v>7.2112372259999997</v>
      </c>
      <c r="Q13" s="510">
        <v>8.4321170280000004</v>
      </c>
      <c r="R13" s="510">
        <v>9.8065362440000001</v>
      </c>
      <c r="S13" s="510">
        <v>12.083835199999999</v>
      </c>
      <c r="T13" s="510">
        <v>16.96861556</v>
      </c>
      <c r="U13" s="510">
        <v>19.92832636</v>
      </c>
      <c r="V13" s="510">
        <v>21.191330529999998</v>
      </c>
      <c r="W13" s="510">
        <v>20.40727317</v>
      </c>
      <c r="X13" s="510">
        <v>17.06015562</v>
      </c>
      <c r="Y13" s="510">
        <v>11.997299590000001</v>
      </c>
      <c r="Z13" s="510">
        <v>11.68972769</v>
      </c>
      <c r="AA13" s="510">
        <v>10.81224321</v>
      </c>
      <c r="AB13" s="510">
        <v>11.387420049999999</v>
      </c>
      <c r="AC13" s="510">
        <v>11.99100737</v>
      </c>
      <c r="AD13" s="510">
        <v>12.34563494</v>
      </c>
      <c r="AE13" s="510">
        <v>17.00295513</v>
      </c>
      <c r="AF13" s="510">
        <v>23.096679829999999</v>
      </c>
      <c r="AG13" s="510">
        <v>24.124876499999999</v>
      </c>
      <c r="AH13" s="510">
        <v>25.794260850000001</v>
      </c>
      <c r="AI13" s="510">
        <v>24.318677189999999</v>
      </c>
      <c r="AJ13" s="510">
        <v>16.421553230000001</v>
      </c>
      <c r="AK13" s="510">
        <v>12.52878853</v>
      </c>
      <c r="AL13" s="510">
        <v>12.85281911</v>
      </c>
      <c r="AM13" s="510">
        <v>13.18626862</v>
      </c>
      <c r="AN13" s="510">
        <v>13.673998940000001</v>
      </c>
      <c r="AO13" s="510">
        <v>12.860412480000001</v>
      </c>
      <c r="AP13" s="510">
        <v>13.113244679999999</v>
      </c>
      <c r="AQ13" s="510">
        <v>17.02494986</v>
      </c>
      <c r="AR13" s="510">
        <v>21.372305409999999</v>
      </c>
      <c r="AS13" s="510">
        <v>22.705580820000002</v>
      </c>
      <c r="AT13" s="510">
        <v>22.748921450000001</v>
      </c>
      <c r="AU13" s="510">
        <v>20.91888076</v>
      </c>
      <c r="AV13" s="510">
        <v>14.16112884</v>
      </c>
      <c r="AW13" s="510">
        <v>10.88425898</v>
      </c>
      <c r="AX13" s="510">
        <v>10.61737372</v>
      </c>
      <c r="AY13" s="510">
        <v>9.7961325850000005</v>
      </c>
      <c r="AZ13" s="510">
        <v>11.56758597</v>
      </c>
      <c r="BA13" s="510">
        <v>11.050953270000001</v>
      </c>
      <c r="BB13" s="510">
        <v>11.17709</v>
      </c>
      <c r="BC13" s="510">
        <v>14.54325</v>
      </c>
      <c r="BD13" s="431">
        <v>19.098500000000001</v>
      </c>
      <c r="BE13" s="431">
        <v>20.67503</v>
      </c>
      <c r="BF13" s="431">
        <v>21.269310000000001</v>
      </c>
      <c r="BG13" s="431">
        <v>19.514530000000001</v>
      </c>
      <c r="BH13" s="431">
        <v>13.24405</v>
      </c>
      <c r="BI13" s="431">
        <v>10.205159999999999</v>
      </c>
      <c r="BJ13" s="431">
        <v>10.01458</v>
      </c>
      <c r="BK13" s="431">
        <v>9.1845529999999993</v>
      </c>
      <c r="BL13" s="431">
        <v>9.6159320000000008</v>
      </c>
      <c r="BM13" s="431">
        <v>10.06128</v>
      </c>
      <c r="BN13" s="431">
        <v>10.28806</v>
      </c>
      <c r="BO13" s="431">
        <v>13.511419999999999</v>
      </c>
      <c r="BP13" s="431">
        <v>17.991890000000001</v>
      </c>
      <c r="BQ13" s="431">
        <v>19.720089999999999</v>
      </c>
      <c r="BR13" s="431">
        <v>20.512139999999999</v>
      </c>
      <c r="BS13" s="431">
        <v>19.016860000000001</v>
      </c>
      <c r="BT13" s="431">
        <v>13.0115</v>
      </c>
      <c r="BU13" s="431">
        <v>10.08175</v>
      </c>
      <c r="BV13" s="431">
        <v>9.9388509999999997</v>
      </c>
    </row>
    <row r="14" spans="1:74" ht="11.1" customHeight="1" x14ac:dyDescent="0.2">
      <c r="A14" s="746" t="s">
        <v>389</v>
      </c>
      <c r="B14" s="748" t="s">
        <v>1255</v>
      </c>
      <c r="C14" s="510">
        <v>11.75983033</v>
      </c>
      <c r="D14" s="510">
        <v>11.44989912</v>
      </c>
      <c r="E14" s="510">
        <v>12.702684680000001</v>
      </c>
      <c r="F14" s="510">
        <v>13.48612344</v>
      </c>
      <c r="G14" s="510">
        <v>14.63825641</v>
      </c>
      <c r="H14" s="510">
        <v>19.579034709999998</v>
      </c>
      <c r="I14" s="510">
        <v>23.267862260000001</v>
      </c>
      <c r="J14" s="510">
        <v>24.36411648</v>
      </c>
      <c r="K14" s="510">
        <v>22.9051373</v>
      </c>
      <c r="L14" s="510">
        <v>19.872368349999999</v>
      </c>
      <c r="M14" s="510">
        <v>16.446801789999999</v>
      </c>
      <c r="N14" s="510">
        <v>11.348026620000001</v>
      </c>
      <c r="O14" s="510">
        <v>11.1458394</v>
      </c>
      <c r="P14" s="510">
        <v>11.495687569999999</v>
      </c>
      <c r="Q14" s="510">
        <v>13.05210306</v>
      </c>
      <c r="R14" s="510">
        <v>14.58812732</v>
      </c>
      <c r="S14" s="510">
        <v>18.751188150000001</v>
      </c>
      <c r="T14" s="510">
        <v>23.521982179999998</v>
      </c>
      <c r="U14" s="510">
        <v>25.85901282</v>
      </c>
      <c r="V14" s="510">
        <v>26.642953949999999</v>
      </c>
      <c r="W14" s="510">
        <v>26.67083989</v>
      </c>
      <c r="X14" s="510">
        <v>23.83485739</v>
      </c>
      <c r="Y14" s="510">
        <v>15.02210009</v>
      </c>
      <c r="Z14" s="510">
        <v>15.04263411</v>
      </c>
      <c r="AA14" s="510">
        <v>13.161753989999999</v>
      </c>
      <c r="AB14" s="510">
        <v>13.79386882</v>
      </c>
      <c r="AC14" s="510">
        <v>15.44952745</v>
      </c>
      <c r="AD14" s="510">
        <v>17.667180290000001</v>
      </c>
      <c r="AE14" s="510">
        <v>22.677039140000002</v>
      </c>
      <c r="AF14" s="510">
        <v>29.15933592</v>
      </c>
      <c r="AG14" s="510">
        <v>33.27991102</v>
      </c>
      <c r="AH14" s="510">
        <v>30.633116269999999</v>
      </c>
      <c r="AI14" s="510">
        <v>31.289913810000002</v>
      </c>
      <c r="AJ14" s="510">
        <v>22.21148595</v>
      </c>
      <c r="AK14" s="510">
        <v>17.62263634</v>
      </c>
      <c r="AL14" s="510">
        <v>15.544223240000001</v>
      </c>
      <c r="AM14" s="510">
        <v>17.64087928</v>
      </c>
      <c r="AN14" s="510">
        <v>17.861703550000001</v>
      </c>
      <c r="AO14" s="510">
        <v>16.289380399999999</v>
      </c>
      <c r="AP14" s="510">
        <v>17.688300640000001</v>
      </c>
      <c r="AQ14" s="510">
        <v>21.39357171</v>
      </c>
      <c r="AR14" s="510">
        <v>26.991453140000001</v>
      </c>
      <c r="AS14" s="510">
        <v>29.930972870000002</v>
      </c>
      <c r="AT14" s="510">
        <v>31.085616600000002</v>
      </c>
      <c r="AU14" s="510">
        <v>29.879874690000001</v>
      </c>
      <c r="AV14" s="510">
        <v>22.700083880000001</v>
      </c>
      <c r="AW14" s="510">
        <v>15.67179733</v>
      </c>
      <c r="AX14" s="510">
        <v>14.385795720000001</v>
      </c>
      <c r="AY14" s="510">
        <v>13.734377970000001</v>
      </c>
      <c r="AZ14" s="510">
        <v>14.60799413</v>
      </c>
      <c r="BA14" s="510">
        <v>15.904676690000001</v>
      </c>
      <c r="BB14" s="510">
        <v>16.646049999999999</v>
      </c>
      <c r="BC14" s="510">
        <v>20.00957</v>
      </c>
      <c r="BD14" s="431">
        <v>24.177340000000001</v>
      </c>
      <c r="BE14" s="431">
        <v>26.594290000000001</v>
      </c>
      <c r="BF14" s="431">
        <v>26.222010000000001</v>
      </c>
      <c r="BG14" s="431">
        <v>25.592140000000001</v>
      </c>
      <c r="BH14" s="431">
        <v>21.224299999999999</v>
      </c>
      <c r="BI14" s="431">
        <v>14.399480000000001</v>
      </c>
      <c r="BJ14" s="431">
        <v>13.292770000000001</v>
      </c>
      <c r="BK14" s="431">
        <v>13.203480000000001</v>
      </c>
      <c r="BL14" s="431">
        <v>13.85614</v>
      </c>
      <c r="BM14" s="431">
        <v>14.73649</v>
      </c>
      <c r="BN14" s="431">
        <v>15.91588</v>
      </c>
      <c r="BO14" s="431">
        <v>19.532340000000001</v>
      </c>
      <c r="BP14" s="431">
        <v>24.158529999999999</v>
      </c>
      <c r="BQ14" s="431">
        <v>26.998139999999999</v>
      </c>
      <c r="BR14" s="431">
        <v>26.8812</v>
      </c>
      <c r="BS14" s="431">
        <v>26.41601</v>
      </c>
      <c r="BT14" s="431">
        <v>21.936540000000001</v>
      </c>
      <c r="BU14" s="431">
        <v>14.835850000000001</v>
      </c>
      <c r="BV14" s="431">
        <v>13.65551</v>
      </c>
    </row>
    <row r="15" spans="1:74" ht="11.1" customHeight="1" x14ac:dyDescent="0.2">
      <c r="A15" s="746" t="s">
        <v>390</v>
      </c>
      <c r="B15" s="748" t="s">
        <v>1406</v>
      </c>
      <c r="C15" s="510">
        <v>9.8349962180000006</v>
      </c>
      <c r="D15" s="510">
        <v>9.2940455750000002</v>
      </c>
      <c r="E15" s="510">
        <v>10.04130911</v>
      </c>
      <c r="F15" s="510">
        <v>11.32382462</v>
      </c>
      <c r="G15" s="510">
        <v>13.955078739999999</v>
      </c>
      <c r="H15" s="510">
        <v>17.142842909999999</v>
      </c>
      <c r="I15" s="510">
        <v>20.255552510000001</v>
      </c>
      <c r="J15" s="510">
        <v>21.77567955</v>
      </c>
      <c r="K15" s="510">
        <v>20.484365029999999</v>
      </c>
      <c r="L15" s="510">
        <v>14.986083239999999</v>
      </c>
      <c r="M15" s="510">
        <v>11.966849809999999</v>
      </c>
      <c r="N15" s="510">
        <v>9.1592017479999992</v>
      </c>
      <c r="O15" s="510">
        <v>9.6625115069999996</v>
      </c>
      <c r="P15" s="510">
        <v>8.7500401790000009</v>
      </c>
      <c r="Q15" s="510">
        <v>10.27787736</v>
      </c>
      <c r="R15" s="510">
        <v>12.57230553</v>
      </c>
      <c r="S15" s="510">
        <v>15.6963103</v>
      </c>
      <c r="T15" s="510">
        <v>20.952736609999999</v>
      </c>
      <c r="U15" s="510">
        <v>21.97392164</v>
      </c>
      <c r="V15" s="510">
        <v>25.120706330000001</v>
      </c>
      <c r="W15" s="510">
        <v>22.905349810000001</v>
      </c>
      <c r="X15" s="510">
        <v>19.897643290000001</v>
      </c>
      <c r="Y15" s="510">
        <v>13.25112785</v>
      </c>
      <c r="Z15" s="510">
        <v>13.749848119999999</v>
      </c>
      <c r="AA15" s="510">
        <v>11.4567994</v>
      </c>
      <c r="AB15" s="510">
        <v>11.30750059</v>
      </c>
      <c r="AC15" s="510">
        <v>12.81167424</v>
      </c>
      <c r="AD15" s="510">
        <v>13.506904909999999</v>
      </c>
      <c r="AE15" s="510">
        <v>19.95385345</v>
      </c>
      <c r="AF15" s="510">
        <v>25.442780769999999</v>
      </c>
      <c r="AG15" s="510">
        <v>27.21755022</v>
      </c>
      <c r="AH15" s="510">
        <v>25.739492859999999</v>
      </c>
      <c r="AI15" s="510">
        <v>25.85865119</v>
      </c>
      <c r="AJ15" s="510">
        <v>20.208794900000001</v>
      </c>
      <c r="AK15" s="510">
        <v>15.803386720000001</v>
      </c>
      <c r="AL15" s="510">
        <v>13.858660759999999</v>
      </c>
      <c r="AM15" s="510">
        <v>14.104448339999999</v>
      </c>
      <c r="AN15" s="510">
        <v>13.60093872</v>
      </c>
      <c r="AO15" s="510">
        <v>12.90403068</v>
      </c>
      <c r="AP15" s="510">
        <v>14.084681</v>
      </c>
      <c r="AQ15" s="510">
        <v>17.98257984</v>
      </c>
      <c r="AR15" s="510">
        <v>21.512895660000002</v>
      </c>
      <c r="AS15" s="510">
        <v>22.95717024</v>
      </c>
      <c r="AT15" s="510">
        <v>24.135959060000001</v>
      </c>
      <c r="AU15" s="510">
        <v>23.136582499999999</v>
      </c>
      <c r="AV15" s="510">
        <v>17.92173391</v>
      </c>
      <c r="AW15" s="510">
        <v>13.418370899999999</v>
      </c>
      <c r="AX15" s="510">
        <v>12.49558833</v>
      </c>
      <c r="AY15" s="510">
        <v>10.827302789999999</v>
      </c>
      <c r="AZ15" s="510">
        <v>11.97866803</v>
      </c>
      <c r="BA15" s="510">
        <v>13.04959498</v>
      </c>
      <c r="BB15" s="510">
        <v>13.70485</v>
      </c>
      <c r="BC15" s="510">
        <v>17.19276</v>
      </c>
      <c r="BD15" s="431">
        <v>20.83473</v>
      </c>
      <c r="BE15" s="431">
        <v>21.72711</v>
      </c>
      <c r="BF15" s="431">
        <v>22.462759999999999</v>
      </c>
      <c r="BG15" s="431">
        <v>20.81343</v>
      </c>
      <c r="BH15" s="431">
        <v>16.427949999999999</v>
      </c>
      <c r="BI15" s="431">
        <v>12.16657</v>
      </c>
      <c r="BJ15" s="431">
        <v>11.091329999999999</v>
      </c>
      <c r="BK15" s="431">
        <v>10.67381</v>
      </c>
      <c r="BL15" s="431">
        <v>10.888500000000001</v>
      </c>
      <c r="BM15" s="431">
        <v>11.46078</v>
      </c>
      <c r="BN15" s="431">
        <v>12.503869999999999</v>
      </c>
      <c r="BO15" s="431">
        <v>16.101990000000001</v>
      </c>
      <c r="BP15" s="431">
        <v>20.131060000000002</v>
      </c>
      <c r="BQ15" s="431">
        <v>21.502279999999999</v>
      </c>
      <c r="BR15" s="431">
        <v>22.585789999999999</v>
      </c>
      <c r="BS15" s="431">
        <v>21.15626</v>
      </c>
      <c r="BT15" s="431">
        <v>16.77413</v>
      </c>
      <c r="BU15" s="431">
        <v>12.41907</v>
      </c>
      <c r="BV15" s="431">
        <v>11.311260000000001</v>
      </c>
    </row>
    <row r="16" spans="1:74" ht="11.1" customHeight="1" x14ac:dyDescent="0.2">
      <c r="A16" s="746" t="s">
        <v>391</v>
      </c>
      <c r="B16" s="748" t="s">
        <v>1407</v>
      </c>
      <c r="C16" s="510">
        <v>8.4364182460000006</v>
      </c>
      <c r="D16" s="510">
        <v>8.1346239950000001</v>
      </c>
      <c r="E16" s="510">
        <v>9.166744306</v>
      </c>
      <c r="F16" s="510">
        <v>11.841297819999999</v>
      </c>
      <c r="G16" s="510">
        <v>14.54768215</v>
      </c>
      <c r="H16" s="510">
        <v>17.89879831</v>
      </c>
      <c r="I16" s="510">
        <v>19.594151539999999</v>
      </c>
      <c r="J16" s="510">
        <v>21.446325600000002</v>
      </c>
      <c r="K16" s="510">
        <v>21.13620203</v>
      </c>
      <c r="L16" s="510">
        <v>16.210628939999999</v>
      </c>
      <c r="M16" s="510">
        <v>12.897865639999999</v>
      </c>
      <c r="N16" s="510">
        <v>9.9376496319999994</v>
      </c>
      <c r="O16" s="510">
        <v>9.9519297099999999</v>
      </c>
      <c r="P16" s="510">
        <v>8.5002774379999995</v>
      </c>
      <c r="Q16" s="510">
        <v>9.1663948620000006</v>
      </c>
      <c r="R16" s="510">
        <v>13.40795278</v>
      </c>
      <c r="S16" s="510">
        <v>16.045232110000001</v>
      </c>
      <c r="T16" s="510">
        <v>19.91383261</v>
      </c>
      <c r="U16" s="510">
        <v>22.528805200000001</v>
      </c>
      <c r="V16" s="510">
        <v>24.7736217</v>
      </c>
      <c r="W16" s="510">
        <v>23.936300079999999</v>
      </c>
      <c r="X16" s="510">
        <v>23.014898519999999</v>
      </c>
      <c r="Y16" s="510">
        <v>16.22851562</v>
      </c>
      <c r="Z16" s="510">
        <v>16.93330701</v>
      </c>
      <c r="AA16" s="510">
        <v>13.00971401</v>
      </c>
      <c r="AB16" s="510">
        <v>11.919903509999999</v>
      </c>
      <c r="AC16" s="510">
        <v>12.818282610000001</v>
      </c>
      <c r="AD16" s="510">
        <v>16.66169391</v>
      </c>
      <c r="AE16" s="510">
        <v>23.635207900000001</v>
      </c>
      <c r="AF16" s="510">
        <v>26.73429217</v>
      </c>
      <c r="AG16" s="510">
        <v>28.761476720000001</v>
      </c>
      <c r="AH16" s="510">
        <v>32.571322799999997</v>
      </c>
      <c r="AI16" s="510">
        <v>31.25874396</v>
      </c>
      <c r="AJ16" s="510">
        <v>26.585582580000001</v>
      </c>
      <c r="AK16" s="510">
        <v>17.620478009999999</v>
      </c>
      <c r="AL16" s="510">
        <v>15.14481148</v>
      </c>
      <c r="AM16" s="510">
        <v>15.21700427</v>
      </c>
      <c r="AN16" s="510">
        <v>13.83613458</v>
      </c>
      <c r="AO16" s="510">
        <v>14.60241695</v>
      </c>
      <c r="AP16" s="510">
        <v>16.749585710000002</v>
      </c>
      <c r="AQ16" s="510">
        <v>21.31183674</v>
      </c>
      <c r="AR16" s="510">
        <v>24.027214359999999</v>
      </c>
      <c r="AS16" s="510">
        <v>27.355629749999999</v>
      </c>
      <c r="AT16" s="510">
        <v>30.192645559999999</v>
      </c>
      <c r="AU16" s="510">
        <v>28.671543620000001</v>
      </c>
      <c r="AV16" s="510">
        <v>24.61752577</v>
      </c>
      <c r="AW16" s="510">
        <v>16.736713399999999</v>
      </c>
      <c r="AX16" s="510">
        <v>13.891541630000001</v>
      </c>
      <c r="AY16" s="510">
        <v>11.611267679999999</v>
      </c>
      <c r="AZ16" s="510">
        <v>12.68281071</v>
      </c>
      <c r="BA16" s="510">
        <v>16.209428710000001</v>
      </c>
      <c r="BB16" s="510">
        <v>18.48901</v>
      </c>
      <c r="BC16" s="510">
        <v>22.166219999999999</v>
      </c>
      <c r="BD16" s="431">
        <v>24.122070000000001</v>
      </c>
      <c r="BE16" s="431">
        <v>25.132860000000001</v>
      </c>
      <c r="BF16" s="431">
        <v>26.41994</v>
      </c>
      <c r="BG16" s="431">
        <v>24.44126</v>
      </c>
      <c r="BH16" s="431">
        <v>20.664719999999999</v>
      </c>
      <c r="BI16" s="431">
        <v>13.9678</v>
      </c>
      <c r="BJ16" s="431">
        <v>11.50079</v>
      </c>
      <c r="BK16" s="431">
        <v>11.347</v>
      </c>
      <c r="BL16" s="431">
        <v>10.28983</v>
      </c>
      <c r="BM16" s="431">
        <v>10.80381</v>
      </c>
      <c r="BN16" s="431">
        <v>13.27407</v>
      </c>
      <c r="BO16" s="431">
        <v>17.08024</v>
      </c>
      <c r="BP16" s="431">
        <v>19.82593</v>
      </c>
      <c r="BQ16" s="431">
        <v>21.834109999999999</v>
      </c>
      <c r="BR16" s="431">
        <v>24.00187</v>
      </c>
      <c r="BS16" s="431">
        <v>23.026859999999999</v>
      </c>
      <c r="BT16" s="431">
        <v>19.974689999999999</v>
      </c>
      <c r="BU16" s="431">
        <v>13.722619999999999</v>
      </c>
      <c r="BV16" s="431">
        <v>11.430770000000001</v>
      </c>
    </row>
    <row r="17" spans="1:74" ht="11.1" customHeight="1" x14ac:dyDescent="0.2">
      <c r="A17" s="746" t="s">
        <v>392</v>
      </c>
      <c r="B17" s="748" t="s">
        <v>1183</v>
      </c>
      <c r="C17" s="510">
        <v>7.4542524080000003</v>
      </c>
      <c r="D17" s="510">
        <v>7.3979911740000004</v>
      </c>
      <c r="E17" s="510">
        <v>7.8261144399999996</v>
      </c>
      <c r="F17" s="510">
        <v>8.2874618439999992</v>
      </c>
      <c r="G17" s="510">
        <v>9.8523559580000004</v>
      </c>
      <c r="H17" s="510">
        <v>11.369418749999999</v>
      </c>
      <c r="I17" s="510">
        <v>12.583276959999999</v>
      </c>
      <c r="J17" s="510">
        <v>13.31490135</v>
      </c>
      <c r="K17" s="510">
        <v>11.810922959999999</v>
      </c>
      <c r="L17" s="510">
        <v>9.5505583529999996</v>
      </c>
      <c r="M17" s="510">
        <v>7.9905834689999997</v>
      </c>
      <c r="N17" s="510">
        <v>7.6815719150000001</v>
      </c>
      <c r="O17" s="510">
        <v>7.7375117070000003</v>
      </c>
      <c r="P17" s="510">
        <v>7.808829673</v>
      </c>
      <c r="Q17" s="510">
        <v>8.2869421580000004</v>
      </c>
      <c r="R17" s="510">
        <v>9.4609403560000001</v>
      </c>
      <c r="S17" s="510">
        <v>10.97354015</v>
      </c>
      <c r="T17" s="510">
        <v>13.03297431</v>
      </c>
      <c r="U17" s="510">
        <v>15.574417950000001</v>
      </c>
      <c r="V17" s="510">
        <v>15.82003722</v>
      </c>
      <c r="W17" s="510">
        <v>15.278355769999999</v>
      </c>
      <c r="X17" s="510">
        <v>12.343000979999999</v>
      </c>
      <c r="Y17" s="510">
        <v>10.927400390000001</v>
      </c>
      <c r="Z17" s="510">
        <v>10.326860740000001</v>
      </c>
      <c r="AA17" s="510">
        <v>10.125389780000001</v>
      </c>
      <c r="AB17" s="510">
        <v>10.26999301</v>
      </c>
      <c r="AC17" s="510">
        <v>10.61703917</v>
      </c>
      <c r="AD17" s="510">
        <v>11.561066139999999</v>
      </c>
      <c r="AE17" s="510">
        <v>13.052426000000001</v>
      </c>
      <c r="AF17" s="510">
        <v>15.939064220000001</v>
      </c>
      <c r="AG17" s="510">
        <v>18.738428630000001</v>
      </c>
      <c r="AH17" s="510">
        <v>19.313641199999999</v>
      </c>
      <c r="AI17" s="510">
        <v>19.602794039999999</v>
      </c>
      <c r="AJ17" s="510">
        <v>16.626043719999998</v>
      </c>
      <c r="AK17" s="510">
        <v>13.44810509</v>
      </c>
      <c r="AL17" s="510">
        <v>12.423041919999999</v>
      </c>
      <c r="AM17" s="510">
        <v>13.071713369999999</v>
      </c>
      <c r="AN17" s="510">
        <v>12.56476159</v>
      </c>
      <c r="AO17" s="510">
        <v>12.06374149</v>
      </c>
      <c r="AP17" s="510">
        <v>12.398359920000001</v>
      </c>
      <c r="AQ17" s="510">
        <v>14.7809528</v>
      </c>
      <c r="AR17" s="510">
        <v>16.829411889999999</v>
      </c>
      <c r="AS17" s="510">
        <v>18.004477900000001</v>
      </c>
      <c r="AT17" s="510">
        <v>19.388591980000001</v>
      </c>
      <c r="AU17" s="510">
        <v>18.8382957</v>
      </c>
      <c r="AV17" s="510">
        <v>14.641364129999999</v>
      </c>
      <c r="AW17" s="510">
        <v>12.770669180000001</v>
      </c>
      <c r="AX17" s="510">
        <v>12.309990539999999</v>
      </c>
      <c r="AY17" s="510">
        <v>12.28004256</v>
      </c>
      <c r="AZ17" s="510">
        <v>12.69231913</v>
      </c>
      <c r="BA17" s="510">
        <v>12.84014936</v>
      </c>
      <c r="BB17" s="510">
        <v>13.845940000000001</v>
      </c>
      <c r="BC17" s="510">
        <v>15.48146</v>
      </c>
      <c r="BD17" s="431">
        <v>17.893439999999998</v>
      </c>
      <c r="BE17" s="431">
        <v>20.407419999999998</v>
      </c>
      <c r="BF17" s="431">
        <v>20.48883</v>
      </c>
      <c r="BG17" s="431">
        <v>19.551200000000001</v>
      </c>
      <c r="BH17" s="431">
        <v>15.177989999999999</v>
      </c>
      <c r="BI17" s="431">
        <v>13.02163</v>
      </c>
      <c r="BJ17" s="431">
        <v>12.13832</v>
      </c>
      <c r="BK17" s="431">
        <v>11.900550000000001</v>
      </c>
      <c r="BL17" s="431">
        <v>11.94439</v>
      </c>
      <c r="BM17" s="431">
        <v>11.849959999999999</v>
      </c>
      <c r="BN17" s="431">
        <v>12.81507</v>
      </c>
      <c r="BO17" s="431">
        <v>14.448919999999999</v>
      </c>
      <c r="BP17" s="431">
        <v>16.738630000000001</v>
      </c>
      <c r="BQ17" s="431">
        <v>19.181920000000002</v>
      </c>
      <c r="BR17" s="431">
        <v>19.356210000000001</v>
      </c>
      <c r="BS17" s="431">
        <v>18.568439999999999</v>
      </c>
      <c r="BT17" s="431">
        <v>14.4788</v>
      </c>
      <c r="BU17" s="431">
        <v>12.46308</v>
      </c>
      <c r="BV17" s="431">
        <v>11.65377</v>
      </c>
    </row>
    <row r="18" spans="1:74" ht="11.1" customHeight="1" x14ac:dyDescent="0.2">
      <c r="A18" s="746" t="s">
        <v>393</v>
      </c>
      <c r="B18" s="748" t="s">
        <v>1187</v>
      </c>
      <c r="C18" s="510">
        <v>13.56457105</v>
      </c>
      <c r="D18" s="510">
        <v>13.112920900000001</v>
      </c>
      <c r="E18" s="510">
        <v>12.47477277</v>
      </c>
      <c r="F18" s="510">
        <v>12.893700519999999</v>
      </c>
      <c r="G18" s="510">
        <v>13.772988809999999</v>
      </c>
      <c r="H18" s="510">
        <v>13.99057212</v>
      </c>
      <c r="I18" s="510">
        <v>14.015450850000001</v>
      </c>
      <c r="J18" s="510">
        <v>14.13967879</v>
      </c>
      <c r="K18" s="510">
        <v>14.33432934</v>
      </c>
      <c r="L18" s="510">
        <v>13.29743921</v>
      </c>
      <c r="M18" s="510">
        <v>12.93932581</v>
      </c>
      <c r="N18" s="510">
        <v>13.75938762</v>
      </c>
      <c r="O18" s="510">
        <v>14.402806200000001</v>
      </c>
      <c r="P18" s="510">
        <v>13.78992611</v>
      </c>
      <c r="Q18" s="510">
        <v>14.08781557</v>
      </c>
      <c r="R18" s="510">
        <v>14.990054239999999</v>
      </c>
      <c r="S18" s="510">
        <v>14.853277650000001</v>
      </c>
      <c r="T18" s="510">
        <v>15.450692419999999</v>
      </c>
      <c r="U18" s="510">
        <v>15.80023632</v>
      </c>
      <c r="V18" s="510">
        <v>15.91385717</v>
      </c>
      <c r="W18" s="510">
        <v>15.73324115</v>
      </c>
      <c r="X18" s="510">
        <v>16.109284760000001</v>
      </c>
      <c r="Y18" s="510">
        <v>16.065444840000001</v>
      </c>
      <c r="Z18" s="510">
        <v>16.621755499999999</v>
      </c>
      <c r="AA18" s="510">
        <v>17.542087009999999</v>
      </c>
      <c r="AB18" s="510">
        <v>16.739026840000001</v>
      </c>
      <c r="AC18" s="510">
        <v>16.551854840000001</v>
      </c>
      <c r="AD18" s="510">
        <v>16.18626652</v>
      </c>
      <c r="AE18" s="510">
        <v>17.790330040000001</v>
      </c>
      <c r="AF18" s="510">
        <v>20.491959349999998</v>
      </c>
      <c r="AG18" s="510">
        <v>19.874957899999998</v>
      </c>
      <c r="AH18" s="510">
        <v>20.951923310000002</v>
      </c>
      <c r="AI18" s="510">
        <v>20.61279974</v>
      </c>
      <c r="AJ18" s="510">
        <v>18.497219340000001</v>
      </c>
      <c r="AK18" s="510">
        <v>17.8082469</v>
      </c>
      <c r="AL18" s="510">
        <v>19.820082450000001</v>
      </c>
      <c r="AM18" s="510">
        <v>21.691700090000001</v>
      </c>
      <c r="AN18" s="510">
        <v>21.76934739</v>
      </c>
      <c r="AO18" s="510">
        <v>16.613844270000001</v>
      </c>
      <c r="AP18" s="510">
        <v>17.232843679999998</v>
      </c>
      <c r="AQ18" s="510">
        <v>16.940149470000001</v>
      </c>
      <c r="AR18" s="510">
        <v>17.115453370000001</v>
      </c>
      <c r="AS18" s="510">
        <v>17.785168559999999</v>
      </c>
      <c r="AT18" s="510">
        <v>18.723704900000001</v>
      </c>
      <c r="AU18" s="510">
        <v>17.87586464</v>
      </c>
      <c r="AV18" s="510">
        <v>17.231872800000001</v>
      </c>
      <c r="AW18" s="510">
        <v>18.016431690000001</v>
      </c>
      <c r="AX18" s="510">
        <v>18.053169199999999</v>
      </c>
      <c r="AY18" s="510">
        <v>16.39585619</v>
      </c>
      <c r="AZ18" s="510">
        <v>18.827397829999999</v>
      </c>
      <c r="BA18" s="510">
        <v>18.42469384</v>
      </c>
      <c r="BB18" s="510">
        <v>17.273700000000002</v>
      </c>
      <c r="BC18" s="510">
        <v>16.91808</v>
      </c>
      <c r="BD18" s="431">
        <v>17.075990000000001</v>
      </c>
      <c r="BE18" s="431">
        <v>16.985279999999999</v>
      </c>
      <c r="BF18" s="431">
        <v>17.131309999999999</v>
      </c>
      <c r="BG18" s="431">
        <v>16.443909999999999</v>
      </c>
      <c r="BH18" s="431">
        <v>15.45496</v>
      </c>
      <c r="BI18" s="431">
        <v>14.887</v>
      </c>
      <c r="BJ18" s="431">
        <v>15.917960000000001</v>
      </c>
      <c r="BK18" s="431">
        <v>16.606639999999999</v>
      </c>
      <c r="BL18" s="431">
        <v>15.792160000000001</v>
      </c>
      <c r="BM18" s="431">
        <v>15.33971</v>
      </c>
      <c r="BN18" s="431">
        <v>15.12106</v>
      </c>
      <c r="BO18" s="431">
        <v>15.370979999999999</v>
      </c>
      <c r="BP18" s="431">
        <v>15.97015</v>
      </c>
      <c r="BQ18" s="431">
        <v>16.26304</v>
      </c>
      <c r="BR18" s="431">
        <v>16.708909999999999</v>
      </c>
      <c r="BS18" s="431">
        <v>16.284870000000002</v>
      </c>
      <c r="BT18" s="431">
        <v>15.46054</v>
      </c>
      <c r="BU18" s="431">
        <v>14.97</v>
      </c>
      <c r="BV18" s="431">
        <v>16.059539999999998</v>
      </c>
    </row>
    <row r="19" spans="1:74" ht="11.1" customHeight="1" x14ac:dyDescent="0.2">
      <c r="A19" s="746"/>
      <c r="B19" s="75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431"/>
      <c r="BE19" s="431"/>
      <c r="BF19" s="431"/>
      <c r="BG19" s="431"/>
      <c r="BH19" s="431"/>
      <c r="BI19" s="431"/>
      <c r="BJ19" s="431"/>
      <c r="BK19" s="431"/>
      <c r="BL19" s="431"/>
      <c r="BM19" s="431"/>
      <c r="BN19" s="431"/>
      <c r="BO19" s="431"/>
      <c r="BP19" s="431"/>
      <c r="BQ19" s="431"/>
      <c r="BR19" s="431"/>
      <c r="BS19" s="431"/>
      <c r="BT19" s="431"/>
      <c r="BU19" s="431"/>
      <c r="BV19" s="431"/>
    </row>
    <row r="20" spans="1:74" ht="11.1" customHeight="1" x14ac:dyDescent="0.2">
      <c r="A20" s="746"/>
      <c r="B20" s="46" t="s">
        <v>1408</v>
      </c>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4"/>
      <c r="AX20" s="754"/>
      <c r="AY20" s="754"/>
      <c r="AZ20" s="754"/>
      <c r="BA20" s="754"/>
      <c r="BB20" s="754"/>
      <c r="BC20" s="754"/>
      <c r="BD20" s="758"/>
      <c r="BE20" s="758"/>
      <c r="BF20" s="758"/>
      <c r="BG20" s="758"/>
      <c r="BH20" s="758"/>
      <c r="BI20" s="758"/>
      <c r="BJ20" s="758"/>
      <c r="BK20" s="758"/>
      <c r="BL20" s="758"/>
      <c r="BM20" s="758"/>
      <c r="BN20" s="758"/>
      <c r="BO20" s="758"/>
      <c r="BP20" s="758"/>
      <c r="BQ20" s="758"/>
      <c r="BR20" s="758"/>
      <c r="BS20" s="758"/>
      <c r="BT20" s="758"/>
      <c r="BU20" s="758"/>
      <c r="BV20" s="758"/>
    </row>
    <row r="21" spans="1:74" ht="11.1" customHeight="1" x14ac:dyDescent="0.2">
      <c r="A21" s="746" t="s">
        <v>403</v>
      </c>
      <c r="B21" s="707" t="s">
        <v>1347</v>
      </c>
      <c r="C21" s="510">
        <v>7.24</v>
      </c>
      <c r="D21" s="510">
        <v>7.03</v>
      </c>
      <c r="E21" s="510">
        <v>7.29</v>
      </c>
      <c r="F21" s="510">
        <v>7.24</v>
      </c>
      <c r="G21" s="510">
        <v>7.73</v>
      </c>
      <c r="H21" s="510">
        <v>8.23</v>
      </c>
      <c r="I21" s="510">
        <v>8.49</v>
      </c>
      <c r="J21" s="510">
        <v>8.48</v>
      </c>
      <c r="K21" s="510">
        <v>8.4499999999999993</v>
      </c>
      <c r="L21" s="510">
        <v>7.59</v>
      </c>
      <c r="M21" s="510">
        <v>7.64</v>
      </c>
      <c r="N21" s="510">
        <v>7.39</v>
      </c>
      <c r="O21" s="510">
        <v>7.38</v>
      </c>
      <c r="P21" s="510">
        <v>7.35</v>
      </c>
      <c r="Q21" s="510">
        <v>8.01</v>
      </c>
      <c r="R21" s="510">
        <v>8.49</v>
      </c>
      <c r="S21" s="510">
        <v>8.99</v>
      </c>
      <c r="T21" s="510">
        <v>9.59</v>
      </c>
      <c r="U21" s="510">
        <v>9.92</v>
      </c>
      <c r="V21" s="510">
        <v>10.23</v>
      </c>
      <c r="W21" s="510">
        <v>10.31</v>
      </c>
      <c r="X21" s="510">
        <v>10.48</v>
      </c>
      <c r="Y21" s="510">
        <v>10.06</v>
      </c>
      <c r="Z21" s="510">
        <v>10.34</v>
      </c>
      <c r="AA21" s="510">
        <v>9.82</v>
      </c>
      <c r="AB21" s="510">
        <v>10.02</v>
      </c>
      <c r="AC21" s="510">
        <v>10.210000000000001</v>
      </c>
      <c r="AD21" s="510">
        <v>10.6</v>
      </c>
      <c r="AE21" s="510">
        <v>12.07</v>
      </c>
      <c r="AF21" s="510">
        <v>13.45</v>
      </c>
      <c r="AG21" s="510">
        <v>13.5</v>
      </c>
      <c r="AH21" s="510">
        <v>14.14</v>
      </c>
      <c r="AI21" s="510">
        <v>14.54</v>
      </c>
      <c r="AJ21" s="510">
        <v>12.84</v>
      </c>
      <c r="AK21" s="510">
        <v>11.87</v>
      </c>
      <c r="AL21" s="510">
        <v>11.99</v>
      </c>
      <c r="AM21" s="510">
        <v>12.41</v>
      </c>
      <c r="AN21" s="510">
        <v>11.97</v>
      </c>
      <c r="AO21" s="510">
        <v>10.93</v>
      </c>
      <c r="AP21" s="510">
        <v>10.41</v>
      </c>
      <c r="AQ21" s="510">
        <v>10.44</v>
      </c>
      <c r="AR21" s="510">
        <v>10.65</v>
      </c>
      <c r="AS21" s="510">
        <v>10.82</v>
      </c>
      <c r="AT21" s="510">
        <v>11.02</v>
      </c>
      <c r="AU21" s="510">
        <v>10.84</v>
      </c>
      <c r="AV21" s="510">
        <v>10.050000000000001</v>
      </c>
      <c r="AW21" s="510">
        <v>9.66</v>
      </c>
      <c r="AX21" s="510">
        <v>9.83</v>
      </c>
      <c r="AY21" s="510">
        <v>9.43</v>
      </c>
      <c r="AZ21" s="510">
        <v>10.06</v>
      </c>
      <c r="BA21" s="510">
        <v>10.050000000000001</v>
      </c>
      <c r="BB21" s="510">
        <v>9.6155589999999993</v>
      </c>
      <c r="BC21" s="510">
        <v>9.8832550000000001</v>
      </c>
      <c r="BD21" s="431">
        <v>10.131019999999999</v>
      </c>
      <c r="BE21" s="431">
        <v>9.9751779999999997</v>
      </c>
      <c r="BF21" s="431">
        <v>9.8329559999999994</v>
      </c>
      <c r="BG21" s="431">
        <v>9.8527850000000008</v>
      </c>
      <c r="BH21" s="431">
        <v>8.7109480000000001</v>
      </c>
      <c r="BI21" s="431">
        <v>8.2639680000000002</v>
      </c>
      <c r="BJ21" s="431">
        <v>8.3649509999999996</v>
      </c>
      <c r="BK21" s="431">
        <v>8.4139649999999993</v>
      </c>
      <c r="BL21" s="431">
        <v>8.4130099999999999</v>
      </c>
      <c r="BM21" s="431">
        <v>8.5321060000000006</v>
      </c>
      <c r="BN21" s="431">
        <v>8.6577169999999999</v>
      </c>
      <c r="BO21" s="431">
        <v>9.1977340000000005</v>
      </c>
      <c r="BP21" s="431">
        <v>9.7649950000000008</v>
      </c>
      <c r="BQ21" s="431">
        <v>9.8151050000000009</v>
      </c>
      <c r="BR21" s="431">
        <v>9.8646980000000006</v>
      </c>
      <c r="BS21" s="431">
        <v>9.9426380000000005</v>
      </c>
      <c r="BT21" s="431">
        <v>8.9987340000000007</v>
      </c>
      <c r="BU21" s="431">
        <v>8.580311</v>
      </c>
      <c r="BV21" s="431">
        <v>8.6845770000000009</v>
      </c>
    </row>
    <row r="22" spans="1:74" ht="11.1" customHeight="1" x14ac:dyDescent="0.2">
      <c r="A22" s="746" t="s">
        <v>394</v>
      </c>
      <c r="B22" s="748" t="s">
        <v>1176</v>
      </c>
      <c r="C22" s="510">
        <v>9.8785508950000001</v>
      </c>
      <c r="D22" s="510">
        <v>10.26506249</v>
      </c>
      <c r="E22" s="510">
        <v>9.8972276969999999</v>
      </c>
      <c r="F22" s="510">
        <v>10.45328342</v>
      </c>
      <c r="G22" s="510">
        <v>9.8113869269999991</v>
      </c>
      <c r="H22" s="510">
        <v>11.434287279999999</v>
      </c>
      <c r="I22" s="510">
        <v>10.5400039</v>
      </c>
      <c r="J22" s="510">
        <v>10.76887194</v>
      </c>
      <c r="K22" s="510">
        <v>11.57652946</v>
      </c>
      <c r="L22" s="510">
        <v>10.16716031</v>
      </c>
      <c r="M22" s="510">
        <v>9.6753994700000003</v>
      </c>
      <c r="N22" s="510">
        <v>10.400720290000001</v>
      </c>
      <c r="O22" s="510">
        <v>10.33791643</v>
      </c>
      <c r="P22" s="510">
        <v>10.38370231</v>
      </c>
      <c r="Q22" s="510">
        <v>10.656119889999999</v>
      </c>
      <c r="R22" s="510">
        <v>10.905874649999999</v>
      </c>
      <c r="S22" s="510">
        <v>11.184750920000001</v>
      </c>
      <c r="T22" s="510">
        <v>11.92521077</v>
      </c>
      <c r="U22" s="510">
        <v>11.916964500000001</v>
      </c>
      <c r="V22" s="510">
        <v>12.671574140000001</v>
      </c>
      <c r="W22" s="510">
        <v>12.629085180000001</v>
      </c>
      <c r="X22" s="510">
        <v>12.830043849999999</v>
      </c>
      <c r="Y22" s="510">
        <v>12.97069763</v>
      </c>
      <c r="Z22" s="510">
        <v>12.3788033</v>
      </c>
      <c r="AA22" s="510">
        <v>12.569677779999999</v>
      </c>
      <c r="AB22" s="510">
        <v>12.510289029999999</v>
      </c>
      <c r="AC22" s="510">
        <v>13.053499710000001</v>
      </c>
      <c r="AD22" s="510">
        <v>14.143687379999999</v>
      </c>
      <c r="AE22" s="510">
        <v>15.00309839</v>
      </c>
      <c r="AF22" s="510">
        <v>15.27747419</v>
      </c>
      <c r="AG22" s="510">
        <v>16.04675993</v>
      </c>
      <c r="AH22" s="510">
        <v>15.900638150000001</v>
      </c>
      <c r="AI22" s="510">
        <v>16.439966720000001</v>
      </c>
      <c r="AJ22" s="510">
        <v>15.856145359999999</v>
      </c>
      <c r="AK22" s="510">
        <v>15.41890379</v>
      </c>
      <c r="AL22" s="510">
        <v>15.948836480000001</v>
      </c>
      <c r="AM22" s="510">
        <v>15.8394213</v>
      </c>
      <c r="AN22" s="510">
        <v>15.51028913</v>
      </c>
      <c r="AO22" s="510">
        <v>14.154644960000001</v>
      </c>
      <c r="AP22" s="510">
        <v>13.945958559999999</v>
      </c>
      <c r="AQ22" s="510">
        <v>13.81255691</v>
      </c>
      <c r="AR22" s="510">
        <v>12.891788180000001</v>
      </c>
      <c r="AS22" s="510">
        <v>12.8991229</v>
      </c>
      <c r="AT22" s="510">
        <v>12.36604588</v>
      </c>
      <c r="AU22" s="510">
        <v>12.381870899999999</v>
      </c>
      <c r="AV22" s="510">
        <v>11.77809542</v>
      </c>
      <c r="AW22" s="510">
        <v>11.50923489</v>
      </c>
      <c r="AX22" s="510">
        <v>12.8444375</v>
      </c>
      <c r="AY22" s="510">
        <v>12.896916600000001</v>
      </c>
      <c r="AZ22" s="510">
        <v>12.700674299999999</v>
      </c>
      <c r="BA22" s="510">
        <v>13.097796150000001</v>
      </c>
      <c r="BB22" s="510">
        <v>12.92211</v>
      </c>
      <c r="BC22" s="510">
        <v>12.646800000000001</v>
      </c>
      <c r="BD22" s="431">
        <v>12.4559</v>
      </c>
      <c r="BE22" s="431">
        <v>12.29738</v>
      </c>
      <c r="BF22" s="431">
        <v>12.288349999999999</v>
      </c>
      <c r="BG22" s="431">
        <v>11.963800000000001</v>
      </c>
      <c r="BH22" s="431">
        <v>11.176130000000001</v>
      </c>
      <c r="BI22" s="431">
        <v>10.734450000000001</v>
      </c>
      <c r="BJ22" s="431">
        <v>11.108779999999999</v>
      </c>
      <c r="BK22" s="431">
        <v>11.10019</v>
      </c>
      <c r="BL22" s="431">
        <v>11.23725</v>
      </c>
      <c r="BM22" s="431">
        <v>11.24685</v>
      </c>
      <c r="BN22" s="431">
        <v>11.576790000000001</v>
      </c>
      <c r="BO22" s="431">
        <v>11.660740000000001</v>
      </c>
      <c r="BP22" s="431">
        <v>11.75005</v>
      </c>
      <c r="BQ22" s="431">
        <v>11.830819999999999</v>
      </c>
      <c r="BR22" s="431">
        <v>12.0207</v>
      </c>
      <c r="BS22" s="431">
        <v>11.87166</v>
      </c>
      <c r="BT22" s="431">
        <v>11.20571</v>
      </c>
      <c r="BU22" s="431">
        <v>10.83024</v>
      </c>
      <c r="BV22" s="431">
        <v>11.250579999999999</v>
      </c>
    </row>
    <row r="23" spans="1:74" ht="11.1" customHeight="1" x14ac:dyDescent="0.2">
      <c r="A23" s="746" t="s">
        <v>395</v>
      </c>
      <c r="B23" s="749" t="s">
        <v>1177</v>
      </c>
      <c r="C23" s="510">
        <v>7.8976232120000001</v>
      </c>
      <c r="D23" s="510">
        <v>7.7586788589999998</v>
      </c>
      <c r="E23" s="510">
        <v>7.9587758500000003</v>
      </c>
      <c r="F23" s="510">
        <v>7.2569609560000004</v>
      </c>
      <c r="G23" s="510">
        <v>6.838145183</v>
      </c>
      <c r="H23" s="510">
        <v>6.7712460940000003</v>
      </c>
      <c r="I23" s="510">
        <v>6.8113600529999996</v>
      </c>
      <c r="J23" s="510">
        <v>6.5149590829999999</v>
      </c>
      <c r="K23" s="510">
        <v>6.8662545179999999</v>
      </c>
      <c r="L23" s="510">
        <v>6.9806896480000002</v>
      </c>
      <c r="M23" s="510">
        <v>7.2254642909999998</v>
      </c>
      <c r="N23" s="510">
        <v>7.7345386549999997</v>
      </c>
      <c r="O23" s="510">
        <v>7.8006100639999998</v>
      </c>
      <c r="P23" s="510">
        <v>7.8361518590000001</v>
      </c>
      <c r="Q23" s="510">
        <v>8.1805498300000004</v>
      </c>
      <c r="R23" s="510">
        <v>8.1959875970000002</v>
      </c>
      <c r="S23" s="510">
        <v>7.8748820530000003</v>
      </c>
      <c r="T23" s="510">
        <v>7.7410072400000001</v>
      </c>
      <c r="U23" s="510">
        <v>7.9436002820000002</v>
      </c>
      <c r="V23" s="510">
        <v>7.9445554080000003</v>
      </c>
      <c r="W23" s="510">
        <v>11.7396545</v>
      </c>
      <c r="X23" s="510">
        <v>9.4080693400000008</v>
      </c>
      <c r="Y23" s="510">
        <v>10.049375619999999</v>
      </c>
      <c r="Z23" s="510">
        <v>10.45570412</v>
      </c>
      <c r="AA23" s="510">
        <v>10.200384140000001</v>
      </c>
      <c r="AB23" s="510">
        <v>10.495671140000001</v>
      </c>
      <c r="AC23" s="510">
        <v>10.35060616</v>
      </c>
      <c r="AD23" s="510">
        <v>10.15038302</v>
      </c>
      <c r="AE23" s="510">
        <v>10.75129012</v>
      </c>
      <c r="AF23" s="510">
        <v>11.94497761</v>
      </c>
      <c r="AG23" s="510">
        <v>11.078588420000001</v>
      </c>
      <c r="AH23" s="510">
        <v>11.559318680000001</v>
      </c>
      <c r="AI23" s="510">
        <v>13.4822943</v>
      </c>
      <c r="AJ23" s="510">
        <v>11.89712514</v>
      </c>
      <c r="AK23" s="510">
        <v>11.51350148</v>
      </c>
      <c r="AL23" s="510">
        <v>12.27326777</v>
      </c>
      <c r="AM23" s="510">
        <v>12.540571440000001</v>
      </c>
      <c r="AN23" s="510">
        <v>11.960396960000001</v>
      </c>
      <c r="AO23" s="510">
        <v>11.255569080000001</v>
      </c>
      <c r="AP23" s="510">
        <v>10.12327084</v>
      </c>
      <c r="AQ23" s="510">
        <v>8.8167215920000004</v>
      </c>
      <c r="AR23" s="510">
        <v>8.3989308119999997</v>
      </c>
      <c r="AS23" s="510">
        <v>7.9636477040000004</v>
      </c>
      <c r="AT23" s="510">
        <v>8.1926886430000003</v>
      </c>
      <c r="AU23" s="510">
        <v>8.0190104719999997</v>
      </c>
      <c r="AV23" s="510">
        <v>9.0880589860000001</v>
      </c>
      <c r="AW23" s="510">
        <v>9.2458748170000007</v>
      </c>
      <c r="AX23" s="510">
        <v>9.8528478449999994</v>
      </c>
      <c r="AY23" s="510">
        <v>10.543593489999999</v>
      </c>
      <c r="AZ23" s="510">
        <v>10.512909560000001</v>
      </c>
      <c r="BA23" s="510">
        <v>10.37654715</v>
      </c>
      <c r="BB23" s="510">
        <v>9.1390849999999997</v>
      </c>
      <c r="BC23" s="510">
        <v>8.535183</v>
      </c>
      <c r="BD23" s="431">
        <v>8.2021859999999993</v>
      </c>
      <c r="BE23" s="431">
        <v>7.717587</v>
      </c>
      <c r="BF23" s="431">
        <v>7.2582740000000001</v>
      </c>
      <c r="BG23" s="431">
        <v>7.875407</v>
      </c>
      <c r="BH23" s="431">
        <v>7.4717650000000004</v>
      </c>
      <c r="BI23" s="431">
        <v>7.5901319999999997</v>
      </c>
      <c r="BJ23" s="431">
        <v>8.1380990000000004</v>
      </c>
      <c r="BK23" s="431">
        <v>8.5419359999999998</v>
      </c>
      <c r="BL23" s="431">
        <v>8.5548710000000003</v>
      </c>
      <c r="BM23" s="431">
        <v>8.5543630000000004</v>
      </c>
      <c r="BN23" s="431">
        <v>8.0576950000000007</v>
      </c>
      <c r="BO23" s="431">
        <v>7.9272999999999998</v>
      </c>
      <c r="BP23" s="431">
        <v>7.9226130000000001</v>
      </c>
      <c r="BQ23" s="431">
        <v>7.6895959999999999</v>
      </c>
      <c r="BR23" s="431">
        <v>7.4155720000000001</v>
      </c>
      <c r="BS23" s="431">
        <v>8.1816130000000005</v>
      </c>
      <c r="BT23" s="431">
        <v>7.8542269999999998</v>
      </c>
      <c r="BU23" s="431">
        <v>7.9803800000000003</v>
      </c>
      <c r="BV23" s="431">
        <v>8.5196170000000002</v>
      </c>
    </row>
    <row r="24" spans="1:74" ht="11.1" customHeight="1" x14ac:dyDescent="0.2">
      <c r="A24" s="746" t="s">
        <v>396</v>
      </c>
      <c r="B24" s="748" t="s">
        <v>1404</v>
      </c>
      <c r="C24" s="510">
        <v>5.7300329159999999</v>
      </c>
      <c r="D24" s="510">
        <v>5.6066080569999999</v>
      </c>
      <c r="E24" s="510">
        <v>5.8943313909999997</v>
      </c>
      <c r="F24" s="510">
        <v>5.8640354549999998</v>
      </c>
      <c r="G24" s="510">
        <v>6.8738770599999999</v>
      </c>
      <c r="H24" s="510">
        <v>9.5290934689999993</v>
      </c>
      <c r="I24" s="510">
        <v>8.8239402699999996</v>
      </c>
      <c r="J24" s="510">
        <v>9.0366959579999993</v>
      </c>
      <c r="K24" s="510">
        <v>8.4947285990000001</v>
      </c>
      <c r="L24" s="510">
        <v>6.5316382040000001</v>
      </c>
      <c r="M24" s="510">
        <v>6.4077101819999998</v>
      </c>
      <c r="N24" s="510">
        <v>5.9289883090000002</v>
      </c>
      <c r="O24" s="510">
        <v>5.8646258930000004</v>
      </c>
      <c r="P24" s="510">
        <v>5.9426529940000004</v>
      </c>
      <c r="Q24" s="510">
        <v>6.7867909180000003</v>
      </c>
      <c r="R24" s="510">
        <v>7.6472059610000001</v>
      </c>
      <c r="S24" s="510">
        <v>9.0120627800000008</v>
      </c>
      <c r="T24" s="510">
        <v>10.935369100000001</v>
      </c>
      <c r="U24" s="510">
        <v>10.58893014</v>
      </c>
      <c r="V24" s="510">
        <v>11.26032728</v>
      </c>
      <c r="W24" s="510">
        <v>11.313526449999999</v>
      </c>
      <c r="X24" s="510">
        <v>9.8594183320000006</v>
      </c>
      <c r="Y24" s="510">
        <v>8.4071018879999997</v>
      </c>
      <c r="Z24" s="510">
        <v>8.5373028190000007</v>
      </c>
      <c r="AA24" s="510">
        <v>7.9433720409999999</v>
      </c>
      <c r="AB24" s="510">
        <v>8.2877852329999993</v>
      </c>
      <c r="AC24" s="510">
        <v>8.4627532159999994</v>
      </c>
      <c r="AD24" s="510">
        <v>9.3787581689999993</v>
      </c>
      <c r="AE24" s="510">
        <v>11.80829526</v>
      </c>
      <c r="AF24" s="510">
        <v>14.6079208</v>
      </c>
      <c r="AG24" s="510">
        <v>13.8002184</v>
      </c>
      <c r="AH24" s="510">
        <v>16.621668320000001</v>
      </c>
      <c r="AI24" s="510">
        <v>15.22931342</v>
      </c>
      <c r="AJ24" s="510">
        <v>11.77318447</v>
      </c>
      <c r="AK24" s="510">
        <v>10.3221911</v>
      </c>
      <c r="AL24" s="510">
        <v>10.030120849999999</v>
      </c>
      <c r="AM24" s="510">
        <v>9.7397830800000005</v>
      </c>
      <c r="AN24" s="510">
        <v>9.2666187270000009</v>
      </c>
      <c r="AO24" s="510">
        <v>8.4967849110000007</v>
      </c>
      <c r="AP24" s="510">
        <v>7.9111895880000001</v>
      </c>
      <c r="AQ24" s="510">
        <v>8.9241255759999998</v>
      </c>
      <c r="AR24" s="510">
        <v>10.156150500000001</v>
      </c>
      <c r="AS24" s="510">
        <v>10.537218620000001</v>
      </c>
      <c r="AT24" s="510">
        <v>10.91350854</v>
      </c>
      <c r="AU24" s="510">
        <v>10.488799139999999</v>
      </c>
      <c r="AV24" s="510">
        <v>8.1626610349999993</v>
      </c>
      <c r="AW24" s="510">
        <v>7.6014727009999996</v>
      </c>
      <c r="AX24" s="510">
        <v>7.6552847709999998</v>
      </c>
      <c r="AY24" s="510">
        <v>7.0169063339999997</v>
      </c>
      <c r="AZ24" s="510">
        <v>7.7240657410000004</v>
      </c>
      <c r="BA24" s="510">
        <v>7.6790342999999996</v>
      </c>
      <c r="BB24" s="510">
        <v>7.3250970000000004</v>
      </c>
      <c r="BC24" s="510">
        <v>8.5276639999999997</v>
      </c>
      <c r="BD24" s="431">
        <v>9.5480619999999998</v>
      </c>
      <c r="BE24" s="431">
        <v>9.6114940000000004</v>
      </c>
      <c r="BF24" s="431">
        <v>9.6604010000000002</v>
      </c>
      <c r="BG24" s="431">
        <v>9.0707609999999992</v>
      </c>
      <c r="BH24" s="431">
        <v>7.0454730000000003</v>
      </c>
      <c r="BI24" s="431">
        <v>6.472969</v>
      </c>
      <c r="BJ24" s="431">
        <v>6.3850619999999996</v>
      </c>
      <c r="BK24" s="431">
        <v>6.5581719999999999</v>
      </c>
      <c r="BL24" s="431">
        <v>6.5527300000000004</v>
      </c>
      <c r="BM24" s="431">
        <v>6.8587319999999998</v>
      </c>
      <c r="BN24" s="431">
        <v>7.1205420000000004</v>
      </c>
      <c r="BO24" s="431">
        <v>8.2809170000000005</v>
      </c>
      <c r="BP24" s="431">
        <v>9.8416479999999993</v>
      </c>
      <c r="BQ24" s="431">
        <v>9.8540790000000005</v>
      </c>
      <c r="BR24" s="431">
        <v>10.19157</v>
      </c>
      <c r="BS24" s="431">
        <v>9.5830230000000007</v>
      </c>
      <c r="BT24" s="431">
        <v>7.6449639999999999</v>
      </c>
      <c r="BU24" s="431">
        <v>6.9597870000000004</v>
      </c>
      <c r="BV24" s="431">
        <v>6.8940640000000002</v>
      </c>
    </row>
    <row r="25" spans="1:74" ht="11.1" customHeight="1" x14ac:dyDescent="0.2">
      <c r="A25" s="746" t="s">
        <v>397</v>
      </c>
      <c r="B25" s="748" t="s">
        <v>1405</v>
      </c>
      <c r="C25" s="510">
        <v>6.0715101919999999</v>
      </c>
      <c r="D25" s="510">
        <v>5.8862960449999999</v>
      </c>
      <c r="E25" s="510">
        <v>5.9407180750000004</v>
      </c>
      <c r="F25" s="510">
        <v>5.96957644</v>
      </c>
      <c r="G25" s="510">
        <v>6.9677815440000002</v>
      </c>
      <c r="H25" s="510">
        <v>7.6779744360000004</v>
      </c>
      <c r="I25" s="510">
        <v>8.4566874480000003</v>
      </c>
      <c r="J25" s="510">
        <v>8.0879039719999994</v>
      </c>
      <c r="K25" s="510">
        <v>8.1006287730000004</v>
      </c>
      <c r="L25" s="510">
        <v>6.4111436919999996</v>
      </c>
      <c r="M25" s="510">
        <v>6.777767227</v>
      </c>
      <c r="N25" s="510">
        <v>6.4850737909999996</v>
      </c>
      <c r="O25" s="510">
        <v>6.0622340039999996</v>
      </c>
      <c r="P25" s="510">
        <v>6.3484576410000004</v>
      </c>
      <c r="Q25" s="510">
        <v>6.7890606279999997</v>
      </c>
      <c r="R25" s="510">
        <v>7.1949539680000001</v>
      </c>
      <c r="S25" s="510">
        <v>7.8301199830000003</v>
      </c>
      <c r="T25" s="510">
        <v>8.9603753200000007</v>
      </c>
      <c r="U25" s="510">
        <v>9.7157443919999995</v>
      </c>
      <c r="V25" s="510">
        <v>10.19228524</v>
      </c>
      <c r="W25" s="510">
        <v>10.25289214</v>
      </c>
      <c r="X25" s="510">
        <v>10.48403821</v>
      </c>
      <c r="Y25" s="510">
        <v>9.9476382129999994</v>
      </c>
      <c r="Z25" s="510">
        <v>10.024772929999999</v>
      </c>
      <c r="AA25" s="510">
        <v>10.059184889999999</v>
      </c>
      <c r="AB25" s="510">
        <v>9.8521180659999992</v>
      </c>
      <c r="AC25" s="510">
        <v>9.9924883389999994</v>
      </c>
      <c r="AD25" s="510">
        <v>9.9456828690000005</v>
      </c>
      <c r="AE25" s="510">
        <v>12.562364970000001</v>
      </c>
      <c r="AF25" s="510">
        <v>14.48828058</v>
      </c>
      <c r="AG25" s="510">
        <v>14.088442260000001</v>
      </c>
      <c r="AH25" s="510">
        <v>14.940989460000001</v>
      </c>
      <c r="AI25" s="510">
        <v>14.934757019999999</v>
      </c>
      <c r="AJ25" s="510">
        <v>11.594343650000001</v>
      </c>
      <c r="AK25" s="510">
        <v>10.130672540000001</v>
      </c>
      <c r="AL25" s="510">
        <v>11.308806110000001</v>
      </c>
      <c r="AM25" s="510">
        <v>11.78455436</v>
      </c>
      <c r="AN25" s="510">
        <v>11.97925437</v>
      </c>
      <c r="AO25" s="510">
        <v>10.891096320000001</v>
      </c>
      <c r="AP25" s="510">
        <v>10.52341448</v>
      </c>
      <c r="AQ25" s="510">
        <v>12.7368734</v>
      </c>
      <c r="AR25" s="510">
        <v>11.80393282</v>
      </c>
      <c r="AS25" s="510">
        <v>12.102059990000001</v>
      </c>
      <c r="AT25" s="510">
        <v>11.753367450000001</v>
      </c>
      <c r="AU25" s="510">
        <v>11.489804339999999</v>
      </c>
      <c r="AV25" s="510">
        <v>9.4293833829999993</v>
      </c>
      <c r="AW25" s="510">
        <v>8.0348718879999996</v>
      </c>
      <c r="AX25" s="510">
        <v>8.2062949669999998</v>
      </c>
      <c r="AY25" s="510">
        <v>7.9219071840000002</v>
      </c>
      <c r="AZ25" s="510">
        <v>9.2924138650000003</v>
      </c>
      <c r="BA25" s="510">
        <v>8.6507762929999998</v>
      </c>
      <c r="BB25" s="510">
        <v>8.3779540000000008</v>
      </c>
      <c r="BC25" s="510">
        <v>9.1279310000000002</v>
      </c>
      <c r="BD25" s="431">
        <v>9.7444310000000005</v>
      </c>
      <c r="BE25" s="431">
        <v>9.9061190000000003</v>
      </c>
      <c r="BF25" s="431">
        <v>9.7758970000000005</v>
      </c>
      <c r="BG25" s="431">
        <v>9.2362409999999997</v>
      </c>
      <c r="BH25" s="431">
        <v>7.6092839999999997</v>
      </c>
      <c r="BI25" s="431">
        <v>7.1332120000000003</v>
      </c>
      <c r="BJ25" s="431">
        <v>7.2862590000000003</v>
      </c>
      <c r="BK25" s="431">
        <v>7.4204359999999996</v>
      </c>
      <c r="BL25" s="431">
        <v>7.5618470000000002</v>
      </c>
      <c r="BM25" s="431">
        <v>7.5685099999999998</v>
      </c>
      <c r="BN25" s="431">
        <v>7.6597369999999998</v>
      </c>
      <c r="BO25" s="431">
        <v>8.6583869999999994</v>
      </c>
      <c r="BP25" s="431">
        <v>9.5188520000000008</v>
      </c>
      <c r="BQ25" s="431">
        <v>9.8816649999999999</v>
      </c>
      <c r="BR25" s="431">
        <v>9.9139049999999997</v>
      </c>
      <c r="BS25" s="431">
        <v>9.5173089999999991</v>
      </c>
      <c r="BT25" s="431">
        <v>7.977868</v>
      </c>
      <c r="BU25" s="431">
        <v>7.5315240000000001</v>
      </c>
      <c r="BV25" s="431">
        <v>7.697457</v>
      </c>
    </row>
    <row r="26" spans="1:74" ht="11.1" customHeight="1" x14ac:dyDescent="0.2">
      <c r="A26" s="746" t="s">
        <v>398</v>
      </c>
      <c r="B26" s="748" t="s">
        <v>1255</v>
      </c>
      <c r="C26" s="510">
        <v>8.6098414479999992</v>
      </c>
      <c r="D26" s="510">
        <v>8.203491777</v>
      </c>
      <c r="E26" s="510">
        <v>8.7701137500000002</v>
      </c>
      <c r="F26" s="510">
        <v>9.0906365440000005</v>
      </c>
      <c r="G26" s="510">
        <v>9.2191041850000008</v>
      </c>
      <c r="H26" s="510">
        <v>9.3805834029999993</v>
      </c>
      <c r="I26" s="510">
        <v>9.7744815939999992</v>
      </c>
      <c r="J26" s="510">
        <v>9.4021410929999991</v>
      </c>
      <c r="K26" s="510">
        <v>9.4525525649999995</v>
      </c>
      <c r="L26" s="510">
        <v>9.5976255520000002</v>
      </c>
      <c r="M26" s="510">
        <v>9.3930210209999991</v>
      </c>
      <c r="N26" s="510">
        <v>8.2979728730000009</v>
      </c>
      <c r="O26" s="510">
        <v>8.4842522739999993</v>
      </c>
      <c r="P26" s="510">
        <v>8.5753807210000002</v>
      </c>
      <c r="Q26" s="510">
        <v>9.4400855010000004</v>
      </c>
      <c r="R26" s="510">
        <v>9.4283661999999993</v>
      </c>
      <c r="S26" s="510">
        <v>10.033027540000001</v>
      </c>
      <c r="T26" s="510">
        <v>10.37899779</v>
      </c>
      <c r="U26" s="510">
        <v>10.46602684</v>
      </c>
      <c r="V26" s="510">
        <v>10.29935805</v>
      </c>
      <c r="W26" s="510">
        <v>10.627629150000001</v>
      </c>
      <c r="X26" s="510">
        <v>10.937250199999999</v>
      </c>
      <c r="Y26" s="510">
        <v>10.9082647</v>
      </c>
      <c r="Z26" s="510">
        <v>11.554514530000001</v>
      </c>
      <c r="AA26" s="510">
        <v>10.13311245</v>
      </c>
      <c r="AB26" s="510">
        <v>11.3028668</v>
      </c>
      <c r="AC26" s="510">
        <v>11.17958956</v>
      </c>
      <c r="AD26" s="510">
        <v>11.298994410000001</v>
      </c>
      <c r="AE26" s="510">
        <v>12.14965604</v>
      </c>
      <c r="AF26" s="510">
        <v>14.01510976</v>
      </c>
      <c r="AG26" s="510">
        <v>14.03666722</v>
      </c>
      <c r="AH26" s="510">
        <v>14.10099449</v>
      </c>
      <c r="AI26" s="510">
        <v>14.57837176</v>
      </c>
      <c r="AJ26" s="510">
        <v>13.640249669999999</v>
      </c>
      <c r="AK26" s="510">
        <v>13.59810321</v>
      </c>
      <c r="AL26" s="510">
        <v>12.59723185</v>
      </c>
      <c r="AM26" s="510">
        <v>14.27397055</v>
      </c>
      <c r="AN26" s="510">
        <v>13.122391739999999</v>
      </c>
      <c r="AO26" s="510">
        <v>11.18874585</v>
      </c>
      <c r="AP26" s="510">
        <v>11.367041820000001</v>
      </c>
      <c r="AQ26" s="510">
        <v>10.938507250000001</v>
      </c>
      <c r="AR26" s="510">
        <v>11.49529609</v>
      </c>
      <c r="AS26" s="510">
        <v>11.46622947</v>
      </c>
      <c r="AT26" s="510">
        <v>11.39544753</v>
      </c>
      <c r="AU26" s="510">
        <v>11.3205828</v>
      </c>
      <c r="AV26" s="510">
        <v>10.81112789</v>
      </c>
      <c r="AW26" s="510">
        <v>10.78821482</v>
      </c>
      <c r="AX26" s="510">
        <v>10.63746976</v>
      </c>
      <c r="AY26" s="510">
        <v>10.23849629</v>
      </c>
      <c r="AZ26" s="510">
        <v>10.33361399</v>
      </c>
      <c r="BA26" s="510">
        <v>10.42650776</v>
      </c>
      <c r="BB26" s="510">
        <v>10.39761</v>
      </c>
      <c r="BC26" s="510">
        <v>10.318860000000001</v>
      </c>
      <c r="BD26" s="431">
        <v>10.587260000000001</v>
      </c>
      <c r="BE26" s="431">
        <v>10.54956</v>
      </c>
      <c r="BF26" s="431">
        <v>10.144590000000001</v>
      </c>
      <c r="BG26" s="431">
        <v>10.075279999999999</v>
      </c>
      <c r="BH26" s="431">
        <v>9.5853889999999993</v>
      </c>
      <c r="BI26" s="431">
        <v>9.4121500000000005</v>
      </c>
      <c r="BJ26" s="431">
        <v>9.1919419999999992</v>
      </c>
      <c r="BK26" s="431">
        <v>9.3495430000000006</v>
      </c>
      <c r="BL26" s="431">
        <v>9.1762960000000007</v>
      </c>
      <c r="BM26" s="431">
        <v>9.1480929999999994</v>
      </c>
      <c r="BN26" s="431">
        <v>9.6612709999999993</v>
      </c>
      <c r="BO26" s="431">
        <v>9.9001590000000004</v>
      </c>
      <c r="BP26" s="431">
        <v>10.444380000000001</v>
      </c>
      <c r="BQ26" s="431">
        <v>10.559290000000001</v>
      </c>
      <c r="BR26" s="431">
        <v>10.2752</v>
      </c>
      <c r="BS26" s="431">
        <v>10.3124</v>
      </c>
      <c r="BT26" s="431">
        <v>9.8884620000000005</v>
      </c>
      <c r="BU26" s="431">
        <v>9.7389309999999991</v>
      </c>
      <c r="BV26" s="431">
        <v>9.528314</v>
      </c>
    </row>
    <row r="27" spans="1:74" ht="11.1" customHeight="1" x14ac:dyDescent="0.2">
      <c r="A27" s="746" t="s">
        <v>399</v>
      </c>
      <c r="B27" s="748" t="s">
        <v>1406</v>
      </c>
      <c r="C27" s="510">
        <v>8.5393907969999994</v>
      </c>
      <c r="D27" s="510">
        <v>8.1228863479999998</v>
      </c>
      <c r="E27" s="510">
        <v>8.4172391090000005</v>
      </c>
      <c r="F27" s="510">
        <v>8.6864697080000006</v>
      </c>
      <c r="G27" s="510">
        <v>9.5699089789999991</v>
      </c>
      <c r="H27" s="510">
        <v>9.6034040330000003</v>
      </c>
      <c r="I27" s="510">
        <v>10.03592886</v>
      </c>
      <c r="J27" s="510">
        <v>10.33311183</v>
      </c>
      <c r="K27" s="510">
        <v>10.30860983</v>
      </c>
      <c r="L27" s="510">
        <v>9.4730954779999994</v>
      </c>
      <c r="M27" s="510">
        <v>9.3309550290000001</v>
      </c>
      <c r="N27" s="510">
        <v>8.0567080359999999</v>
      </c>
      <c r="O27" s="510">
        <v>8.3869805759999991</v>
      </c>
      <c r="P27" s="510">
        <v>7.8994985440000001</v>
      </c>
      <c r="Q27" s="510">
        <v>8.8096672490000003</v>
      </c>
      <c r="R27" s="510">
        <v>9.3796646460000002</v>
      </c>
      <c r="S27" s="510">
        <v>10.131913450000001</v>
      </c>
      <c r="T27" s="510">
        <v>10.653682870000001</v>
      </c>
      <c r="U27" s="510">
        <v>11.27334299</v>
      </c>
      <c r="V27" s="510">
        <v>12.51118666</v>
      </c>
      <c r="W27" s="510">
        <v>12.09927646</v>
      </c>
      <c r="X27" s="510">
        <v>12.144598589999999</v>
      </c>
      <c r="Y27" s="510">
        <v>11.24309206</v>
      </c>
      <c r="Z27" s="510">
        <v>12.087191150000001</v>
      </c>
      <c r="AA27" s="510">
        <v>10.19625724</v>
      </c>
      <c r="AB27" s="510">
        <v>10.12881857</v>
      </c>
      <c r="AC27" s="510">
        <v>10.812381159999999</v>
      </c>
      <c r="AD27" s="510">
        <v>10.928576120000001</v>
      </c>
      <c r="AE27" s="510">
        <v>13.73257094</v>
      </c>
      <c r="AF27" s="510">
        <v>14.92607619</v>
      </c>
      <c r="AG27" s="510">
        <v>16.043094050000001</v>
      </c>
      <c r="AH27" s="510">
        <v>14.88871962</v>
      </c>
      <c r="AI27" s="510">
        <v>15.59446997</v>
      </c>
      <c r="AJ27" s="510">
        <v>14.95189631</v>
      </c>
      <c r="AK27" s="510">
        <v>13.615466899999999</v>
      </c>
      <c r="AL27" s="510">
        <v>12.576869739999999</v>
      </c>
      <c r="AM27" s="510">
        <v>12.64147917</v>
      </c>
      <c r="AN27" s="510">
        <v>12.00102517</v>
      </c>
      <c r="AO27" s="510">
        <v>10.728483430000001</v>
      </c>
      <c r="AP27" s="510">
        <v>10.641908709999999</v>
      </c>
      <c r="AQ27" s="510">
        <v>10.92713958</v>
      </c>
      <c r="AR27" s="510">
        <v>11.43462761</v>
      </c>
      <c r="AS27" s="510">
        <v>11.81488826</v>
      </c>
      <c r="AT27" s="510">
        <v>12.18994575</v>
      </c>
      <c r="AU27" s="510">
        <v>11.433269879999999</v>
      </c>
      <c r="AV27" s="510">
        <v>11.126255820000001</v>
      </c>
      <c r="AW27" s="510">
        <v>10.678372250000001</v>
      </c>
      <c r="AX27" s="510">
        <v>10.21861687</v>
      </c>
      <c r="AY27" s="510">
        <v>9.6629788199999993</v>
      </c>
      <c r="AZ27" s="510">
        <v>10.10608073</v>
      </c>
      <c r="BA27" s="510">
        <v>10.230654899999999</v>
      </c>
      <c r="BB27" s="510">
        <v>10.23976</v>
      </c>
      <c r="BC27" s="510">
        <v>10.792540000000001</v>
      </c>
      <c r="BD27" s="431">
        <v>11.019920000000001</v>
      </c>
      <c r="BE27" s="431">
        <v>11.115119999999999</v>
      </c>
      <c r="BF27" s="431">
        <v>10.97756</v>
      </c>
      <c r="BG27" s="431">
        <v>10.61795</v>
      </c>
      <c r="BH27" s="431">
        <v>10.079829999999999</v>
      </c>
      <c r="BI27" s="431">
        <v>9.3270560000000007</v>
      </c>
      <c r="BJ27" s="431">
        <v>9.0276270000000007</v>
      </c>
      <c r="BK27" s="431">
        <v>9.017144</v>
      </c>
      <c r="BL27" s="431">
        <v>8.7455320000000007</v>
      </c>
      <c r="BM27" s="431">
        <v>8.8943159999999999</v>
      </c>
      <c r="BN27" s="431">
        <v>9.4112799999999996</v>
      </c>
      <c r="BO27" s="431">
        <v>10.281269999999999</v>
      </c>
      <c r="BP27" s="431">
        <v>10.84942</v>
      </c>
      <c r="BQ27" s="431">
        <v>11.190799999999999</v>
      </c>
      <c r="BR27" s="431">
        <v>11.226380000000001</v>
      </c>
      <c r="BS27" s="431">
        <v>11.001860000000001</v>
      </c>
      <c r="BT27" s="431">
        <v>10.525270000000001</v>
      </c>
      <c r="BU27" s="431">
        <v>9.768599</v>
      </c>
      <c r="BV27" s="431">
        <v>9.4544519999999999</v>
      </c>
    </row>
    <row r="28" spans="1:74" ht="11.1" customHeight="1" x14ac:dyDescent="0.2">
      <c r="A28" s="746" t="s">
        <v>400</v>
      </c>
      <c r="B28" s="748" t="s">
        <v>1407</v>
      </c>
      <c r="C28" s="510">
        <v>6.1584389389999998</v>
      </c>
      <c r="D28" s="510">
        <v>5.8007072559999999</v>
      </c>
      <c r="E28" s="510">
        <v>6.1543130509999999</v>
      </c>
      <c r="F28" s="510">
        <v>6.4446405139999996</v>
      </c>
      <c r="G28" s="510">
        <v>7.3476780829999999</v>
      </c>
      <c r="H28" s="510">
        <v>8.4096937430000001</v>
      </c>
      <c r="I28" s="510">
        <v>7.7389182600000002</v>
      </c>
      <c r="J28" s="510">
        <v>8.1846597560000003</v>
      </c>
      <c r="K28" s="510">
        <v>8.5202941919999997</v>
      </c>
      <c r="L28" s="510">
        <v>7.6146157800000003</v>
      </c>
      <c r="M28" s="510">
        <v>7.9034783969999998</v>
      </c>
      <c r="N28" s="510">
        <v>7.1513079859999999</v>
      </c>
      <c r="O28" s="510">
        <v>6.9643052230000002</v>
      </c>
      <c r="P28" s="510">
        <v>6.7519844549999997</v>
      </c>
      <c r="Q28" s="510">
        <v>7.0280992449999999</v>
      </c>
      <c r="R28" s="510">
        <v>8.1103237640000003</v>
      </c>
      <c r="S28" s="510">
        <v>8.9046759130000002</v>
      </c>
      <c r="T28" s="510">
        <v>9.1693352669999992</v>
      </c>
      <c r="U28" s="510">
        <v>9.783668338</v>
      </c>
      <c r="V28" s="510">
        <v>10.4052606</v>
      </c>
      <c r="W28" s="510">
        <v>10.536068739999999</v>
      </c>
      <c r="X28" s="510">
        <v>11.29837171</v>
      </c>
      <c r="Y28" s="510">
        <v>11.043368299999999</v>
      </c>
      <c r="Z28" s="510">
        <v>10.753775259999999</v>
      </c>
      <c r="AA28" s="510">
        <v>9.7854201419999995</v>
      </c>
      <c r="AB28" s="510">
        <v>9.9193262749999995</v>
      </c>
      <c r="AC28" s="510">
        <v>10.256658590000001</v>
      </c>
      <c r="AD28" s="510">
        <v>11.610702180000001</v>
      </c>
      <c r="AE28" s="510">
        <v>13.152349470000001</v>
      </c>
      <c r="AF28" s="510">
        <v>13.76771555</v>
      </c>
      <c r="AG28" s="510">
        <v>13.76830161</v>
      </c>
      <c r="AH28" s="510">
        <v>15.409078620000001</v>
      </c>
      <c r="AI28" s="510">
        <v>15.267401120000001</v>
      </c>
      <c r="AJ28" s="510">
        <v>14.24768617</v>
      </c>
      <c r="AK28" s="510">
        <v>12.32333311</v>
      </c>
      <c r="AL28" s="510">
        <v>12.22091292</v>
      </c>
      <c r="AM28" s="510">
        <v>11.94092998</v>
      </c>
      <c r="AN28" s="510">
        <v>10.947428240000001</v>
      </c>
      <c r="AO28" s="510">
        <v>9.8680596670000007</v>
      </c>
      <c r="AP28" s="510">
        <v>9.9155625910000005</v>
      </c>
      <c r="AQ28" s="510">
        <v>9.5821039379999995</v>
      </c>
      <c r="AR28" s="510">
        <v>9.4745181259999995</v>
      </c>
      <c r="AS28" s="510">
        <v>10.234886489999999</v>
      </c>
      <c r="AT28" s="510">
        <v>10.59154554</v>
      </c>
      <c r="AU28" s="510">
        <v>10.282666669999999</v>
      </c>
      <c r="AV28" s="510">
        <v>10.12988127</v>
      </c>
      <c r="AW28" s="510">
        <v>9.9386355430000002</v>
      </c>
      <c r="AX28" s="510">
        <v>9.3794089189999994</v>
      </c>
      <c r="AY28" s="510">
        <v>8.887519739</v>
      </c>
      <c r="AZ28" s="510">
        <v>8.9565694849999993</v>
      </c>
      <c r="BA28" s="510">
        <v>10.14638392</v>
      </c>
      <c r="BB28" s="510">
        <v>9.8273499999999991</v>
      </c>
      <c r="BC28" s="510">
        <v>9.7770650000000003</v>
      </c>
      <c r="BD28" s="431">
        <v>9.6651070000000008</v>
      </c>
      <c r="BE28" s="431">
        <v>9.4768609999999995</v>
      </c>
      <c r="BF28" s="431">
        <v>9.5889109999999995</v>
      </c>
      <c r="BG28" s="431">
        <v>9.2618609999999997</v>
      </c>
      <c r="BH28" s="431">
        <v>8.8674959999999992</v>
      </c>
      <c r="BI28" s="431">
        <v>8.0528309999999994</v>
      </c>
      <c r="BJ28" s="431">
        <v>7.6196760000000001</v>
      </c>
      <c r="BK28" s="431">
        <v>7.4332669999999998</v>
      </c>
      <c r="BL28" s="431">
        <v>7.4345290000000004</v>
      </c>
      <c r="BM28" s="431">
        <v>7.4816719999999997</v>
      </c>
      <c r="BN28" s="431">
        <v>7.9611539999999996</v>
      </c>
      <c r="BO28" s="431">
        <v>8.5294039999999995</v>
      </c>
      <c r="BP28" s="431">
        <v>8.8885170000000002</v>
      </c>
      <c r="BQ28" s="431">
        <v>9.0728229999999996</v>
      </c>
      <c r="BR28" s="431">
        <v>9.4708919999999992</v>
      </c>
      <c r="BS28" s="431">
        <v>9.3780889999999992</v>
      </c>
      <c r="BT28" s="431">
        <v>9.1263620000000003</v>
      </c>
      <c r="BU28" s="431">
        <v>8.3691910000000007</v>
      </c>
      <c r="BV28" s="431">
        <v>7.9674649999999998</v>
      </c>
    </row>
    <row r="29" spans="1:74" ht="11.1" customHeight="1" x14ac:dyDescent="0.2">
      <c r="A29" s="746" t="s">
        <v>401</v>
      </c>
      <c r="B29" s="748" t="s">
        <v>1183</v>
      </c>
      <c r="C29" s="510">
        <v>6.0679190219999999</v>
      </c>
      <c r="D29" s="510">
        <v>6.0243457100000004</v>
      </c>
      <c r="E29" s="510">
        <v>6.1239869779999996</v>
      </c>
      <c r="F29" s="510">
        <v>6.2879423440000002</v>
      </c>
      <c r="G29" s="510">
        <v>6.8479910139999998</v>
      </c>
      <c r="H29" s="510">
        <v>7.2578573339999997</v>
      </c>
      <c r="I29" s="510">
        <v>7.5263681619999998</v>
      </c>
      <c r="J29" s="510">
        <v>7.5780467030000001</v>
      </c>
      <c r="K29" s="510">
        <v>7.086680264</v>
      </c>
      <c r="L29" s="510">
        <v>6.6267565169999996</v>
      </c>
      <c r="M29" s="510">
        <v>6.362309142</v>
      </c>
      <c r="N29" s="510">
        <v>6.2933731479999997</v>
      </c>
      <c r="O29" s="510">
        <v>6.315638989</v>
      </c>
      <c r="P29" s="510">
        <v>6.438576243</v>
      </c>
      <c r="Q29" s="510">
        <v>6.6836153659999997</v>
      </c>
      <c r="R29" s="510">
        <v>7.3145125770000003</v>
      </c>
      <c r="S29" s="510">
        <v>7.9040685679999996</v>
      </c>
      <c r="T29" s="510">
        <v>8.1840860959999997</v>
      </c>
      <c r="U29" s="510">
        <v>8.8231591260000002</v>
      </c>
      <c r="V29" s="510">
        <v>9.331394908</v>
      </c>
      <c r="W29" s="510">
        <v>9.2500324319999994</v>
      </c>
      <c r="X29" s="510">
        <v>8.9092286759999997</v>
      </c>
      <c r="Y29" s="510">
        <v>8.9709144550000008</v>
      </c>
      <c r="Z29" s="510">
        <v>8.9088912439999994</v>
      </c>
      <c r="AA29" s="510">
        <v>8.7017827160000003</v>
      </c>
      <c r="AB29" s="510">
        <v>8.7406888289999998</v>
      </c>
      <c r="AC29" s="510">
        <v>8.9033266809999994</v>
      </c>
      <c r="AD29" s="510">
        <v>9.4654477860000004</v>
      </c>
      <c r="AE29" s="510">
        <v>9.9224122930000007</v>
      </c>
      <c r="AF29" s="510">
        <v>11.064327159999999</v>
      </c>
      <c r="AG29" s="510">
        <v>12.47346134</v>
      </c>
      <c r="AH29" s="510">
        <v>12.245519939999999</v>
      </c>
      <c r="AI29" s="510">
        <v>12.833608999999999</v>
      </c>
      <c r="AJ29" s="510">
        <v>12.44283356</v>
      </c>
      <c r="AK29" s="510">
        <v>11.438604120000001</v>
      </c>
      <c r="AL29" s="510">
        <v>10.7802364</v>
      </c>
      <c r="AM29" s="510">
        <v>10.945961929999999</v>
      </c>
      <c r="AN29" s="510">
        <v>11.081153029999999</v>
      </c>
      <c r="AO29" s="510">
        <v>10.21008928</v>
      </c>
      <c r="AP29" s="510">
        <v>10.237768839999999</v>
      </c>
      <c r="AQ29" s="510">
        <v>11.101677520000001</v>
      </c>
      <c r="AR29" s="510">
        <v>11.57570166</v>
      </c>
      <c r="AS29" s="510">
        <v>11.758141910000001</v>
      </c>
      <c r="AT29" s="510">
        <v>12.21407664</v>
      </c>
      <c r="AU29" s="510">
        <v>12.49095314</v>
      </c>
      <c r="AV29" s="510">
        <v>11.120027479999999</v>
      </c>
      <c r="AW29" s="510">
        <v>10.64152882</v>
      </c>
      <c r="AX29" s="510">
        <v>10.471605759999999</v>
      </c>
      <c r="AY29" s="510">
        <v>10.135686590000001</v>
      </c>
      <c r="AZ29" s="510">
        <v>10.4588103</v>
      </c>
      <c r="BA29" s="510">
        <v>9.5446445519999994</v>
      </c>
      <c r="BB29" s="510">
        <v>9.579224</v>
      </c>
      <c r="BC29" s="510">
        <v>9.841666</v>
      </c>
      <c r="BD29" s="431">
        <v>10.291779999999999</v>
      </c>
      <c r="BE29" s="431">
        <v>10.677490000000001</v>
      </c>
      <c r="BF29" s="431">
        <v>10.4999</v>
      </c>
      <c r="BG29" s="431">
        <v>10.29852</v>
      </c>
      <c r="BH29" s="431">
        <v>9.5774480000000004</v>
      </c>
      <c r="BI29" s="431">
        <v>9.0652840000000001</v>
      </c>
      <c r="BJ29" s="431">
        <v>8.8170149999999996</v>
      </c>
      <c r="BK29" s="431">
        <v>8.8248540000000002</v>
      </c>
      <c r="BL29" s="431">
        <v>8.972664</v>
      </c>
      <c r="BM29" s="431">
        <v>9.0363290000000003</v>
      </c>
      <c r="BN29" s="431">
        <v>9.1436849999999996</v>
      </c>
      <c r="BO29" s="431">
        <v>9.5252300000000005</v>
      </c>
      <c r="BP29" s="431">
        <v>9.9961990000000007</v>
      </c>
      <c r="BQ29" s="431">
        <v>10.446009999999999</v>
      </c>
      <c r="BR29" s="431">
        <v>10.32784</v>
      </c>
      <c r="BS29" s="431">
        <v>10.18596</v>
      </c>
      <c r="BT29" s="431">
        <v>9.511431</v>
      </c>
      <c r="BU29" s="431">
        <v>9.0298929999999995</v>
      </c>
      <c r="BV29" s="431">
        <v>8.8077050000000003</v>
      </c>
    </row>
    <row r="30" spans="1:74" ht="11.1" customHeight="1" x14ac:dyDescent="0.2">
      <c r="A30" s="746" t="s">
        <v>402</v>
      </c>
      <c r="B30" s="748" t="s">
        <v>1187</v>
      </c>
      <c r="C30" s="510">
        <v>9.7094378379999995</v>
      </c>
      <c r="D30" s="510">
        <v>9.4400772229999994</v>
      </c>
      <c r="E30" s="510">
        <v>9.2414279449999999</v>
      </c>
      <c r="F30" s="510">
        <v>9.3416368090000006</v>
      </c>
      <c r="G30" s="510">
        <v>9.5314143130000009</v>
      </c>
      <c r="H30" s="510">
        <v>9.2327454259999993</v>
      </c>
      <c r="I30" s="510">
        <v>9.5161052339999994</v>
      </c>
      <c r="J30" s="510">
        <v>9.4638957149999996</v>
      </c>
      <c r="K30" s="510">
        <v>9.5722965720000008</v>
      </c>
      <c r="L30" s="510">
        <v>9.1588219930000001</v>
      </c>
      <c r="M30" s="510">
        <v>9.550433516</v>
      </c>
      <c r="N30" s="510">
        <v>9.9684019589999995</v>
      </c>
      <c r="O30" s="510">
        <v>10.719354510000001</v>
      </c>
      <c r="P30" s="510">
        <v>10.12907897</v>
      </c>
      <c r="Q30" s="510">
        <v>10.6366064</v>
      </c>
      <c r="R30" s="510">
        <v>10.65946853</v>
      </c>
      <c r="S30" s="510">
        <v>10.12774089</v>
      </c>
      <c r="T30" s="510">
        <v>10.88480758</v>
      </c>
      <c r="U30" s="510">
        <v>11.44695855</v>
      </c>
      <c r="V30" s="510">
        <v>11.42368763</v>
      </c>
      <c r="W30" s="510">
        <v>11.109720340000001</v>
      </c>
      <c r="X30" s="510">
        <v>11.319351449999999</v>
      </c>
      <c r="Y30" s="510">
        <v>12.03168488</v>
      </c>
      <c r="Z30" s="510">
        <v>12.60353769</v>
      </c>
      <c r="AA30" s="510">
        <v>13.680949379999999</v>
      </c>
      <c r="AB30" s="510">
        <v>12.672656870000001</v>
      </c>
      <c r="AC30" s="510">
        <v>12.761059059999999</v>
      </c>
      <c r="AD30" s="510">
        <v>12.444281999999999</v>
      </c>
      <c r="AE30" s="510">
        <v>13.365750589999999</v>
      </c>
      <c r="AF30" s="510">
        <v>15.608000369999999</v>
      </c>
      <c r="AG30" s="510">
        <v>14.963604180000001</v>
      </c>
      <c r="AH30" s="510">
        <v>15.82886543</v>
      </c>
      <c r="AI30" s="510">
        <v>15.796942319999999</v>
      </c>
      <c r="AJ30" s="510">
        <v>13.81662702</v>
      </c>
      <c r="AK30" s="510">
        <v>13.64667968</v>
      </c>
      <c r="AL30" s="510">
        <v>15.354285279999999</v>
      </c>
      <c r="AM30" s="510">
        <v>17.81270061</v>
      </c>
      <c r="AN30" s="510">
        <v>17.310782379999999</v>
      </c>
      <c r="AO30" s="510">
        <v>15.32871903</v>
      </c>
      <c r="AP30" s="510">
        <v>12.98516032</v>
      </c>
      <c r="AQ30" s="510">
        <v>12.2628982</v>
      </c>
      <c r="AR30" s="510">
        <v>12.432263109999999</v>
      </c>
      <c r="AS30" s="510">
        <v>13.093830349999999</v>
      </c>
      <c r="AT30" s="510">
        <v>13.79694115</v>
      </c>
      <c r="AU30" s="510">
        <v>13.5745533</v>
      </c>
      <c r="AV30" s="510">
        <v>12.80847496</v>
      </c>
      <c r="AW30" s="510">
        <v>13.71975971</v>
      </c>
      <c r="AX30" s="510">
        <v>13.960103309999999</v>
      </c>
      <c r="AY30" s="510">
        <v>13.48850513</v>
      </c>
      <c r="AZ30" s="510">
        <v>14.52663418</v>
      </c>
      <c r="BA30" s="510">
        <v>14.21576728</v>
      </c>
      <c r="BB30" s="510">
        <v>13.10948</v>
      </c>
      <c r="BC30" s="510">
        <v>12.525880000000001</v>
      </c>
      <c r="BD30" s="431">
        <v>12.65038</v>
      </c>
      <c r="BE30" s="431">
        <v>12.50919</v>
      </c>
      <c r="BF30" s="431">
        <v>12.27786</v>
      </c>
      <c r="BG30" s="431">
        <v>11.925319999999999</v>
      </c>
      <c r="BH30" s="431">
        <v>11.132</v>
      </c>
      <c r="BI30" s="431">
        <v>11.195679999999999</v>
      </c>
      <c r="BJ30" s="431">
        <v>11.741669999999999</v>
      </c>
      <c r="BK30" s="431">
        <v>12.33769</v>
      </c>
      <c r="BL30" s="431">
        <v>12.00299</v>
      </c>
      <c r="BM30" s="431">
        <v>11.84351</v>
      </c>
      <c r="BN30" s="431">
        <v>11.33351</v>
      </c>
      <c r="BO30" s="431">
        <v>11.18352</v>
      </c>
      <c r="BP30" s="431">
        <v>11.647690000000001</v>
      </c>
      <c r="BQ30" s="431">
        <v>11.791930000000001</v>
      </c>
      <c r="BR30" s="431">
        <v>11.79537</v>
      </c>
      <c r="BS30" s="431">
        <v>11.645300000000001</v>
      </c>
      <c r="BT30" s="431">
        <v>10.99592</v>
      </c>
      <c r="BU30" s="431">
        <v>11.14546</v>
      </c>
      <c r="BV30" s="431">
        <v>11.753880000000001</v>
      </c>
    </row>
    <row r="31" spans="1:74" ht="11.1" customHeight="1" x14ac:dyDescent="0.2">
      <c r="A31" s="746"/>
      <c r="B31" s="75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431"/>
      <c r="BE31" s="431"/>
      <c r="BF31" s="431"/>
      <c r="BG31" s="431"/>
      <c r="BH31" s="431"/>
      <c r="BI31" s="431"/>
      <c r="BJ31" s="431"/>
      <c r="BK31" s="431"/>
      <c r="BL31" s="431"/>
      <c r="BM31" s="431"/>
      <c r="BN31" s="431"/>
      <c r="BO31" s="431"/>
      <c r="BP31" s="431"/>
      <c r="BQ31" s="431"/>
      <c r="BR31" s="431"/>
      <c r="BS31" s="431"/>
      <c r="BT31" s="431"/>
      <c r="BU31" s="431"/>
      <c r="BV31" s="431"/>
    </row>
    <row r="32" spans="1:74" ht="11.1" customHeight="1" x14ac:dyDescent="0.2">
      <c r="A32" s="746"/>
      <c r="B32" s="46" t="s">
        <v>1409</v>
      </c>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8"/>
      <c r="BE32" s="758"/>
      <c r="BF32" s="758"/>
      <c r="BG32" s="758"/>
      <c r="BH32" s="758"/>
      <c r="BI32" s="758"/>
      <c r="BJ32" s="758"/>
      <c r="BK32" s="758"/>
      <c r="BL32" s="758"/>
      <c r="BM32" s="758"/>
      <c r="BN32" s="758"/>
      <c r="BO32" s="758"/>
      <c r="BP32" s="758"/>
      <c r="BQ32" s="758"/>
      <c r="BR32" s="758"/>
      <c r="BS32" s="758"/>
      <c r="BT32" s="758"/>
      <c r="BU32" s="758"/>
      <c r="BV32" s="758"/>
    </row>
    <row r="33" spans="1:74" ht="11.1" customHeight="1" x14ac:dyDescent="0.2">
      <c r="A33" s="746" t="s">
        <v>413</v>
      </c>
      <c r="B33" s="707" t="s">
        <v>1347</v>
      </c>
      <c r="C33" s="510">
        <v>3.71</v>
      </c>
      <c r="D33" s="510">
        <v>3.58</v>
      </c>
      <c r="E33" s="510">
        <v>3.39</v>
      </c>
      <c r="F33" s="510">
        <v>3</v>
      </c>
      <c r="G33" s="510">
        <v>2.91</v>
      </c>
      <c r="H33" s="510">
        <v>2.72</v>
      </c>
      <c r="I33" s="510">
        <v>2.58</v>
      </c>
      <c r="J33" s="510">
        <v>2.85</v>
      </c>
      <c r="K33" s="510">
        <v>3.3</v>
      </c>
      <c r="L33" s="510">
        <v>3.29</v>
      </c>
      <c r="M33" s="510">
        <v>3.98</v>
      </c>
      <c r="N33" s="510">
        <v>4.1100000000000003</v>
      </c>
      <c r="O33" s="510">
        <v>4.04</v>
      </c>
      <c r="P33" s="510">
        <v>9.32</v>
      </c>
      <c r="Q33" s="510">
        <v>4.41</v>
      </c>
      <c r="R33" s="510">
        <v>4</v>
      </c>
      <c r="S33" s="510">
        <v>4.1100000000000003</v>
      </c>
      <c r="T33" s="510">
        <v>4.16</v>
      </c>
      <c r="U33" s="510">
        <v>4.6900000000000004</v>
      </c>
      <c r="V33" s="510">
        <v>4.95</v>
      </c>
      <c r="W33" s="510">
        <v>5.42</v>
      </c>
      <c r="X33" s="510">
        <v>6.61</v>
      </c>
      <c r="Y33" s="510">
        <v>6.9</v>
      </c>
      <c r="Z33" s="510">
        <v>6.77</v>
      </c>
      <c r="AA33" s="510">
        <v>6.47</v>
      </c>
      <c r="AB33" s="510">
        <v>7.32</v>
      </c>
      <c r="AC33" s="510">
        <v>6.18</v>
      </c>
      <c r="AD33" s="510">
        <v>6.68</v>
      </c>
      <c r="AE33" s="510">
        <v>8.08</v>
      </c>
      <c r="AF33" s="510">
        <v>9.3000000000000007</v>
      </c>
      <c r="AG33" s="510">
        <v>7.85</v>
      </c>
      <c r="AH33" s="510">
        <v>9.4</v>
      </c>
      <c r="AI33" s="510">
        <v>9.58</v>
      </c>
      <c r="AJ33" s="510">
        <v>7.16</v>
      </c>
      <c r="AK33" s="510">
        <v>6.74</v>
      </c>
      <c r="AL33" s="510">
        <v>8.0399999999999991</v>
      </c>
      <c r="AM33" s="510">
        <v>7.27</v>
      </c>
      <c r="AN33" s="510">
        <v>5.98</v>
      </c>
      <c r="AO33" s="510">
        <v>5.05</v>
      </c>
      <c r="AP33" s="510">
        <v>4.08</v>
      </c>
      <c r="AQ33" s="510">
        <v>3.59</v>
      </c>
      <c r="AR33" s="510">
        <v>3.6</v>
      </c>
      <c r="AS33" s="510">
        <v>3.93</v>
      </c>
      <c r="AT33" s="510">
        <v>3.78</v>
      </c>
      <c r="AU33" s="510">
        <v>3.9</v>
      </c>
      <c r="AV33" s="510">
        <v>4.13</v>
      </c>
      <c r="AW33" s="510">
        <v>4.4000000000000004</v>
      </c>
      <c r="AX33" s="510">
        <v>4.58</v>
      </c>
      <c r="AY33" s="510">
        <v>4.96</v>
      </c>
      <c r="AZ33" s="510">
        <v>4.71</v>
      </c>
      <c r="BA33" s="510">
        <v>3.7</v>
      </c>
      <c r="BB33" s="510">
        <v>3.4062589999999999</v>
      </c>
      <c r="BC33" s="510">
        <v>3.4280400000000002</v>
      </c>
      <c r="BD33" s="431">
        <v>3.7279309999999999</v>
      </c>
      <c r="BE33" s="431">
        <v>3.6526679999999998</v>
      </c>
      <c r="BF33" s="431">
        <v>3.6457060000000001</v>
      </c>
      <c r="BG33" s="431">
        <v>3.803776</v>
      </c>
      <c r="BH33" s="431">
        <v>3.9051369999999999</v>
      </c>
      <c r="BI33" s="431">
        <v>4.3339100000000004</v>
      </c>
      <c r="BJ33" s="431">
        <v>5.0511020000000002</v>
      </c>
      <c r="BK33" s="431">
        <v>5.2935319999999999</v>
      </c>
      <c r="BL33" s="431">
        <v>5.2892760000000001</v>
      </c>
      <c r="BM33" s="431">
        <v>4.6337469999999996</v>
      </c>
      <c r="BN33" s="431">
        <v>4.2719870000000002</v>
      </c>
      <c r="BO33" s="431">
        <v>4.1554900000000004</v>
      </c>
      <c r="BP33" s="431">
        <v>4.396039</v>
      </c>
      <c r="BQ33" s="431">
        <v>4.3110150000000003</v>
      </c>
      <c r="BR33" s="431">
        <v>4.287706</v>
      </c>
      <c r="BS33" s="431">
        <v>4.4644199999999996</v>
      </c>
      <c r="BT33" s="431">
        <v>4.4757559999999996</v>
      </c>
      <c r="BU33" s="431">
        <v>4.725994</v>
      </c>
      <c r="BV33" s="431">
        <v>5.3871219999999997</v>
      </c>
    </row>
    <row r="34" spans="1:74" ht="11.1" customHeight="1" x14ac:dyDescent="0.2">
      <c r="A34" s="746" t="s">
        <v>404</v>
      </c>
      <c r="B34" s="748" t="s">
        <v>1176</v>
      </c>
      <c r="C34" s="510">
        <v>8.1073706300000001</v>
      </c>
      <c r="D34" s="510">
        <v>8.3994117989999992</v>
      </c>
      <c r="E34" s="510">
        <v>8.0250828910000003</v>
      </c>
      <c r="F34" s="510">
        <v>8.1780145639999997</v>
      </c>
      <c r="G34" s="510">
        <v>6.9404212159999998</v>
      </c>
      <c r="H34" s="510">
        <v>6.7155259450000004</v>
      </c>
      <c r="I34" s="510">
        <v>6.048493423</v>
      </c>
      <c r="J34" s="510">
        <v>5.7672859949999999</v>
      </c>
      <c r="K34" s="510">
        <v>6.7859408549999998</v>
      </c>
      <c r="L34" s="510">
        <v>6.3757098079999999</v>
      </c>
      <c r="M34" s="510">
        <v>7.5746225650000003</v>
      </c>
      <c r="N34" s="510">
        <v>8.5034629810000002</v>
      </c>
      <c r="O34" s="510">
        <v>8.5636903400000008</v>
      </c>
      <c r="P34" s="510">
        <v>8.6409135100000007</v>
      </c>
      <c r="Q34" s="510">
        <v>8.6020144720000005</v>
      </c>
      <c r="R34" s="510">
        <v>9.2382935929999999</v>
      </c>
      <c r="S34" s="510">
        <v>7.3940133650000002</v>
      </c>
      <c r="T34" s="510">
        <v>7.2323194959999997</v>
      </c>
      <c r="U34" s="510">
        <v>7.63243793</v>
      </c>
      <c r="V34" s="510">
        <v>7.8169099060000002</v>
      </c>
      <c r="W34" s="510">
        <v>8.0502955800000002</v>
      </c>
      <c r="X34" s="510">
        <v>9.7354536370000009</v>
      </c>
      <c r="Y34" s="510">
        <v>9.6577859759999996</v>
      </c>
      <c r="Z34" s="510">
        <v>10.643971949999999</v>
      </c>
      <c r="AA34" s="510">
        <v>11.009726499999999</v>
      </c>
      <c r="AB34" s="510">
        <v>11.31971981</v>
      </c>
      <c r="AC34" s="510">
        <v>11.492960070000001</v>
      </c>
      <c r="AD34" s="510">
        <v>11.964078539999999</v>
      </c>
      <c r="AE34" s="510">
        <v>12.4431165</v>
      </c>
      <c r="AF34" s="510">
        <v>12.046733769999999</v>
      </c>
      <c r="AG34" s="510">
        <v>12.114567689999999</v>
      </c>
      <c r="AH34" s="510">
        <v>12.09768414</v>
      </c>
      <c r="AI34" s="510">
        <v>12.4241914</v>
      </c>
      <c r="AJ34" s="510">
        <v>12.506994860000001</v>
      </c>
      <c r="AK34" s="510">
        <v>13.42705726</v>
      </c>
      <c r="AL34" s="510">
        <v>14.329740019999999</v>
      </c>
      <c r="AM34" s="510">
        <v>13.98604224</v>
      </c>
      <c r="AN34" s="510">
        <v>13.90491048</v>
      </c>
      <c r="AO34" s="510">
        <v>12.73384053</v>
      </c>
      <c r="AP34" s="510">
        <v>11.753425829999999</v>
      </c>
      <c r="AQ34" s="510">
        <v>9.2109948639999999</v>
      </c>
      <c r="AR34" s="510">
        <v>8.7228229709999994</v>
      </c>
      <c r="AS34" s="510">
        <v>7.4959782549999998</v>
      </c>
      <c r="AT34" s="510">
        <v>8.0936301850000003</v>
      </c>
      <c r="AU34" s="510">
        <v>8.0251931380000006</v>
      </c>
      <c r="AV34" s="510">
        <v>7.5295093179999997</v>
      </c>
      <c r="AW34" s="510">
        <v>8.7492273150000006</v>
      </c>
      <c r="AX34" s="510">
        <v>10.883030659999999</v>
      </c>
      <c r="AY34" s="510">
        <v>11.42595991</v>
      </c>
      <c r="AZ34" s="510">
        <v>10.91279168</v>
      </c>
      <c r="BA34" s="510">
        <v>11.17251793</v>
      </c>
      <c r="BB34" s="510">
        <v>10.632429999999999</v>
      </c>
      <c r="BC34" s="510">
        <v>9.1682690000000004</v>
      </c>
      <c r="BD34" s="431">
        <v>8.2305449999999993</v>
      </c>
      <c r="BE34" s="431">
        <v>7.8221090000000002</v>
      </c>
      <c r="BF34" s="431">
        <v>7.5274989999999997</v>
      </c>
      <c r="BG34" s="431">
        <v>7.2842750000000001</v>
      </c>
      <c r="BH34" s="431">
        <v>7.2510729999999999</v>
      </c>
      <c r="BI34" s="431">
        <v>7.9953820000000002</v>
      </c>
      <c r="BJ34" s="431">
        <v>8.946885</v>
      </c>
      <c r="BK34" s="431">
        <v>9.1271570000000004</v>
      </c>
      <c r="BL34" s="431">
        <v>9.3372949999999992</v>
      </c>
      <c r="BM34" s="431">
        <v>9.2595379999999992</v>
      </c>
      <c r="BN34" s="431">
        <v>9.3133700000000008</v>
      </c>
      <c r="BO34" s="431">
        <v>8.2602150000000005</v>
      </c>
      <c r="BP34" s="431">
        <v>7.6351950000000004</v>
      </c>
      <c r="BQ34" s="431">
        <v>7.4889239999999999</v>
      </c>
      <c r="BR34" s="431">
        <v>7.4075290000000003</v>
      </c>
      <c r="BS34" s="431">
        <v>7.3497630000000003</v>
      </c>
      <c r="BT34" s="431">
        <v>7.4380639999999998</v>
      </c>
      <c r="BU34" s="431">
        <v>8.2386680000000005</v>
      </c>
      <c r="BV34" s="431">
        <v>9.2245229999999996</v>
      </c>
    </row>
    <row r="35" spans="1:74" ht="11.1" customHeight="1" x14ac:dyDescent="0.2">
      <c r="A35" s="746" t="s">
        <v>405</v>
      </c>
      <c r="B35" s="749" t="s">
        <v>1177</v>
      </c>
      <c r="C35" s="510">
        <v>6.766684648</v>
      </c>
      <c r="D35" s="510">
        <v>7.7677115839999997</v>
      </c>
      <c r="E35" s="510">
        <v>7.8242594509999996</v>
      </c>
      <c r="F35" s="510">
        <v>7.0879040169999996</v>
      </c>
      <c r="G35" s="510">
        <v>6.734321402</v>
      </c>
      <c r="H35" s="510">
        <v>6.4808426939999997</v>
      </c>
      <c r="I35" s="510">
        <v>7.4289250469999999</v>
      </c>
      <c r="J35" s="510">
        <v>6.8706215459999997</v>
      </c>
      <c r="K35" s="510">
        <v>8.2387642900000007</v>
      </c>
      <c r="L35" s="510">
        <v>7.2194480680000002</v>
      </c>
      <c r="M35" s="510">
        <v>7.6205447709999996</v>
      </c>
      <c r="N35" s="510">
        <v>8.0766385399999994</v>
      </c>
      <c r="O35" s="510">
        <v>8.3124344049999994</v>
      </c>
      <c r="P35" s="510">
        <v>7.9050642609999997</v>
      </c>
      <c r="Q35" s="510">
        <v>8.5061708370000009</v>
      </c>
      <c r="R35" s="510">
        <v>7.9415365659999999</v>
      </c>
      <c r="S35" s="510">
        <v>7.8537204569999997</v>
      </c>
      <c r="T35" s="510">
        <v>7.3902695500000002</v>
      </c>
      <c r="U35" s="510">
        <v>8.0259608080000007</v>
      </c>
      <c r="V35" s="510">
        <v>8.2094286669999992</v>
      </c>
      <c r="W35" s="510">
        <v>8.8086093139999999</v>
      </c>
      <c r="X35" s="510">
        <v>10.104680350000001</v>
      </c>
      <c r="Y35" s="510">
        <v>10.84823076</v>
      </c>
      <c r="Z35" s="510">
        <v>11.419515730000001</v>
      </c>
      <c r="AA35" s="510">
        <v>10.91710743</v>
      </c>
      <c r="AB35" s="510">
        <v>10.642338710000001</v>
      </c>
      <c r="AC35" s="510">
        <v>10.634767930000001</v>
      </c>
      <c r="AD35" s="510">
        <v>10.10720184</v>
      </c>
      <c r="AE35" s="510">
        <v>11.288927080000001</v>
      </c>
      <c r="AF35" s="510">
        <v>12.216220209999999</v>
      </c>
      <c r="AG35" s="510">
        <v>11.80814056</v>
      </c>
      <c r="AH35" s="510">
        <v>12.15409288</v>
      </c>
      <c r="AI35" s="510">
        <v>12.52846594</v>
      </c>
      <c r="AJ35" s="510">
        <v>12.41371419</v>
      </c>
      <c r="AK35" s="510">
        <v>12.346020429999999</v>
      </c>
      <c r="AL35" s="510">
        <v>12.702854970000001</v>
      </c>
      <c r="AM35" s="510">
        <v>12.91624539</v>
      </c>
      <c r="AN35" s="510">
        <v>11.92637837</v>
      </c>
      <c r="AO35" s="510">
        <v>10.8138606</v>
      </c>
      <c r="AP35" s="510">
        <v>9.4927778249999992</v>
      </c>
      <c r="AQ35" s="510">
        <v>8.5569217880000004</v>
      </c>
      <c r="AR35" s="510">
        <v>8.2317461359999999</v>
      </c>
      <c r="AS35" s="510">
        <v>7.7885005940000003</v>
      </c>
      <c r="AT35" s="510">
        <v>7.7645370629999997</v>
      </c>
      <c r="AU35" s="510">
        <v>8.1199116710000006</v>
      </c>
      <c r="AV35" s="510">
        <v>8.8425038970000003</v>
      </c>
      <c r="AW35" s="510">
        <v>8.9070844279999992</v>
      </c>
      <c r="AX35" s="510">
        <v>9.8343218970000006</v>
      </c>
      <c r="AY35" s="510">
        <v>10.159293290000001</v>
      </c>
      <c r="AZ35" s="510">
        <v>10.0635298</v>
      </c>
      <c r="BA35" s="510">
        <v>10.18814523</v>
      </c>
      <c r="BB35" s="510">
        <v>8.1328460000000007</v>
      </c>
      <c r="BC35" s="510">
        <v>7.9944540000000002</v>
      </c>
      <c r="BD35" s="431">
        <v>7.6496430000000002</v>
      </c>
      <c r="BE35" s="431">
        <v>7.6783999999999999</v>
      </c>
      <c r="BF35" s="431">
        <v>7.1180389999999996</v>
      </c>
      <c r="BG35" s="431">
        <v>7.2139790000000001</v>
      </c>
      <c r="BH35" s="431">
        <v>7.3438540000000003</v>
      </c>
      <c r="BI35" s="431">
        <v>7.7389669999999997</v>
      </c>
      <c r="BJ35" s="431">
        <v>8.4136419999999994</v>
      </c>
      <c r="BK35" s="431">
        <v>8.8021960000000004</v>
      </c>
      <c r="BL35" s="431">
        <v>8.8057289999999995</v>
      </c>
      <c r="BM35" s="431">
        <v>7.8854379999999997</v>
      </c>
      <c r="BN35" s="431">
        <v>7.2969869999999997</v>
      </c>
      <c r="BO35" s="431">
        <v>7.8679550000000003</v>
      </c>
      <c r="BP35" s="431">
        <v>7.8815860000000004</v>
      </c>
      <c r="BQ35" s="431">
        <v>8.1176019999999998</v>
      </c>
      <c r="BR35" s="431">
        <v>7.6640389999999998</v>
      </c>
      <c r="BS35" s="431">
        <v>7.8311529999999996</v>
      </c>
      <c r="BT35" s="431">
        <v>7.9404700000000004</v>
      </c>
      <c r="BU35" s="431">
        <v>8.2414319999999996</v>
      </c>
      <c r="BV35" s="431">
        <v>8.8365919999999996</v>
      </c>
    </row>
    <row r="36" spans="1:74" ht="11.1" customHeight="1" x14ac:dyDescent="0.2">
      <c r="A36" s="746" t="s">
        <v>406</v>
      </c>
      <c r="B36" s="748" t="s">
        <v>1404</v>
      </c>
      <c r="C36" s="510">
        <v>4.82703039</v>
      </c>
      <c r="D36" s="510">
        <v>4.8560861080000004</v>
      </c>
      <c r="E36" s="510">
        <v>4.8794510139999998</v>
      </c>
      <c r="F36" s="510">
        <v>4.8252777650000001</v>
      </c>
      <c r="G36" s="510">
        <v>4.5470304519999996</v>
      </c>
      <c r="H36" s="510">
        <v>3.945468408</v>
      </c>
      <c r="I36" s="510">
        <v>3.5961464680000002</v>
      </c>
      <c r="J36" s="510">
        <v>4.4645599980000004</v>
      </c>
      <c r="K36" s="510">
        <v>4.4466762900000001</v>
      </c>
      <c r="L36" s="510">
        <v>4.6449746440000004</v>
      </c>
      <c r="M36" s="510">
        <v>5.4177987779999999</v>
      </c>
      <c r="N36" s="510">
        <v>5.1781524919999997</v>
      </c>
      <c r="O36" s="510">
        <v>5.3251870029999999</v>
      </c>
      <c r="P36" s="510">
        <v>5.4437414559999997</v>
      </c>
      <c r="Q36" s="510">
        <v>6.2808520750000003</v>
      </c>
      <c r="R36" s="510">
        <v>8.4540564420000006</v>
      </c>
      <c r="S36" s="510">
        <v>8.1275238089999995</v>
      </c>
      <c r="T36" s="510">
        <v>9.1293408080000003</v>
      </c>
      <c r="U36" s="510">
        <v>7.9102404269999997</v>
      </c>
      <c r="V36" s="510">
        <v>8.5517234880000004</v>
      </c>
      <c r="W36" s="510">
        <v>8.3824094999999996</v>
      </c>
      <c r="X36" s="510">
        <v>8.2085212139999992</v>
      </c>
      <c r="Y36" s="510">
        <v>8.2793841480000001</v>
      </c>
      <c r="Z36" s="510">
        <v>8.4460359260000004</v>
      </c>
      <c r="AA36" s="510">
        <v>7.7133956230000003</v>
      </c>
      <c r="AB36" s="510">
        <v>7.868535863</v>
      </c>
      <c r="AC36" s="510">
        <v>7.384349802</v>
      </c>
      <c r="AD36" s="510">
        <v>8.1105828950000003</v>
      </c>
      <c r="AE36" s="510">
        <v>9.5653242869999993</v>
      </c>
      <c r="AF36" s="510">
        <v>9.7889136709999995</v>
      </c>
      <c r="AG36" s="510">
        <v>8.7873302859999995</v>
      </c>
      <c r="AH36" s="510">
        <v>11.915447670000001</v>
      </c>
      <c r="AI36" s="510">
        <v>11.83695659</v>
      </c>
      <c r="AJ36" s="510">
        <v>9.9184643599999998</v>
      </c>
      <c r="AK36" s="510">
        <v>10.49373441</v>
      </c>
      <c r="AL36" s="510">
        <v>10.40740285</v>
      </c>
      <c r="AM36" s="510">
        <v>9.8990397790000006</v>
      </c>
      <c r="AN36" s="510">
        <v>9.3375528160000005</v>
      </c>
      <c r="AO36" s="510">
        <v>8.1565988279999999</v>
      </c>
      <c r="AP36" s="510">
        <v>6.5059306499999998</v>
      </c>
      <c r="AQ36" s="510">
        <v>6.515660875</v>
      </c>
      <c r="AR36" s="510">
        <v>7.3299411499999998</v>
      </c>
      <c r="AS36" s="510">
        <v>6.7224373479999997</v>
      </c>
      <c r="AT36" s="510">
        <v>6.7248194210000003</v>
      </c>
      <c r="AU36" s="510">
        <v>7.2956618740000003</v>
      </c>
      <c r="AV36" s="510">
        <v>6.1325076330000003</v>
      </c>
      <c r="AW36" s="510">
        <v>6.0060220610000004</v>
      </c>
      <c r="AX36" s="510">
        <v>6.4654877490000002</v>
      </c>
      <c r="AY36" s="510">
        <v>6.1322880069999997</v>
      </c>
      <c r="AZ36" s="510">
        <v>7.246622114</v>
      </c>
      <c r="BA36" s="510">
        <v>6.313986409</v>
      </c>
      <c r="BB36" s="510">
        <v>5.9729669999999997</v>
      </c>
      <c r="BC36" s="510">
        <v>5.6238289999999997</v>
      </c>
      <c r="BD36" s="431">
        <v>5.877942</v>
      </c>
      <c r="BE36" s="431">
        <v>5.4363049999999999</v>
      </c>
      <c r="BF36" s="431">
        <v>5.9004339999999997</v>
      </c>
      <c r="BG36" s="431">
        <v>5.6443979999999998</v>
      </c>
      <c r="BH36" s="431">
        <v>5.2165949999999999</v>
      </c>
      <c r="BI36" s="431">
        <v>5.6287739999999999</v>
      </c>
      <c r="BJ36" s="431">
        <v>5.799309</v>
      </c>
      <c r="BK36" s="431">
        <v>5.9297880000000003</v>
      </c>
      <c r="BL36" s="431">
        <v>6.0077109999999996</v>
      </c>
      <c r="BM36" s="431">
        <v>5.9671000000000003</v>
      </c>
      <c r="BN36" s="431">
        <v>6.0783129999999996</v>
      </c>
      <c r="BO36" s="431">
        <v>5.9643899999999999</v>
      </c>
      <c r="BP36" s="431">
        <v>6.3557790000000001</v>
      </c>
      <c r="BQ36" s="431">
        <v>6.0160109999999998</v>
      </c>
      <c r="BR36" s="431">
        <v>6.5472960000000002</v>
      </c>
      <c r="BS36" s="431">
        <v>6.3484790000000002</v>
      </c>
      <c r="BT36" s="431">
        <v>5.9208959999999999</v>
      </c>
      <c r="BU36" s="431">
        <v>6.2759650000000002</v>
      </c>
      <c r="BV36" s="431">
        <v>6.3859490000000001</v>
      </c>
    </row>
    <row r="37" spans="1:74" ht="11.1" customHeight="1" x14ac:dyDescent="0.2">
      <c r="A37" s="746" t="s">
        <v>407</v>
      </c>
      <c r="B37" s="748" t="s">
        <v>1405</v>
      </c>
      <c r="C37" s="510">
        <v>4.2532077209999999</v>
      </c>
      <c r="D37" s="510">
        <v>4.0290144640000003</v>
      </c>
      <c r="E37" s="510">
        <v>3.88305276</v>
      </c>
      <c r="F37" s="510">
        <v>3.5041171389999999</v>
      </c>
      <c r="G37" s="510">
        <v>3.4371850839999998</v>
      </c>
      <c r="H37" s="510">
        <v>3.148747432</v>
      </c>
      <c r="I37" s="510">
        <v>3.009240374</v>
      </c>
      <c r="J37" s="510">
        <v>3.0983896319999999</v>
      </c>
      <c r="K37" s="510">
        <v>3.5130194719999999</v>
      </c>
      <c r="L37" s="510">
        <v>3.5832359199999999</v>
      </c>
      <c r="M37" s="510">
        <v>4.557942261</v>
      </c>
      <c r="N37" s="510">
        <v>4.4548845430000004</v>
      </c>
      <c r="O37" s="510">
        <v>4.4051516790000003</v>
      </c>
      <c r="P37" s="510">
        <v>5.0084269790000002</v>
      </c>
      <c r="Q37" s="510">
        <v>5.32505104</v>
      </c>
      <c r="R37" s="510">
        <v>4.515778364</v>
      </c>
      <c r="S37" s="510">
        <v>4.7335144519999997</v>
      </c>
      <c r="T37" s="510">
        <v>4.5783826899999998</v>
      </c>
      <c r="U37" s="510">
        <v>5.0324873720000003</v>
      </c>
      <c r="V37" s="510">
        <v>5.5255519560000002</v>
      </c>
      <c r="W37" s="510">
        <v>5.9182275999999998</v>
      </c>
      <c r="X37" s="510">
        <v>6.964705661</v>
      </c>
      <c r="Y37" s="510">
        <v>7.0257026509999996</v>
      </c>
      <c r="Z37" s="510">
        <v>7.0420813920000001</v>
      </c>
      <c r="AA37" s="510">
        <v>7.6212763160000003</v>
      </c>
      <c r="AB37" s="510">
        <v>7.8643326580000004</v>
      </c>
      <c r="AC37" s="510">
        <v>7.222304802</v>
      </c>
      <c r="AD37" s="510">
        <v>6.9558090889999997</v>
      </c>
      <c r="AE37" s="510">
        <v>8.2173281829999993</v>
      </c>
      <c r="AF37" s="510">
        <v>9.5475906649999995</v>
      </c>
      <c r="AG37" s="510">
        <v>8.4663647829999995</v>
      </c>
      <c r="AH37" s="510">
        <v>9.1211223970000006</v>
      </c>
      <c r="AI37" s="510">
        <v>9.8211112539999998</v>
      </c>
      <c r="AJ37" s="510">
        <v>7.9167813440000003</v>
      </c>
      <c r="AK37" s="510">
        <v>7.6401251510000003</v>
      </c>
      <c r="AL37" s="510">
        <v>8.8083492470000007</v>
      </c>
      <c r="AM37" s="510">
        <v>9.2642391340000003</v>
      </c>
      <c r="AN37" s="510">
        <v>8.5541918680000002</v>
      </c>
      <c r="AO37" s="510">
        <v>6.7707997320000004</v>
      </c>
      <c r="AP37" s="510">
        <v>5.184310966</v>
      </c>
      <c r="AQ37" s="510">
        <v>4.3666697470000004</v>
      </c>
      <c r="AR37" s="510">
        <v>3.769518798</v>
      </c>
      <c r="AS37" s="510">
        <v>3.9810510899999998</v>
      </c>
      <c r="AT37" s="510">
        <v>4.3396480080000002</v>
      </c>
      <c r="AU37" s="510">
        <v>4.7500685020000004</v>
      </c>
      <c r="AV37" s="510">
        <v>4.5458000480000003</v>
      </c>
      <c r="AW37" s="510">
        <v>4.5340707919999996</v>
      </c>
      <c r="AX37" s="510">
        <v>4.9546097309999997</v>
      </c>
      <c r="AY37" s="510">
        <v>5.5304880169999997</v>
      </c>
      <c r="AZ37" s="510">
        <v>5.7280855879999999</v>
      </c>
      <c r="BA37" s="510">
        <v>4.3528563670000002</v>
      </c>
      <c r="BB37" s="510">
        <v>3.6095449999999998</v>
      </c>
      <c r="BC37" s="510">
        <v>3.476337</v>
      </c>
      <c r="BD37" s="431">
        <v>3.554983</v>
      </c>
      <c r="BE37" s="431">
        <v>3.52712</v>
      </c>
      <c r="BF37" s="431">
        <v>3.63158</v>
      </c>
      <c r="BG37" s="431">
        <v>3.8561160000000001</v>
      </c>
      <c r="BH37" s="431">
        <v>3.8715440000000001</v>
      </c>
      <c r="BI37" s="431">
        <v>4.3217790000000003</v>
      </c>
      <c r="BJ37" s="431">
        <v>4.9220379999999997</v>
      </c>
      <c r="BK37" s="431">
        <v>5.4342030000000001</v>
      </c>
      <c r="BL37" s="431">
        <v>5.5448360000000001</v>
      </c>
      <c r="BM37" s="431">
        <v>5.1164100000000001</v>
      </c>
      <c r="BN37" s="431">
        <v>4.5746070000000003</v>
      </c>
      <c r="BO37" s="431">
        <v>4.4652219999999998</v>
      </c>
      <c r="BP37" s="431">
        <v>4.513109</v>
      </c>
      <c r="BQ37" s="431">
        <v>4.4581770000000001</v>
      </c>
      <c r="BR37" s="431">
        <v>4.5302759999999997</v>
      </c>
      <c r="BS37" s="431">
        <v>4.7368969999999999</v>
      </c>
      <c r="BT37" s="431">
        <v>4.6914389999999999</v>
      </c>
      <c r="BU37" s="431">
        <v>5.0348410000000001</v>
      </c>
      <c r="BV37" s="431">
        <v>5.5389359999999996</v>
      </c>
    </row>
    <row r="38" spans="1:74" ht="11.1" customHeight="1" x14ac:dyDescent="0.2">
      <c r="A38" s="746" t="s">
        <v>408</v>
      </c>
      <c r="B38" s="748" t="s">
        <v>1255</v>
      </c>
      <c r="C38" s="510">
        <v>4.4712899549999996</v>
      </c>
      <c r="D38" s="510">
        <v>4.2008969839999999</v>
      </c>
      <c r="E38" s="510">
        <v>4.0168960309999999</v>
      </c>
      <c r="F38" s="510">
        <v>3.8329697870000001</v>
      </c>
      <c r="G38" s="510">
        <v>3.7770508290000002</v>
      </c>
      <c r="H38" s="510">
        <v>3.6689922529999999</v>
      </c>
      <c r="I38" s="510">
        <v>3.4850771909999998</v>
      </c>
      <c r="J38" s="510">
        <v>3.6299577759999999</v>
      </c>
      <c r="K38" s="510">
        <v>4.3001741620000002</v>
      </c>
      <c r="L38" s="510">
        <v>4.1728329080000002</v>
      </c>
      <c r="M38" s="510">
        <v>4.7987515270000003</v>
      </c>
      <c r="N38" s="510">
        <v>5.0293919640000002</v>
      </c>
      <c r="O38" s="510">
        <v>4.6547259490000004</v>
      </c>
      <c r="P38" s="510">
        <v>5.1319383460000001</v>
      </c>
      <c r="Q38" s="510">
        <v>4.8894042689999999</v>
      </c>
      <c r="R38" s="510">
        <v>4.4609447339999999</v>
      </c>
      <c r="S38" s="510">
        <v>4.5787951199999997</v>
      </c>
      <c r="T38" s="510">
        <v>4.7441850109999999</v>
      </c>
      <c r="U38" s="510">
        <v>5.6395635139999998</v>
      </c>
      <c r="V38" s="510">
        <v>5.2934928440000002</v>
      </c>
      <c r="W38" s="510">
        <v>5.9349964430000002</v>
      </c>
      <c r="X38" s="510">
        <v>7.0250841849999999</v>
      </c>
      <c r="Y38" s="510">
        <v>7.5003444320000003</v>
      </c>
      <c r="Z38" s="510">
        <v>7.5636238100000002</v>
      </c>
      <c r="AA38" s="510">
        <v>6.9934557269999997</v>
      </c>
      <c r="AB38" s="510">
        <v>7.6783369659999998</v>
      </c>
      <c r="AC38" s="510">
        <v>7.0925904839999996</v>
      </c>
      <c r="AD38" s="510">
        <v>7.1546601250000004</v>
      </c>
      <c r="AE38" s="510">
        <v>8.5200768769999993</v>
      </c>
      <c r="AF38" s="510">
        <v>10.295833310000001</v>
      </c>
      <c r="AG38" s="510">
        <v>9.3393175110000008</v>
      </c>
      <c r="AH38" s="510">
        <v>11.63169093</v>
      </c>
      <c r="AI38" s="510">
        <v>11.483619429999999</v>
      </c>
      <c r="AJ38" s="510">
        <v>9.0611041379999993</v>
      </c>
      <c r="AK38" s="510">
        <v>8.2731354320000001</v>
      </c>
      <c r="AL38" s="510">
        <v>9.2845154179999998</v>
      </c>
      <c r="AM38" s="510">
        <v>8.6792072850000004</v>
      </c>
      <c r="AN38" s="510">
        <v>6.3174340850000004</v>
      </c>
      <c r="AO38" s="510">
        <v>5.703607624</v>
      </c>
      <c r="AP38" s="510">
        <v>5.124951941</v>
      </c>
      <c r="AQ38" s="510">
        <v>4.6785331880000003</v>
      </c>
      <c r="AR38" s="510">
        <v>4.500313502</v>
      </c>
      <c r="AS38" s="510">
        <v>5.381255597</v>
      </c>
      <c r="AT38" s="510">
        <v>4.8208580489999999</v>
      </c>
      <c r="AU38" s="510">
        <v>4.8266696219999998</v>
      </c>
      <c r="AV38" s="510">
        <v>5.2057699270000004</v>
      </c>
      <c r="AW38" s="510">
        <v>5.4197470049999996</v>
      </c>
      <c r="AX38" s="510">
        <v>5.4475510839999997</v>
      </c>
      <c r="AY38" s="510">
        <v>5.6536628369999997</v>
      </c>
      <c r="AZ38" s="510">
        <v>5.1427614679999998</v>
      </c>
      <c r="BA38" s="510">
        <v>4.5831374399999998</v>
      </c>
      <c r="BB38" s="510">
        <v>3.9315099999999998</v>
      </c>
      <c r="BC38" s="510">
        <v>3.8411879999999998</v>
      </c>
      <c r="BD38" s="431">
        <v>4.1445610000000004</v>
      </c>
      <c r="BE38" s="431">
        <v>4.2295930000000004</v>
      </c>
      <c r="BF38" s="431">
        <v>4.3416899999999998</v>
      </c>
      <c r="BG38" s="431">
        <v>4.5248660000000003</v>
      </c>
      <c r="BH38" s="431">
        <v>4.3139149999999997</v>
      </c>
      <c r="BI38" s="431">
        <v>4.7471050000000004</v>
      </c>
      <c r="BJ38" s="431">
        <v>5.478675</v>
      </c>
      <c r="BK38" s="431">
        <v>5.7772519999999998</v>
      </c>
      <c r="BL38" s="431">
        <v>5.5039509999999998</v>
      </c>
      <c r="BM38" s="431">
        <v>5.2059189999999997</v>
      </c>
      <c r="BN38" s="431">
        <v>4.9262949999999996</v>
      </c>
      <c r="BO38" s="431">
        <v>4.8594299999999997</v>
      </c>
      <c r="BP38" s="431">
        <v>5.1012690000000003</v>
      </c>
      <c r="BQ38" s="431">
        <v>5.1434129999999998</v>
      </c>
      <c r="BR38" s="431">
        <v>5.2110139999999996</v>
      </c>
      <c r="BS38" s="431">
        <v>5.3773289999999996</v>
      </c>
      <c r="BT38" s="431">
        <v>5.0820939999999997</v>
      </c>
      <c r="BU38" s="431">
        <v>5.3692039999999999</v>
      </c>
      <c r="BV38" s="431">
        <v>5.9878640000000001</v>
      </c>
    </row>
    <row r="39" spans="1:74" ht="11.1" customHeight="1" x14ac:dyDescent="0.2">
      <c r="A39" s="746" t="s">
        <v>409</v>
      </c>
      <c r="B39" s="748" t="s">
        <v>1406</v>
      </c>
      <c r="C39" s="510">
        <v>4.1774265039999996</v>
      </c>
      <c r="D39" s="510">
        <v>4.0231267700000002</v>
      </c>
      <c r="E39" s="510">
        <v>3.8621177389999999</v>
      </c>
      <c r="F39" s="510">
        <v>3.4365748279999999</v>
      </c>
      <c r="G39" s="510">
        <v>3.3970316789999999</v>
      </c>
      <c r="H39" s="510">
        <v>3.1696425860000002</v>
      </c>
      <c r="I39" s="510">
        <v>3.0630553489999999</v>
      </c>
      <c r="J39" s="510">
        <v>3.314621517</v>
      </c>
      <c r="K39" s="510">
        <v>3.7328641889999998</v>
      </c>
      <c r="L39" s="510">
        <v>3.5747728809999999</v>
      </c>
      <c r="M39" s="510">
        <v>4.3090459360000004</v>
      </c>
      <c r="N39" s="510">
        <v>4.487965</v>
      </c>
      <c r="O39" s="510">
        <v>4.2863565890000004</v>
      </c>
      <c r="P39" s="510">
        <v>4.922224376</v>
      </c>
      <c r="Q39" s="510">
        <v>4.3915931480000001</v>
      </c>
      <c r="R39" s="510">
        <v>3.9683921130000002</v>
      </c>
      <c r="S39" s="510">
        <v>4.096608356</v>
      </c>
      <c r="T39" s="510">
        <v>4.2190152169999999</v>
      </c>
      <c r="U39" s="510">
        <v>4.7217451500000003</v>
      </c>
      <c r="V39" s="510">
        <v>4.9418584829999999</v>
      </c>
      <c r="W39" s="510">
        <v>5.7045000180000001</v>
      </c>
      <c r="X39" s="510">
        <v>6.7916426269999999</v>
      </c>
      <c r="Y39" s="510">
        <v>7.0918662110000001</v>
      </c>
      <c r="Z39" s="510">
        <v>6.7871224870000004</v>
      </c>
      <c r="AA39" s="510">
        <v>5.757215972</v>
      </c>
      <c r="AB39" s="510">
        <v>7.0021732779999999</v>
      </c>
      <c r="AC39" s="510">
        <v>5.9854488339999996</v>
      </c>
      <c r="AD39" s="510">
        <v>6.8103608979999999</v>
      </c>
      <c r="AE39" s="510">
        <v>8.5134944749999999</v>
      </c>
      <c r="AF39" s="510">
        <v>9.6445095809999994</v>
      </c>
      <c r="AG39" s="510">
        <v>8.9659416509999996</v>
      </c>
      <c r="AH39" s="510">
        <v>10.966678160000001</v>
      </c>
      <c r="AI39" s="510">
        <v>10.37555145</v>
      </c>
      <c r="AJ39" s="510">
        <v>7.904964809</v>
      </c>
      <c r="AK39" s="510">
        <v>7.0001831049999996</v>
      </c>
      <c r="AL39" s="510">
        <v>8.0319203580000007</v>
      </c>
      <c r="AM39" s="510">
        <v>6.5799387500000002</v>
      </c>
      <c r="AN39" s="510">
        <v>5.2400540510000004</v>
      </c>
      <c r="AO39" s="510">
        <v>4.4929666949999998</v>
      </c>
      <c r="AP39" s="510">
        <v>3.9142072560000001</v>
      </c>
      <c r="AQ39" s="510">
        <v>3.655301583</v>
      </c>
      <c r="AR39" s="510">
        <v>3.6576710010000002</v>
      </c>
      <c r="AS39" s="510">
        <v>4.2259569839999997</v>
      </c>
      <c r="AT39" s="510">
        <v>4.008784897</v>
      </c>
      <c r="AU39" s="510">
        <v>4.060345001</v>
      </c>
      <c r="AV39" s="510">
        <v>4.1413915680000004</v>
      </c>
      <c r="AW39" s="510">
        <v>4.4864079170000002</v>
      </c>
      <c r="AX39" s="510">
        <v>4.343119379</v>
      </c>
      <c r="AY39" s="510">
        <v>4.8809253740000003</v>
      </c>
      <c r="AZ39" s="510">
        <v>4.212404051</v>
      </c>
      <c r="BA39" s="510">
        <v>3.2021335679999998</v>
      </c>
      <c r="BB39" s="510">
        <v>2.978183</v>
      </c>
      <c r="BC39" s="510">
        <v>3.2077810000000002</v>
      </c>
      <c r="BD39" s="431">
        <v>3.5970070000000001</v>
      </c>
      <c r="BE39" s="431">
        <v>3.7385259999999998</v>
      </c>
      <c r="BF39" s="431">
        <v>3.9129480000000001</v>
      </c>
      <c r="BG39" s="431">
        <v>3.9824269999999999</v>
      </c>
      <c r="BH39" s="431">
        <v>3.9701529999999998</v>
      </c>
      <c r="BI39" s="431">
        <v>4.3496329999999999</v>
      </c>
      <c r="BJ39" s="431">
        <v>5.017919</v>
      </c>
      <c r="BK39" s="431">
        <v>5.1304639999999999</v>
      </c>
      <c r="BL39" s="431">
        <v>5.16479</v>
      </c>
      <c r="BM39" s="431">
        <v>4.719487</v>
      </c>
      <c r="BN39" s="431">
        <v>4.4212870000000004</v>
      </c>
      <c r="BO39" s="431">
        <v>4.4006619999999996</v>
      </c>
      <c r="BP39" s="431">
        <v>4.5840550000000002</v>
      </c>
      <c r="BQ39" s="431">
        <v>4.6169180000000001</v>
      </c>
      <c r="BR39" s="431">
        <v>4.7164970000000004</v>
      </c>
      <c r="BS39" s="431">
        <v>4.759328</v>
      </c>
      <c r="BT39" s="431">
        <v>4.6515709999999997</v>
      </c>
      <c r="BU39" s="431">
        <v>4.876906</v>
      </c>
      <c r="BV39" s="431">
        <v>5.4388550000000002</v>
      </c>
    </row>
    <row r="40" spans="1:74" ht="11.1" customHeight="1" x14ac:dyDescent="0.2">
      <c r="A40" s="746" t="s">
        <v>410</v>
      </c>
      <c r="B40" s="748" t="s">
        <v>1407</v>
      </c>
      <c r="C40" s="510">
        <v>2.3651844660000001</v>
      </c>
      <c r="D40" s="510">
        <v>2.1492201799999999</v>
      </c>
      <c r="E40" s="510">
        <v>2.0697843859999998</v>
      </c>
      <c r="F40" s="510">
        <v>1.886994885</v>
      </c>
      <c r="G40" s="510">
        <v>2.0089055390000001</v>
      </c>
      <c r="H40" s="510">
        <v>1.922499124</v>
      </c>
      <c r="I40" s="510">
        <v>1.773560378</v>
      </c>
      <c r="J40" s="510">
        <v>2.171165593</v>
      </c>
      <c r="K40" s="510">
        <v>2.6363684429999998</v>
      </c>
      <c r="L40" s="510">
        <v>2.5144752079999999</v>
      </c>
      <c r="M40" s="510">
        <v>3.129866217</v>
      </c>
      <c r="N40" s="510">
        <v>3.075623744</v>
      </c>
      <c r="O40" s="510">
        <v>2.811569204</v>
      </c>
      <c r="P40" s="510">
        <v>14.564583669999999</v>
      </c>
      <c r="Q40" s="510">
        <v>3.1118067759999999</v>
      </c>
      <c r="R40" s="510">
        <v>2.9036798570000002</v>
      </c>
      <c r="S40" s="510">
        <v>3.3111017129999998</v>
      </c>
      <c r="T40" s="510">
        <v>3.4523988339999998</v>
      </c>
      <c r="U40" s="510">
        <v>4.0384118459999998</v>
      </c>
      <c r="V40" s="510">
        <v>4.3693264279999999</v>
      </c>
      <c r="W40" s="510">
        <v>4.7926782550000002</v>
      </c>
      <c r="X40" s="510">
        <v>6.058611827</v>
      </c>
      <c r="Y40" s="510">
        <v>6.2381779159999997</v>
      </c>
      <c r="Z40" s="510">
        <v>5.6705090409999999</v>
      </c>
      <c r="AA40" s="510">
        <v>5.0103348820000004</v>
      </c>
      <c r="AB40" s="510">
        <v>6.2976418240000003</v>
      </c>
      <c r="AC40" s="510">
        <v>4.7998903000000004</v>
      </c>
      <c r="AD40" s="510">
        <v>5.7275686930000003</v>
      </c>
      <c r="AE40" s="510">
        <v>7.4506833029999999</v>
      </c>
      <c r="AF40" s="510">
        <v>8.860844728</v>
      </c>
      <c r="AG40" s="510">
        <v>6.9117139019999998</v>
      </c>
      <c r="AH40" s="510">
        <v>8.468910631</v>
      </c>
      <c r="AI40" s="510">
        <v>8.8355797220000003</v>
      </c>
      <c r="AJ40" s="510">
        <v>5.7249378889999996</v>
      </c>
      <c r="AK40" s="510">
        <v>4.913360817</v>
      </c>
      <c r="AL40" s="510">
        <v>6.2145298609999999</v>
      </c>
      <c r="AM40" s="510">
        <v>4.6241386149999997</v>
      </c>
      <c r="AN40" s="510">
        <v>2.9931916470000002</v>
      </c>
      <c r="AO40" s="510">
        <v>2.5432731479999999</v>
      </c>
      <c r="AP40" s="510">
        <v>2.1388655750000001</v>
      </c>
      <c r="AQ40" s="510">
        <v>2.1456960669999998</v>
      </c>
      <c r="AR40" s="510">
        <v>2.3654088619999998</v>
      </c>
      <c r="AS40" s="510">
        <v>2.803951407</v>
      </c>
      <c r="AT40" s="510">
        <v>2.6344662570000001</v>
      </c>
      <c r="AU40" s="510">
        <v>2.7027436009999999</v>
      </c>
      <c r="AV40" s="510">
        <v>2.7544711620000002</v>
      </c>
      <c r="AW40" s="510">
        <v>2.8994915809999999</v>
      </c>
      <c r="AX40" s="510">
        <v>2.7255934119999998</v>
      </c>
      <c r="AY40" s="510">
        <v>3.1581630380000001</v>
      </c>
      <c r="AZ40" s="510">
        <v>2.5940173020000001</v>
      </c>
      <c r="BA40" s="510">
        <v>1.677023438</v>
      </c>
      <c r="BB40" s="510">
        <v>1.7538009999999999</v>
      </c>
      <c r="BC40" s="510">
        <v>2.2535059999999998</v>
      </c>
      <c r="BD40" s="431">
        <v>2.8252380000000001</v>
      </c>
      <c r="BE40" s="431">
        <v>2.7612399999999999</v>
      </c>
      <c r="BF40" s="431">
        <v>2.7244959999999998</v>
      </c>
      <c r="BG40" s="431">
        <v>2.9249619999999998</v>
      </c>
      <c r="BH40" s="431">
        <v>2.964283</v>
      </c>
      <c r="BI40" s="431">
        <v>3.222413</v>
      </c>
      <c r="BJ40" s="431">
        <v>3.8371330000000001</v>
      </c>
      <c r="BK40" s="431">
        <v>3.9119280000000001</v>
      </c>
      <c r="BL40" s="431">
        <v>3.875893</v>
      </c>
      <c r="BM40" s="431">
        <v>3.084527</v>
      </c>
      <c r="BN40" s="431">
        <v>2.9805570000000001</v>
      </c>
      <c r="BO40" s="431">
        <v>3.1547049999999999</v>
      </c>
      <c r="BP40" s="431">
        <v>3.5692240000000002</v>
      </c>
      <c r="BQ40" s="431">
        <v>3.4778850000000001</v>
      </c>
      <c r="BR40" s="431">
        <v>3.4031630000000002</v>
      </c>
      <c r="BS40" s="431">
        <v>3.616552</v>
      </c>
      <c r="BT40" s="431">
        <v>3.522157</v>
      </c>
      <c r="BU40" s="431">
        <v>3.5928170000000001</v>
      </c>
      <c r="BV40" s="431">
        <v>4.1406000000000001</v>
      </c>
    </row>
    <row r="41" spans="1:74" ht="11.1" customHeight="1" x14ac:dyDescent="0.2">
      <c r="A41" s="746" t="s">
        <v>411</v>
      </c>
      <c r="B41" s="748" t="s">
        <v>1183</v>
      </c>
      <c r="C41" s="510">
        <v>4.3297598129999999</v>
      </c>
      <c r="D41" s="510">
        <v>4.3591531400000001</v>
      </c>
      <c r="E41" s="510">
        <v>4.4004808520000003</v>
      </c>
      <c r="F41" s="510">
        <v>4.2149364269999996</v>
      </c>
      <c r="G41" s="510">
        <v>4.5025700850000003</v>
      </c>
      <c r="H41" s="510">
        <v>5.073605444</v>
      </c>
      <c r="I41" s="510">
        <v>4.5979828850000004</v>
      </c>
      <c r="J41" s="510">
        <v>4.5211774990000002</v>
      </c>
      <c r="K41" s="510">
        <v>4.5978339549999996</v>
      </c>
      <c r="L41" s="510">
        <v>4.9945787509999997</v>
      </c>
      <c r="M41" s="510">
        <v>4.7888944340000004</v>
      </c>
      <c r="N41" s="510">
        <v>4.8047520390000003</v>
      </c>
      <c r="O41" s="510">
        <v>4.9362985779999997</v>
      </c>
      <c r="P41" s="510">
        <v>5.2666253970000003</v>
      </c>
      <c r="Q41" s="510">
        <v>5.3058923460000003</v>
      </c>
      <c r="R41" s="510">
        <v>5.5240488350000003</v>
      </c>
      <c r="S41" s="510">
        <v>5.780423409</v>
      </c>
      <c r="T41" s="510">
        <v>6.0515057690000003</v>
      </c>
      <c r="U41" s="510">
        <v>6.5809995089999997</v>
      </c>
      <c r="V41" s="510">
        <v>6.9554586010000001</v>
      </c>
      <c r="W41" s="510">
        <v>7.1211649350000004</v>
      </c>
      <c r="X41" s="510">
        <v>7.8112635539999999</v>
      </c>
      <c r="Y41" s="510">
        <v>7.6502670359999998</v>
      </c>
      <c r="Z41" s="510">
        <v>7.5417688150000002</v>
      </c>
      <c r="AA41" s="510">
        <v>7.0868568390000002</v>
      </c>
      <c r="AB41" s="510">
        <v>7.0647483680000001</v>
      </c>
      <c r="AC41" s="510">
        <v>7.1634511310000004</v>
      </c>
      <c r="AD41" s="510">
        <v>7.5489349109999999</v>
      </c>
      <c r="AE41" s="510">
        <v>8.5310311159999994</v>
      </c>
      <c r="AF41" s="510">
        <v>9.3234039119999998</v>
      </c>
      <c r="AG41" s="510">
        <v>10.42130931</v>
      </c>
      <c r="AH41" s="510">
        <v>10.250411400000001</v>
      </c>
      <c r="AI41" s="510">
        <v>10.7390148</v>
      </c>
      <c r="AJ41" s="510">
        <v>11.012728409999999</v>
      </c>
      <c r="AK41" s="510">
        <v>10.248567019999999</v>
      </c>
      <c r="AL41" s="510">
        <v>8.9132794579999999</v>
      </c>
      <c r="AM41" s="510">
        <v>10.62694377</v>
      </c>
      <c r="AN41" s="510">
        <v>8.4425297399999994</v>
      </c>
      <c r="AO41" s="510">
        <v>7.5560202749999998</v>
      </c>
      <c r="AP41" s="510">
        <v>7.512250012</v>
      </c>
      <c r="AQ41" s="510">
        <v>7.8088317900000002</v>
      </c>
      <c r="AR41" s="510">
        <v>7.9464027980000003</v>
      </c>
      <c r="AS41" s="510">
        <v>7.9025841840000002</v>
      </c>
      <c r="AT41" s="510">
        <v>7.9349934390000003</v>
      </c>
      <c r="AU41" s="510">
        <v>8.3105194180000002</v>
      </c>
      <c r="AV41" s="510">
        <v>8.8697219179999998</v>
      </c>
      <c r="AW41" s="510">
        <v>7.4083234679999999</v>
      </c>
      <c r="AX41" s="510">
        <v>7.432613431</v>
      </c>
      <c r="AY41" s="510">
        <v>7.5235672559999998</v>
      </c>
      <c r="AZ41" s="510">
        <v>9.0750016020000004</v>
      </c>
      <c r="BA41" s="510">
        <v>7.9262031850000003</v>
      </c>
      <c r="BB41" s="510">
        <v>7.315734</v>
      </c>
      <c r="BC41" s="510">
        <v>7.1144220000000002</v>
      </c>
      <c r="BD41" s="431">
        <v>7.1386180000000001</v>
      </c>
      <c r="BE41" s="431">
        <v>7.1233120000000003</v>
      </c>
      <c r="BF41" s="431">
        <v>6.7357570000000004</v>
      </c>
      <c r="BG41" s="431">
        <v>6.3753310000000001</v>
      </c>
      <c r="BH41" s="431">
        <v>6.6016870000000001</v>
      </c>
      <c r="BI41" s="431">
        <v>6.10595</v>
      </c>
      <c r="BJ41" s="431">
        <v>5.8190580000000001</v>
      </c>
      <c r="BK41" s="431">
        <v>6.124403</v>
      </c>
      <c r="BL41" s="431">
        <v>6.1151479999999996</v>
      </c>
      <c r="BM41" s="431">
        <v>5.9200480000000004</v>
      </c>
      <c r="BN41" s="431">
        <v>5.7891510000000004</v>
      </c>
      <c r="BO41" s="431">
        <v>5.9378460000000004</v>
      </c>
      <c r="BP41" s="431">
        <v>6.240818</v>
      </c>
      <c r="BQ41" s="431">
        <v>6.4662889999999997</v>
      </c>
      <c r="BR41" s="431">
        <v>6.2819310000000002</v>
      </c>
      <c r="BS41" s="431">
        <v>6.1020370000000002</v>
      </c>
      <c r="BT41" s="431">
        <v>6.4595349999999998</v>
      </c>
      <c r="BU41" s="431">
        <v>6.0438489999999998</v>
      </c>
      <c r="BV41" s="431">
        <v>5.8169459999999997</v>
      </c>
    </row>
    <row r="42" spans="1:74" ht="11.1" customHeight="1" x14ac:dyDescent="0.2">
      <c r="A42" s="746" t="s">
        <v>412</v>
      </c>
      <c r="B42" s="751" t="s">
        <v>1187</v>
      </c>
      <c r="C42" s="513">
        <v>7.6301573339999997</v>
      </c>
      <c r="D42" s="513">
        <v>7.2803786669999999</v>
      </c>
      <c r="E42" s="513">
        <v>6.967962784</v>
      </c>
      <c r="F42" s="513">
        <v>6.5187976780000003</v>
      </c>
      <c r="G42" s="513">
        <v>6.0521346080000002</v>
      </c>
      <c r="H42" s="513">
        <v>6.2060910910000002</v>
      </c>
      <c r="I42" s="513">
        <v>6.2164314430000003</v>
      </c>
      <c r="J42" s="513">
        <v>5.8588660800000003</v>
      </c>
      <c r="K42" s="513">
        <v>6.1470637730000002</v>
      </c>
      <c r="L42" s="513">
        <v>6.5592661029999997</v>
      </c>
      <c r="M42" s="513">
        <v>6.925002578</v>
      </c>
      <c r="N42" s="513">
        <v>7.5889461210000002</v>
      </c>
      <c r="O42" s="513">
        <v>8.7052411670000005</v>
      </c>
      <c r="P42" s="513">
        <v>8.2405450079999998</v>
      </c>
      <c r="Q42" s="513">
        <v>8.5376710510000002</v>
      </c>
      <c r="R42" s="513">
        <v>7.6890330760000003</v>
      </c>
      <c r="S42" s="513">
        <v>6.6390515539999999</v>
      </c>
      <c r="T42" s="513">
        <v>7.3736123410000003</v>
      </c>
      <c r="U42" s="513">
        <v>7.6437350909999999</v>
      </c>
      <c r="V42" s="513">
        <v>7.4404625700000002</v>
      </c>
      <c r="W42" s="513">
        <v>7.7442453689999997</v>
      </c>
      <c r="X42" s="513">
        <v>8.1330768720000002</v>
      </c>
      <c r="Y42" s="513">
        <v>7.4020233910000002</v>
      </c>
      <c r="Z42" s="513">
        <v>7.816373263</v>
      </c>
      <c r="AA42" s="513">
        <v>8.939989915</v>
      </c>
      <c r="AB42" s="513">
        <v>8.9546752489999992</v>
      </c>
      <c r="AC42" s="513">
        <v>8.5670192029999992</v>
      </c>
      <c r="AD42" s="513">
        <v>8.5515177419999997</v>
      </c>
      <c r="AE42" s="513">
        <v>8.9333881829999999</v>
      </c>
      <c r="AF42" s="513">
        <v>9.7402664059999999</v>
      </c>
      <c r="AG42" s="513">
        <v>9.3583524929999999</v>
      </c>
      <c r="AH42" s="513">
        <v>9.8614359329999992</v>
      </c>
      <c r="AI42" s="513">
        <v>9.5936338110000001</v>
      </c>
      <c r="AJ42" s="513">
        <v>8.8003588159999993</v>
      </c>
      <c r="AK42" s="513">
        <v>9.2312450560000006</v>
      </c>
      <c r="AL42" s="513">
        <v>10.08363699</v>
      </c>
      <c r="AM42" s="513">
        <v>11.047419769999999</v>
      </c>
      <c r="AN42" s="513">
        <v>11.526042260000001</v>
      </c>
      <c r="AO42" s="513">
        <v>9.9314357720000004</v>
      </c>
      <c r="AP42" s="513">
        <v>8.7273984010000003</v>
      </c>
      <c r="AQ42" s="513">
        <v>7.951536945</v>
      </c>
      <c r="AR42" s="513">
        <v>7.7256566400000004</v>
      </c>
      <c r="AS42" s="513">
        <v>7.7138021549999998</v>
      </c>
      <c r="AT42" s="513">
        <v>8.2968813990000001</v>
      </c>
      <c r="AU42" s="513">
        <v>8.0945952810000001</v>
      </c>
      <c r="AV42" s="513">
        <v>8.2564514110000005</v>
      </c>
      <c r="AW42" s="513">
        <v>8.7893036890000005</v>
      </c>
      <c r="AX42" s="513">
        <v>9.9547357460000008</v>
      </c>
      <c r="AY42" s="513">
        <v>8.732320477</v>
      </c>
      <c r="AZ42" s="513">
        <v>8.8872589949999998</v>
      </c>
      <c r="BA42" s="513">
        <v>8.8430584159999999</v>
      </c>
      <c r="BB42" s="513">
        <v>7.8433020000000004</v>
      </c>
      <c r="BC42" s="513">
        <v>7.2544000000000004</v>
      </c>
      <c r="BD42" s="458">
        <v>7.2667849999999996</v>
      </c>
      <c r="BE42" s="458">
        <v>7.1715949999999999</v>
      </c>
      <c r="BF42" s="458">
        <v>7.1593580000000001</v>
      </c>
      <c r="BG42" s="458">
        <v>6.9419149999999998</v>
      </c>
      <c r="BH42" s="458">
        <v>6.780354</v>
      </c>
      <c r="BI42" s="458">
        <v>6.8939550000000001</v>
      </c>
      <c r="BJ42" s="458">
        <v>7.5770840000000002</v>
      </c>
      <c r="BK42" s="458">
        <v>7.9856480000000003</v>
      </c>
      <c r="BL42" s="458">
        <v>8.0273760000000003</v>
      </c>
      <c r="BM42" s="458">
        <v>7.8133039999999996</v>
      </c>
      <c r="BN42" s="458">
        <v>7.1441920000000003</v>
      </c>
      <c r="BO42" s="458">
        <v>6.7822089999999999</v>
      </c>
      <c r="BP42" s="458">
        <v>6.9646699999999999</v>
      </c>
      <c r="BQ42" s="458">
        <v>7.009277</v>
      </c>
      <c r="BR42" s="458">
        <v>7.108517</v>
      </c>
      <c r="BS42" s="458">
        <v>6.9861240000000002</v>
      </c>
      <c r="BT42" s="458">
        <v>6.8850629999999997</v>
      </c>
      <c r="BU42" s="458">
        <v>7.0247770000000003</v>
      </c>
      <c r="BV42" s="458">
        <v>7.722683</v>
      </c>
    </row>
    <row r="43" spans="1:74" s="122" customFormat="1" ht="12" customHeight="1" x14ac:dyDescent="0.2">
      <c r="A43" s="103"/>
      <c r="B43" s="855" t="s">
        <v>1410</v>
      </c>
      <c r="C43" s="792"/>
      <c r="D43" s="792"/>
      <c r="E43" s="792"/>
      <c r="F43" s="792"/>
      <c r="G43" s="792"/>
      <c r="H43" s="792"/>
      <c r="I43" s="792"/>
      <c r="J43" s="792"/>
      <c r="K43" s="792"/>
      <c r="L43" s="792"/>
      <c r="M43" s="792"/>
      <c r="N43" s="792"/>
      <c r="O43" s="792"/>
      <c r="P43" s="792"/>
      <c r="Q43" s="792"/>
      <c r="AY43" s="236"/>
      <c r="AZ43" s="236"/>
      <c r="BA43" s="236"/>
      <c r="BB43" s="236"/>
      <c r="BC43" s="236"/>
      <c r="BD43" s="236"/>
      <c r="BE43" s="236"/>
      <c r="BF43" s="236"/>
      <c r="BG43" s="236"/>
      <c r="BH43" s="236"/>
      <c r="BI43" s="236"/>
      <c r="BJ43" s="236"/>
    </row>
    <row r="44" spans="1:74" s="414" customFormat="1" ht="12" customHeight="1" x14ac:dyDescent="0.2">
      <c r="A44" s="413"/>
      <c r="B44" s="404" t="s">
        <v>929</v>
      </c>
      <c r="C44" s="404"/>
      <c r="D44" s="404"/>
      <c r="E44" s="404"/>
      <c r="F44" s="404"/>
      <c r="G44" s="404"/>
      <c r="H44" s="404"/>
      <c r="I44" s="404"/>
      <c r="J44" s="404"/>
      <c r="K44" s="404"/>
      <c r="L44" s="404"/>
      <c r="M44" s="404"/>
      <c r="N44" s="404"/>
      <c r="O44" s="404"/>
      <c r="P44" s="404"/>
      <c r="Q44" s="404"/>
    </row>
    <row r="45" spans="1:74" s="196" customFormat="1" ht="12" customHeight="1" x14ac:dyDescent="0.2">
      <c r="A45" s="195"/>
      <c r="B45" s="788" t="str">
        <f>Dates!$G$2</f>
        <v>EIA completed modeling and analysis for this report on Thursday, June 6, 2024.</v>
      </c>
      <c r="C45" s="789"/>
      <c r="D45" s="789"/>
      <c r="E45" s="789"/>
      <c r="F45" s="789"/>
      <c r="G45" s="789"/>
      <c r="H45" s="789"/>
      <c r="I45" s="789"/>
      <c r="J45" s="789"/>
      <c r="K45" s="789"/>
      <c r="L45" s="789"/>
      <c r="M45" s="789"/>
      <c r="N45" s="789"/>
      <c r="O45" s="789"/>
      <c r="P45" s="789"/>
      <c r="Q45" s="789"/>
      <c r="AY45" s="237"/>
      <c r="AZ45" s="237"/>
      <c r="BA45" s="237"/>
      <c r="BB45" s="237"/>
      <c r="BC45" s="237"/>
      <c r="BD45" s="237"/>
      <c r="BE45" s="237"/>
      <c r="BF45" s="237"/>
      <c r="BG45" s="237"/>
      <c r="BH45" s="237"/>
      <c r="BI45" s="237"/>
      <c r="BJ45" s="237"/>
    </row>
    <row r="46" spans="1:74" s="196" customFormat="1" ht="12" customHeight="1" x14ac:dyDescent="0.2">
      <c r="A46" s="195"/>
      <c r="B46" s="798" t="s">
        <v>520</v>
      </c>
      <c r="C46" s="780"/>
      <c r="D46" s="780"/>
      <c r="E46" s="780"/>
      <c r="F46" s="780"/>
      <c r="G46" s="780"/>
      <c r="H46" s="780"/>
      <c r="I46" s="780"/>
      <c r="J46" s="780"/>
      <c r="K46" s="780"/>
      <c r="L46" s="780"/>
      <c r="M46" s="780"/>
      <c r="N46" s="780"/>
      <c r="O46" s="780"/>
      <c r="P46" s="780"/>
      <c r="Q46" s="780"/>
      <c r="AY46" s="237"/>
      <c r="AZ46" s="237"/>
      <c r="BA46" s="237"/>
      <c r="BB46" s="237"/>
      <c r="BC46" s="237"/>
      <c r="BD46" s="322"/>
      <c r="BE46" s="322"/>
      <c r="BF46" s="322"/>
      <c r="BG46" s="322"/>
      <c r="BH46" s="237"/>
      <c r="BI46" s="237"/>
      <c r="BJ46" s="237"/>
    </row>
    <row r="47" spans="1:74" s="122" customFormat="1" ht="12" customHeight="1" x14ac:dyDescent="0.2">
      <c r="A47" s="103"/>
      <c r="B47" s="803" t="s">
        <v>213</v>
      </c>
      <c r="C47" s="789"/>
      <c r="D47" s="789"/>
      <c r="E47" s="789"/>
      <c r="F47" s="789"/>
      <c r="G47" s="789"/>
      <c r="H47" s="789"/>
      <c r="I47" s="789"/>
      <c r="J47" s="789"/>
      <c r="K47" s="789"/>
      <c r="L47" s="789"/>
      <c r="M47" s="789"/>
      <c r="N47" s="789"/>
      <c r="O47" s="789"/>
      <c r="P47" s="789"/>
      <c r="Q47" s="789"/>
      <c r="AY47" s="236"/>
      <c r="AZ47" s="236"/>
      <c r="BA47" s="236"/>
      <c r="BB47" s="236"/>
      <c r="BC47" s="236"/>
      <c r="BD47" s="321"/>
      <c r="BE47" s="321"/>
      <c r="BF47" s="321"/>
      <c r="BG47" s="321"/>
      <c r="BH47" s="236"/>
      <c r="BI47" s="236"/>
      <c r="BJ47" s="236"/>
    </row>
    <row r="48" spans="1:74" s="196" customFormat="1" ht="12" customHeight="1" x14ac:dyDescent="0.2">
      <c r="A48" s="195"/>
      <c r="B48" s="800" t="s">
        <v>536</v>
      </c>
      <c r="C48" s="801"/>
      <c r="D48" s="801"/>
      <c r="E48" s="801"/>
      <c r="F48" s="801"/>
      <c r="G48" s="801"/>
      <c r="H48" s="801"/>
      <c r="I48" s="801"/>
      <c r="J48" s="801"/>
      <c r="K48" s="801"/>
      <c r="L48" s="801"/>
      <c r="M48" s="801"/>
      <c r="N48" s="801"/>
      <c r="O48" s="801"/>
      <c r="P48" s="801"/>
      <c r="Q48" s="792"/>
      <c r="AY48" s="237"/>
      <c r="AZ48" s="237"/>
      <c r="BA48" s="237"/>
      <c r="BB48" s="237"/>
      <c r="BC48" s="237"/>
      <c r="BD48" s="322"/>
      <c r="BE48" s="322"/>
      <c r="BF48" s="322"/>
      <c r="BG48" s="322"/>
      <c r="BH48" s="237"/>
      <c r="BI48" s="237"/>
      <c r="BJ48" s="237"/>
    </row>
    <row r="49" spans="1:74" s="196" customFormat="1" ht="12" customHeight="1" x14ac:dyDescent="0.2">
      <c r="A49" s="195"/>
      <c r="B49" s="804" t="s">
        <v>73</v>
      </c>
      <c r="C49" s="780"/>
      <c r="D49" s="780"/>
      <c r="E49" s="780"/>
      <c r="F49" s="780"/>
      <c r="G49" s="780"/>
      <c r="H49" s="780"/>
      <c r="I49" s="780"/>
      <c r="J49" s="780"/>
      <c r="K49" s="780"/>
      <c r="L49" s="780"/>
      <c r="M49" s="780"/>
      <c r="N49" s="780"/>
      <c r="O49" s="780"/>
      <c r="P49" s="780"/>
      <c r="Q49" s="780"/>
      <c r="AY49" s="237"/>
      <c r="AZ49" s="237"/>
      <c r="BA49" s="237"/>
      <c r="BB49" s="237"/>
      <c r="BC49" s="237"/>
      <c r="BD49" s="322"/>
      <c r="BE49" s="322"/>
      <c r="BF49" s="322"/>
      <c r="BG49" s="322"/>
      <c r="BH49" s="237"/>
      <c r="BI49" s="237"/>
      <c r="BJ49" s="237"/>
    </row>
    <row r="50" spans="1:74" s="196" customFormat="1" ht="12" customHeight="1" x14ac:dyDescent="0.2">
      <c r="A50" s="197"/>
      <c r="B50" s="800" t="s">
        <v>545</v>
      </c>
      <c r="C50" s="791"/>
      <c r="D50" s="791"/>
      <c r="E50" s="791"/>
      <c r="F50" s="791"/>
      <c r="G50" s="791"/>
      <c r="H50" s="791"/>
      <c r="I50" s="791"/>
      <c r="J50" s="791"/>
      <c r="K50" s="791"/>
      <c r="L50" s="791"/>
      <c r="M50" s="791"/>
      <c r="N50" s="791"/>
      <c r="O50" s="791"/>
      <c r="P50" s="791"/>
      <c r="Q50" s="792"/>
      <c r="AY50" s="237"/>
      <c r="AZ50" s="237"/>
      <c r="BA50" s="237"/>
      <c r="BB50" s="237"/>
      <c r="BC50" s="237"/>
      <c r="BD50" s="322"/>
      <c r="BE50" s="322"/>
      <c r="BF50" s="322"/>
      <c r="BG50" s="322"/>
      <c r="BH50" s="237"/>
      <c r="BI50" s="237"/>
      <c r="BJ50" s="237"/>
    </row>
    <row r="51" spans="1:74" s="196" customFormat="1" ht="12" customHeight="1" x14ac:dyDescent="0.2">
      <c r="A51" s="197"/>
      <c r="B51" s="46" t="s">
        <v>950</v>
      </c>
      <c r="C51" s="750"/>
      <c r="D51" s="750"/>
      <c r="E51" s="750"/>
      <c r="F51" s="750"/>
      <c r="G51" s="750"/>
      <c r="H51" s="750"/>
      <c r="I51" s="750"/>
      <c r="J51" s="750"/>
      <c r="K51" s="750"/>
      <c r="L51" s="750"/>
      <c r="M51" s="750"/>
      <c r="N51" s="750"/>
      <c r="O51" s="750"/>
      <c r="P51" s="750"/>
      <c r="Q51" s="750"/>
      <c r="AY51" s="237"/>
      <c r="AZ51" s="237"/>
      <c r="BA51" s="237"/>
      <c r="BB51" s="237"/>
      <c r="BC51" s="237"/>
      <c r="BD51" s="322"/>
      <c r="BE51" s="322"/>
      <c r="BF51" s="322"/>
      <c r="BG51" s="322"/>
      <c r="BH51" s="237"/>
      <c r="BI51" s="237"/>
      <c r="BJ51" s="237"/>
    </row>
    <row r="52" spans="1:74" s="196" customFormat="1" ht="12" customHeight="1" x14ac:dyDescent="0.2">
      <c r="A52" s="197"/>
      <c r="B52" s="800" t="s">
        <v>1411</v>
      </c>
      <c r="C52" s="791"/>
      <c r="D52" s="791"/>
      <c r="E52" s="791"/>
      <c r="F52" s="791"/>
      <c r="G52" s="791"/>
      <c r="H52" s="791"/>
      <c r="I52" s="791"/>
      <c r="J52" s="791"/>
      <c r="K52" s="791"/>
      <c r="L52" s="791"/>
      <c r="M52" s="791"/>
      <c r="N52" s="791"/>
      <c r="O52" s="791"/>
      <c r="P52" s="791"/>
      <c r="Q52" s="792"/>
      <c r="AY52" s="237"/>
      <c r="AZ52" s="237"/>
      <c r="BA52" s="237"/>
      <c r="BB52" s="237"/>
      <c r="BC52" s="237"/>
      <c r="BD52" s="322"/>
      <c r="BE52" s="322"/>
      <c r="BF52" s="322"/>
      <c r="BG52" s="322"/>
      <c r="BH52" s="237"/>
      <c r="BI52" s="237"/>
      <c r="BJ52" s="237"/>
    </row>
    <row r="53" spans="1:74" s="198" customFormat="1" ht="12" customHeight="1" x14ac:dyDescent="0.2">
      <c r="A53" s="180"/>
      <c r="B53" s="808" t="s">
        <v>1266</v>
      </c>
      <c r="C53" s="792"/>
      <c r="D53" s="792"/>
      <c r="E53" s="792"/>
      <c r="F53" s="792"/>
      <c r="G53" s="792"/>
      <c r="H53" s="792"/>
      <c r="I53" s="792"/>
      <c r="J53" s="792"/>
      <c r="K53" s="792"/>
      <c r="L53" s="792"/>
      <c r="M53" s="792"/>
      <c r="N53" s="792"/>
      <c r="O53" s="792"/>
      <c r="P53" s="792"/>
      <c r="Q53" s="792"/>
      <c r="AY53" s="238"/>
      <c r="AZ53" s="238"/>
      <c r="BA53" s="238"/>
      <c r="BB53" s="238"/>
      <c r="BC53" s="238"/>
      <c r="BD53" s="323"/>
      <c r="BE53" s="323"/>
      <c r="BF53" s="323"/>
      <c r="BG53" s="323"/>
      <c r="BH53" s="238"/>
      <c r="BI53" s="238"/>
      <c r="BJ53" s="238"/>
    </row>
    <row r="54" spans="1:74" x14ac:dyDescent="0.2">
      <c r="BK54" s="153"/>
      <c r="BL54" s="153"/>
      <c r="BM54" s="153"/>
      <c r="BN54" s="153"/>
      <c r="BO54" s="153"/>
      <c r="BP54" s="153"/>
      <c r="BQ54" s="153"/>
      <c r="BR54" s="153"/>
      <c r="BS54" s="153"/>
      <c r="BT54" s="153"/>
      <c r="BU54" s="153"/>
      <c r="BV54" s="153"/>
    </row>
    <row r="55" spans="1:74" x14ac:dyDescent="0.2">
      <c r="BK55" s="153"/>
      <c r="BL55" s="153"/>
      <c r="BM55" s="153"/>
      <c r="BN55" s="153"/>
      <c r="BO55" s="153"/>
      <c r="BP55" s="153"/>
      <c r="BQ55" s="153"/>
      <c r="BR55" s="153"/>
      <c r="BS55" s="153"/>
      <c r="BT55" s="153"/>
      <c r="BU55" s="153"/>
      <c r="BV55" s="153"/>
    </row>
    <row r="56" spans="1:74" x14ac:dyDescent="0.2">
      <c r="BK56" s="153"/>
      <c r="BL56" s="153"/>
      <c r="BM56" s="153"/>
      <c r="BN56" s="153"/>
      <c r="BO56" s="153"/>
      <c r="BP56" s="153"/>
      <c r="BQ56" s="153"/>
      <c r="BR56" s="153"/>
      <c r="BS56" s="153"/>
      <c r="BT56" s="153"/>
      <c r="BU56" s="153"/>
      <c r="BV56" s="153"/>
    </row>
    <row r="57" spans="1:74" x14ac:dyDescent="0.2">
      <c r="BK57" s="153"/>
      <c r="BL57" s="153"/>
      <c r="BM57" s="153"/>
      <c r="BN57" s="153"/>
      <c r="BO57" s="153"/>
      <c r="BP57" s="153"/>
      <c r="BQ57" s="153"/>
      <c r="BR57" s="153"/>
      <c r="BS57" s="153"/>
      <c r="BT57" s="153"/>
      <c r="BU57" s="153"/>
      <c r="BV57" s="153"/>
    </row>
    <row r="58" spans="1:74" x14ac:dyDescent="0.2">
      <c r="BK58" s="153"/>
      <c r="BL58" s="153"/>
      <c r="BM58" s="153"/>
      <c r="BN58" s="153"/>
      <c r="BO58" s="153"/>
      <c r="BP58" s="153"/>
      <c r="BQ58" s="153"/>
      <c r="BR58" s="153"/>
      <c r="BS58" s="153"/>
      <c r="BT58" s="153"/>
      <c r="BU58" s="153"/>
      <c r="BV58" s="153"/>
    </row>
    <row r="59" spans="1:74" x14ac:dyDescent="0.2">
      <c r="BK59" s="153"/>
      <c r="BL59" s="153"/>
      <c r="BM59" s="153"/>
      <c r="BN59" s="153"/>
      <c r="BO59" s="153"/>
      <c r="BP59" s="153"/>
      <c r="BQ59" s="153"/>
      <c r="BR59" s="153"/>
      <c r="BS59" s="153"/>
      <c r="BT59" s="153"/>
      <c r="BU59" s="153"/>
      <c r="BV59" s="153"/>
    </row>
    <row r="60" spans="1:74" x14ac:dyDescent="0.2">
      <c r="BK60" s="153"/>
      <c r="BL60" s="153"/>
      <c r="BM60" s="153"/>
      <c r="BN60" s="153"/>
      <c r="BO60" s="153"/>
      <c r="BP60" s="153"/>
      <c r="BQ60" s="153"/>
      <c r="BR60" s="153"/>
      <c r="BS60" s="153"/>
      <c r="BT60" s="153"/>
      <c r="BU60" s="153"/>
      <c r="BV60" s="153"/>
    </row>
    <row r="61" spans="1:74" x14ac:dyDescent="0.2">
      <c r="BK61" s="153"/>
      <c r="BL61" s="153"/>
      <c r="BM61" s="153"/>
      <c r="BN61" s="153"/>
      <c r="BO61" s="153"/>
      <c r="BP61" s="153"/>
      <c r="BQ61" s="153"/>
      <c r="BR61" s="153"/>
      <c r="BS61" s="153"/>
      <c r="BT61" s="153"/>
      <c r="BU61" s="153"/>
      <c r="BV61" s="153"/>
    </row>
    <row r="62" spans="1:74" x14ac:dyDescent="0.2">
      <c r="BK62" s="153"/>
      <c r="BL62" s="153"/>
      <c r="BM62" s="153"/>
      <c r="BN62" s="153"/>
      <c r="BO62" s="153"/>
      <c r="BP62" s="153"/>
      <c r="BQ62" s="153"/>
      <c r="BR62" s="153"/>
      <c r="BS62" s="153"/>
      <c r="BT62" s="153"/>
      <c r="BU62" s="153"/>
      <c r="BV62" s="153"/>
    </row>
    <row r="63" spans="1:74" x14ac:dyDescent="0.2">
      <c r="BK63" s="153"/>
      <c r="BL63" s="153"/>
      <c r="BM63" s="153"/>
      <c r="BN63" s="153"/>
      <c r="BO63" s="153"/>
      <c r="BP63" s="153"/>
      <c r="BQ63" s="153"/>
      <c r="BR63" s="153"/>
      <c r="BS63" s="153"/>
      <c r="BT63" s="153"/>
      <c r="BU63" s="153"/>
      <c r="BV63" s="153"/>
    </row>
    <row r="64" spans="1:74" x14ac:dyDescent="0.2">
      <c r="BK64" s="153"/>
      <c r="BL64" s="153"/>
      <c r="BM64" s="153"/>
      <c r="BN64" s="153"/>
      <c r="BO64" s="153"/>
      <c r="BP64" s="153"/>
      <c r="BQ64" s="153"/>
      <c r="BR64" s="153"/>
      <c r="BS64" s="153"/>
      <c r="BT64" s="153"/>
      <c r="BU64" s="153"/>
      <c r="BV64" s="153"/>
    </row>
    <row r="65" spans="63:74" x14ac:dyDescent="0.2">
      <c r="BK65" s="153"/>
      <c r="BL65" s="153"/>
      <c r="BM65" s="153"/>
      <c r="BN65" s="153"/>
      <c r="BO65" s="153"/>
      <c r="BP65" s="153"/>
      <c r="BQ65" s="153"/>
      <c r="BR65" s="153"/>
      <c r="BS65" s="153"/>
      <c r="BT65" s="153"/>
      <c r="BU65" s="153"/>
      <c r="BV65" s="153"/>
    </row>
    <row r="66" spans="63:74" x14ac:dyDescent="0.2">
      <c r="BK66" s="153"/>
      <c r="BL66" s="153"/>
      <c r="BM66" s="153"/>
      <c r="BN66" s="153"/>
      <c r="BO66" s="153"/>
      <c r="BP66" s="153"/>
      <c r="BQ66" s="153"/>
      <c r="BR66" s="153"/>
      <c r="BS66" s="153"/>
      <c r="BT66" s="153"/>
      <c r="BU66" s="153"/>
      <c r="BV66" s="153"/>
    </row>
    <row r="67" spans="63:74" x14ac:dyDescent="0.2">
      <c r="BK67" s="153"/>
      <c r="BL67" s="153"/>
      <c r="BM67" s="153"/>
      <c r="BN67" s="153"/>
      <c r="BO67" s="153"/>
      <c r="BP67" s="153"/>
      <c r="BQ67" s="153"/>
      <c r="BR67" s="153"/>
      <c r="BS67" s="153"/>
      <c r="BT67" s="153"/>
      <c r="BU67" s="153"/>
      <c r="BV67" s="153"/>
    </row>
    <row r="68" spans="63:74" x14ac:dyDescent="0.2">
      <c r="BK68" s="153"/>
      <c r="BL68" s="153"/>
      <c r="BM68" s="153"/>
      <c r="BN68" s="153"/>
      <c r="BO68" s="153"/>
      <c r="BP68" s="153"/>
      <c r="BQ68" s="153"/>
      <c r="BR68" s="153"/>
      <c r="BS68" s="153"/>
      <c r="BT68" s="153"/>
      <c r="BU68" s="153"/>
      <c r="BV68" s="153"/>
    </row>
    <row r="69" spans="63:74" x14ac:dyDescent="0.2">
      <c r="BK69" s="153"/>
      <c r="BL69" s="153"/>
      <c r="BM69" s="153"/>
      <c r="BN69" s="153"/>
      <c r="BO69" s="153"/>
      <c r="BP69" s="153"/>
      <c r="BQ69" s="153"/>
      <c r="BR69" s="153"/>
      <c r="BS69" s="153"/>
      <c r="BT69" s="153"/>
      <c r="BU69" s="153"/>
      <c r="BV69" s="153"/>
    </row>
    <row r="70" spans="63:74" x14ac:dyDescent="0.2">
      <c r="BK70" s="153"/>
      <c r="BL70" s="153"/>
      <c r="BM70" s="153"/>
      <c r="BN70" s="153"/>
      <c r="BO70" s="153"/>
      <c r="BP70" s="153"/>
      <c r="BQ70" s="153"/>
      <c r="BR70" s="153"/>
      <c r="BS70" s="153"/>
      <c r="BT70" s="153"/>
      <c r="BU70" s="153"/>
      <c r="BV70" s="153"/>
    </row>
    <row r="71" spans="63:74" x14ac:dyDescent="0.2">
      <c r="BK71" s="153"/>
      <c r="BL71" s="153"/>
      <c r="BM71" s="153"/>
      <c r="BN71" s="153"/>
      <c r="BO71" s="153"/>
      <c r="BP71" s="153"/>
      <c r="BQ71" s="153"/>
      <c r="BR71" s="153"/>
      <c r="BS71" s="153"/>
      <c r="BT71" s="153"/>
      <c r="BU71" s="153"/>
      <c r="BV71" s="153"/>
    </row>
    <row r="72" spans="63:74" x14ac:dyDescent="0.2">
      <c r="BK72" s="153"/>
      <c r="BL72" s="153"/>
      <c r="BM72" s="153"/>
      <c r="BN72" s="153"/>
      <c r="BO72" s="153"/>
      <c r="BP72" s="153"/>
      <c r="BQ72" s="153"/>
      <c r="BR72" s="153"/>
      <c r="BS72" s="153"/>
      <c r="BT72" s="153"/>
      <c r="BU72" s="153"/>
      <c r="BV72" s="153"/>
    </row>
    <row r="73" spans="63:74" x14ac:dyDescent="0.2">
      <c r="BK73" s="153"/>
      <c r="BL73" s="153"/>
      <c r="BM73" s="153"/>
      <c r="BN73" s="153"/>
      <c r="BO73" s="153"/>
      <c r="BP73" s="153"/>
      <c r="BQ73" s="153"/>
      <c r="BR73" s="153"/>
      <c r="BS73" s="153"/>
      <c r="BT73" s="153"/>
      <c r="BU73" s="153"/>
      <c r="BV73" s="153"/>
    </row>
    <row r="74" spans="63:74" x14ac:dyDescent="0.2">
      <c r="BK74" s="153"/>
      <c r="BL74" s="153"/>
      <c r="BM74" s="153"/>
      <c r="BN74" s="153"/>
      <c r="BO74" s="153"/>
      <c r="BP74" s="153"/>
      <c r="BQ74" s="153"/>
      <c r="BR74" s="153"/>
      <c r="BS74" s="153"/>
      <c r="BT74" s="153"/>
      <c r="BU74" s="153"/>
      <c r="BV74" s="153"/>
    </row>
    <row r="75" spans="63:74" x14ac:dyDescent="0.2">
      <c r="BK75" s="153"/>
      <c r="BL75" s="153"/>
      <c r="BM75" s="153"/>
      <c r="BN75" s="153"/>
      <c r="BO75" s="153"/>
      <c r="BP75" s="153"/>
      <c r="BQ75" s="153"/>
      <c r="BR75" s="153"/>
      <c r="BS75" s="153"/>
      <c r="BT75" s="153"/>
      <c r="BU75" s="153"/>
      <c r="BV75" s="153"/>
    </row>
    <row r="76" spans="63:74" x14ac:dyDescent="0.2">
      <c r="BK76" s="153"/>
      <c r="BL76" s="153"/>
      <c r="BM76" s="153"/>
      <c r="BN76" s="153"/>
      <c r="BO76" s="153"/>
      <c r="BP76" s="153"/>
      <c r="BQ76" s="153"/>
      <c r="BR76" s="153"/>
      <c r="BS76" s="153"/>
      <c r="BT76" s="153"/>
      <c r="BU76" s="153"/>
      <c r="BV76" s="153"/>
    </row>
    <row r="77" spans="63:74" x14ac:dyDescent="0.2">
      <c r="BK77" s="153"/>
      <c r="BL77" s="153"/>
      <c r="BM77" s="153"/>
      <c r="BN77" s="153"/>
      <c r="BO77" s="153"/>
      <c r="BP77" s="153"/>
      <c r="BQ77" s="153"/>
      <c r="BR77" s="153"/>
      <c r="BS77" s="153"/>
      <c r="BT77" s="153"/>
      <c r="BU77" s="153"/>
      <c r="BV77" s="153"/>
    </row>
    <row r="78" spans="63:74" x14ac:dyDescent="0.2">
      <c r="BK78" s="153"/>
      <c r="BL78" s="153"/>
      <c r="BM78" s="153"/>
      <c r="BN78" s="153"/>
      <c r="BO78" s="153"/>
      <c r="BP78" s="153"/>
      <c r="BQ78" s="153"/>
      <c r="BR78" s="153"/>
      <c r="BS78" s="153"/>
      <c r="BT78" s="153"/>
      <c r="BU78" s="153"/>
      <c r="BV78" s="153"/>
    </row>
    <row r="79" spans="63:74" x14ac:dyDescent="0.2">
      <c r="BK79" s="153"/>
      <c r="BL79" s="153"/>
      <c r="BM79" s="153"/>
      <c r="BN79" s="153"/>
      <c r="BO79" s="153"/>
      <c r="BP79" s="153"/>
      <c r="BQ79" s="153"/>
      <c r="BR79" s="153"/>
      <c r="BS79" s="153"/>
      <c r="BT79" s="153"/>
      <c r="BU79" s="153"/>
      <c r="BV79" s="153"/>
    </row>
    <row r="80" spans="63:74" x14ac:dyDescent="0.2">
      <c r="BK80" s="153"/>
      <c r="BL80" s="153"/>
      <c r="BM80" s="153"/>
      <c r="BN80" s="153"/>
      <c r="BO80" s="153"/>
      <c r="BP80" s="153"/>
      <c r="BQ80" s="153"/>
      <c r="BR80" s="153"/>
      <c r="BS80" s="153"/>
      <c r="BT80" s="153"/>
      <c r="BU80" s="153"/>
      <c r="BV80" s="153"/>
    </row>
    <row r="81" spans="63:74" x14ac:dyDescent="0.2">
      <c r="BK81" s="153"/>
      <c r="BL81" s="153"/>
      <c r="BM81" s="153"/>
      <c r="BN81" s="153"/>
      <c r="BO81" s="153"/>
      <c r="BP81" s="153"/>
      <c r="BQ81" s="153"/>
      <c r="BR81" s="153"/>
      <c r="BS81" s="153"/>
      <c r="BT81" s="153"/>
      <c r="BU81" s="153"/>
      <c r="BV81" s="153"/>
    </row>
    <row r="82" spans="63:74" x14ac:dyDescent="0.2">
      <c r="BK82" s="153"/>
      <c r="BL82" s="153"/>
      <c r="BM82" s="153"/>
      <c r="BN82" s="153"/>
      <c r="BO82" s="153"/>
      <c r="BP82" s="153"/>
      <c r="BQ82" s="153"/>
      <c r="BR82" s="153"/>
      <c r="BS82" s="153"/>
      <c r="BT82" s="153"/>
      <c r="BU82" s="153"/>
      <c r="BV82" s="153"/>
    </row>
    <row r="83" spans="63:74" x14ac:dyDescent="0.2">
      <c r="BK83" s="153"/>
      <c r="BL83" s="153"/>
      <c r="BM83" s="153"/>
      <c r="BN83" s="153"/>
      <c r="BO83" s="153"/>
      <c r="BP83" s="153"/>
      <c r="BQ83" s="153"/>
      <c r="BR83" s="153"/>
      <c r="BS83" s="153"/>
      <c r="BT83" s="153"/>
      <c r="BU83" s="153"/>
      <c r="BV83" s="153"/>
    </row>
    <row r="84" spans="63:74" x14ac:dyDescent="0.2">
      <c r="BK84" s="153"/>
      <c r="BL84" s="153"/>
      <c r="BM84" s="153"/>
      <c r="BN84" s="153"/>
      <c r="BO84" s="153"/>
      <c r="BP84" s="153"/>
      <c r="BQ84" s="153"/>
      <c r="BR84" s="153"/>
      <c r="BS84" s="153"/>
      <c r="BT84" s="153"/>
      <c r="BU84" s="153"/>
      <c r="BV84" s="153"/>
    </row>
    <row r="85" spans="63:74" x14ac:dyDescent="0.2">
      <c r="BK85" s="153"/>
      <c r="BL85" s="153"/>
      <c r="BM85" s="153"/>
      <c r="BN85" s="153"/>
      <c r="BO85" s="153"/>
      <c r="BP85" s="153"/>
      <c r="BQ85" s="153"/>
      <c r="BR85" s="153"/>
      <c r="BS85" s="153"/>
      <c r="BT85" s="153"/>
      <c r="BU85" s="153"/>
      <c r="BV85" s="153"/>
    </row>
    <row r="86" spans="63:74" x14ac:dyDescent="0.2">
      <c r="BK86" s="153"/>
      <c r="BL86" s="153"/>
      <c r="BM86" s="153"/>
      <c r="BN86" s="153"/>
      <c r="BO86" s="153"/>
      <c r="BP86" s="153"/>
      <c r="BQ86" s="153"/>
      <c r="BR86" s="153"/>
      <c r="BS86" s="153"/>
      <c r="BT86" s="153"/>
      <c r="BU86" s="153"/>
      <c r="BV86" s="153"/>
    </row>
    <row r="87" spans="63:74" x14ac:dyDescent="0.2">
      <c r="BK87" s="153"/>
      <c r="BL87" s="153"/>
      <c r="BM87" s="153"/>
      <c r="BN87" s="153"/>
      <c r="BO87" s="153"/>
      <c r="BP87" s="153"/>
      <c r="BQ87" s="153"/>
      <c r="BR87" s="153"/>
      <c r="BS87" s="153"/>
      <c r="BT87" s="153"/>
      <c r="BU87" s="153"/>
      <c r="BV87" s="153"/>
    </row>
    <row r="88" spans="63:74" x14ac:dyDescent="0.2">
      <c r="BK88" s="153"/>
      <c r="BL88" s="153"/>
      <c r="BM88" s="153"/>
      <c r="BN88" s="153"/>
      <c r="BO88" s="153"/>
      <c r="BP88" s="153"/>
      <c r="BQ88" s="153"/>
      <c r="BR88" s="153"/>
      <c r="BS88" s="153"/>
      <c r="BT88" s="153"/>
      <c r="BU88" s="153"/>
      <c r="BV88" s="153"/>
    </row>
    <row r="89" spans="63:74" x14ac:dyDescent="0.2">
      <c r="BK89" s="153"/>
      <c r="BL89" s="153"/>
      <c r="BM89" s="153"/>
      <c r="BN89" s="153"/>
      <c r="BO89" s="153"/>
      <c r="BP89" s="153"/>
      <c r="BQ89" s="153"/>
      <c r="BR89" s="153"/>
      <c r="BS89" s="153"/>
      <c r="BT89" s="153"/>
      <c r="BU89" s="153"/>
      <c r="BV89" s="153"/>
    </row>
    <row r="90" spans="63:74" x14ac:dyDescent="0.2">
      <c r="BK90" s="153"/>
      <c r="BL90" s="153"/>
      <c r="BM90" s="153"/>
      <c r="BN90" s="153"/>
      <c r="BO90" s="153"/>
      <c r="BP90" s="153"/>
      <c r="BQ90" s="153"/>
      <c r="BR90" s="153"/>
      <c r="BS90" s="153"/>
      <c r="BT90" s="153"/>
      <c r="BU90" s="153"/>
      <c r="BV90" s="153"/>
    </row>
    <row r="91" spans="63:74" x14ac:dyDescent="0.2">
      <c r="BK91" s="153"/>
      <c r="BL91" s="153"/>
      <c r="BM91" s="153"/>
      <c r="BN91" s="153"/>
      <c r="BO91" s="153"/>
      <c r="BP91" s="153"/>
      <c r="BQ91" s="153"/>
      <c r="BR91" s="153"/>
      <c r="BS91" s="153"/>
      <c r="BT91" s="153"/>
      <c r="BU91" s="153"/>
      <c r="BV91" s="153"/>
    </row>
    <row r="92" spans="63:74" x14ac:dyDescent="0.2">
      <c r="BK92" s="153"/>
      <c r="BL92" s="153"/>
      <c r="BM92" s="153"/>
      <c r="BN92" s="153"/>
      <c r="BO92" s="153"/>
      <c r="BP92" s="153"/>
      <c r="BQ92" s="153"/>
      <c r="BR92" s="153"/>
      <c r="BS92" s="153"/>
      <c r="BT92" s="153"/>
      <c r="BU92" s="153"/>
      <c r="BV92" s="153"/>
    </row>
    <row r="93" spans="63:74" x14ac:dyDescent="0.2">
      <c r="BK93" s="153"/>
      <c r="BL93" s="153"/>
      <c r="BM93" s="153"/>
      <c r="BN93" s="153"/>
      <c r="BO93" s="153"/>
      <c r="BP93" s="153"/>
      <c r="BQ93" s="153"/>
      <c r="BR93" s="153"/>
      <c r="BS93" s="153"/>
      <c r="BT93" s="153"/>
      <c r="BU93" s="153"/>
      <c r="BV93" s="153"/>
    </row>
    <row r="94" spans="63:74" x14ac:dyDescent="0.2">
      <c r="BK94" s="153"/>
      <c r="BL94" s="153"/>
      <c r="BM94" s="153"/>
      <c r="BN94" s="153"/>
      <c r="BO94" s="153"/>
      <c r="BP94" s="153"/>
      <c r="BQ94" s="153"/>
      <c r="BR94" s="153"/>
      <c r="BS94" s="153"/>
      <c r="BT94" s="153"/>
      <c r="BU94" s="153"/>
      <c r="BV94" s="153"/>
    </row>
    <row r="95" spans="63:74" x14ac:dyDescent="0.2">
      <c r="BK95" s="153"/>
      <c r="BL95" s="153"/>
      <c r="BM95" s="153"/>
      <c r="BN95" s="153"/>
      <c r="BO95" s="153"/>
      <c r="BP95" s="153"/>
      <c r="BQ95" s="153"/>
      <c r="BR95" s="153"/>
      <c r="BS95" s="153"/>
      <c r="BT95" s="153"/>
      <c r="BU95" s="153"/>
      <c r="BV95" s="153"/>
    </row>
    <row r="96" spans="63:74" x14ac:dyDescent="0.2">
      <c r="BK96" s="153"/>
      <c r="BL96" s="153"/>
      <c r="BM96" s="153"/>
      <c r="BN96" s="153"/>
      <c r="BO96" s="153"/>
      <c r="BP96" s="153"/>
      <c r="BQ96" s="153"/>
      <c r="BR96" s="153"/>
      <c r="BS96" s="153"/>
      <c r="BT96" s="153"/>
      <c r="BU96" s="153"/>
      <c r="BV96" s="153"/>
    </row>
    <row r="97" spans="63:74" x14ac:dyDescent="0.2">
      <c r="BK97" s="153"/>
      <c r="BL97" s="153"/>
      <c r="BM97" s="153"/>
      <c r="BN97" s="153"/>
      <c r="BO97" s="153"/>
      <c r="BP97" s="153"/>
      <c r="BQ97" s="153"/>
      <c r="BR97" s="153"/>
      <c r="BS97" s="153"/>
      <c r="BT97" s="153"/>
      <c r="BU97" s="153"/>
      <c r="BV97" s="153"/>
    </row>
    <row r="98" spans="63:74" x14ac:dyDescent="0.2">
      <c r="BK98" s="153"/>
      <c r="BL98" s="153"/>
      <c r="BM98" s="153"/>
      <c r="BN98" s="153"/>
      <c r="BO98" s="153"/>
      <c r="BP98" s="153"/>
      <c r="BQ98" s="153"/>
      <c r="BR98" s="153"/>
      <c r="BS98" s="153"/>
      <c r="BT98" s="153"/>
      <c r="BU98" s="153"/>
      <c r="BV98" s="153"/>
    </row>
    <row r="99" spans="63:74" x14ac:dyDescent="0.2">
      <c r="BK99" s="153"/>
      <c r="BL99" s="153"/>
      <c r="BM99" s="153"/>
      <c r="BN99" s="153"/>
      <c r="BO99" s="153"/>
      <c r="BP99" s="153"/>
      <c r="BQ99" s="153"/>
      <c r="BR99" s="153"/>
      <c r="BS99" s="153"/>
      <c r="BT99" s="153"/>
      <c r="BU99" s="153"/>
      <c r="BV99" s="153"/>
    </row>
    <row r="100" spans="63:74" x14ac:dyDescent="0.2">
      <c r="BK100" s="153"/>
      <c r="BL100" s="153"/>
      <c r="BM100" s="153"/>
      <c r="BN100" s="153"/>
      <c r="BO100" s="153"/>
      <c r="BP100" s="153"/>
      <c r="BQ100" s="153"/>
      <c r="BR100" s="153"/>
      <c r="BS100" s="153"/>
      <c r="BT100" s="153"/>
      <c r="BU100" s="153"/>
      <c r="BV100" s="153"/>
    </row>
    <row r="101" spans="63:74" x14ac:dyDescent="0.2">
      <c r="BK101" s="153"/>
      <c r="BL101" s="153"/>
      <c r="BM101" s="153"/>
      <c r="BN101" s="153"/>
      <c r="BO101" s="153"/>
      <c r="BP101" s="153"/>
      <c r="BQ101" s="153"/>
      <c r="BR101" s="153"/>
      <c r="BS101" s="153"/>
      <c r="BT101" s="153"/>
      <c r="BU101" s="153"/>
      <c r="BV101" s="153"/>
    </row>
    <row r="102" spans="63:74" x14ac:dyDescent="0.2">
      <c r="BK102" s="153"/>
      <c r="BL102" s="153"/>
      <c r="BM102" s="153"/>
      <c r="BN102" s="153"/>
      <c r="BO102" s="153"/>
      <c r="BP102" s="153"/>
      <c r="BQ102" s="153"/>
      <c r="BR102" s="153"/>
      <c r="BS102" s="153"/>
      <c r="BT102" s="153"/>
      <c r="BU102" s="153"/>
      <c r="BV102" s="153"/>
    </row>
    <row r="103" spans="63:74" x14ac:dyDescent="0.2">
      <c r="BK103" s="153"/>
      <c r="BL103" s="153"/>
      <c r="BM103" s="153"/>
      <c r="BN103" s="153"/>
      <c r="BO103" s="153"/>
      <c r="BP103" s="153"/>
      <c r="BQ103" s="153"/>
      <c r="BR103" s="153"/>
      <c r="BS103" s="153"/>
      <c r="BT103" s="153"/>
      <c r="BU103" s="153"/>
      <c r="BV103" s="153"/>
    </row>
    <row r="104" spans="63:74" x14ac:dyDescent="0.2">
      <c r="BK104" s="153"/>
      <c r="BL104" s="153"/>
      <c r="BM104" s="153"/>
      <c r="BN104" s="153"/>
      <c r="BO104" s="153"/>
      <c r="BP104" s="153"/>
      <c r="BQ104" s="153"/>
      <c r="BR104" s="153"/>
      <c r="BS104" s="153"/>
      <c r="BT104" s="153"/>
      <c r="BU104" s="153"/>
      <c r="BV104" s="153"/>
    </row>
    <row r="105" spans="63:74" x14ac:dyDescent="0.2">
      <c r="BK105" s="153"/>
      <c r="BL105" s="153"/>
      <c r="BM105" s="153"/>
      <c r="BN105" s="153"/>
      <c r="BO105" s="153"/>
      <c r="BP105" s="153"/>
      <c r="BQ105" s="153"/>
      <c r="BR105" s="153"/>
      <c r="BS105" s="153"/>
      <c r="BT105" s="153"/>
      <c r="BU105" s="153"/>
      <c r="BV105" s="153"/>
    </row>
    <row r="106" spans="63:74" x14ac:dyDescent="0.2">
      <c r="BK106" s="153"/>
      <c r="BL106" s="153"/>
      <c r="BM106" s="153"/>
      <c r="BN106" s="153"/>
      <c r="BO106" s="153"/>
      <c r="BP106" s="153"/>
      <c r="BQ106" s="153"/>
      <c r="BR106" s="153"/>
      <c r="BS106" s="153"/>
      <c r="BT106" s="153"/>
      <c r="BU106" s="153"/>
      <c r="BV106" s="153"/>
    </row>
    <row r="107" spans="63:74" x14ac:dyDescent="0.2">
      <c r="BK107" s="153"/>
      <c r="BL107" s="153"/>
      <c r="BM107" s="153"/>
      <c r="BN107" s="153"/>
      <c r="BO107" s="153"/>
      <c r="BP107" s="153"/>
      <c r="BQ107" s="153"/>
      <c r="BR107" s="153"/>
      <c r="BS107" s="153"/>
      <c r="BT107" s="153"/>
      <c r="BU107" s="153"/>
      <c r="BV107" s="153"/>
    </row>
    <row r="108" spans="63:74" x14ac:dyDescent="0.2">
      <c r="BK108" s="153"/>
      <c r="BL108" s="153"/>
      <c r="BM108" s="153"/>
      <c r="BN108" s="153"/>
      <c r="BO108" s="153"/>
      <c r="BP108" s="153"/>
      <c r="BQ108" s="153"/>
      <c r="BR108" s="153"/>
      <c r="BS108" s="153"/>
      <c r="BT108" s="153"/>
      <c r="BU108" s="153"/>
      <c r="BV108" s="153"/>
    </row>
    <row r="109" spans="63:74" x14ac:dyDescent="0.2">
      <c r="BK109" s="153"/>
      <c r="BL109" s="153"/>
      <c r="BM109" s="153"/>
      <c r="BN109" s="153"/>
      <c r="BO109" s="153"/>
      <c r="BP109" s="153"/>
      <c r="BQ109" s="153"/>
      <c r="BR109" s="153"/>
      <c r="BS109" s="153"/>
      <c r="BT109" s="153"/>
      <c r="BU109" s="153"/>
      <c r="BV109" s="153"/>
    </row>
    <row r="110" spans="63:74" x14ac:dyDescent="0.2">
      <c r="BK110" s="153"/>
      <c r="BL110" s="153"/>
      <c r="BM110" s="153"/>
      <c r="BN110" s="153"/>
      <c r="BO110" s="153"/>
      <c r="BP110" s="153"/>
      <c r="BQ110" s="153"/>
      <c r="BR110" s="153"/>
      <c r="BS110" s="153"/>
      <c r="BT110" s="153"/>
      <c r="BU110" s="153"/>
      <c r="BV110" s="153"/>
    </row>
    <row r="111" spans="63:74" x14ac:dyDescent="0.2">
      <c r="BK111" s="153"/>
      <c r="BL111" s="153"/>
      <c r="BM111" s="153"/>
      <c r="BN111" s="153"/>
      <c r="BO111" s="153"/>
      <c r="BP111" s="153"/>
      <c r="BQ111" s="153"/>
      <c r="BR111" s="153"/>
      <c r="BS111" s="153"/>
      <c r="BT111" s="153"/>
      <c r="BU111" s="153"/>
      <c r="BV111" s="153"/>
    </row>
    <row r="112" spans="63:74" x14ac:dyDescent="0.2">
      <c r="BK112" s="153"/>
      <c r="BL112" s="153"/>
      <c r="BM112" s="153"/>
      <c r="BN112" s="153"/>
      <c r="BO112" s="153"/>
      <c r="BP112" s="153"/>
      <c r="BQ112" s="153"/>
      <c r="BR112" s="153"/>
      <c r="BS112" s="153"/>
      <c r="BT112" s="153"/>
      <c r="BU112" s="153"/>
      <c r="BV112" s="153"/>
    </row>
    <row r="113" spans="63:74" x14ac:dyDescent="0.2">
      <c r="BK113" s="153"/>
      <c r="BL113" s="153"/>
      <c r="BM113" s="153"/>
      <c r="BN113" s="153"/>
      <c r="BO113" s="153"/>
      <c r="BP113" s="153"/>
      <c r="BQ113" s="153"/>
      <c r="BR113" s="153"/>
      <c r="BS113" s="153"/>
      <c r="BT113" s="153"/>
      <c r="BU113" s="153"/>
      <c r="BV113" s="153"/>
    </row>
    <row r="114" spans="63:74" x14ac:dyDescent="0.2">
      <c r="BK114" s="153"/>
      <c r="BL114" s="153"/>
      <c r="BM114" s="153"/>
      <c r="BN114" s="153"/>
      <c r="BO114" s="153"/>
      <c r="BP114" s="153"/>
      <c r="BQ114" s="153"/>
      <c r="BR114" s="153"/>
      <c r="BS114" s="153"/>
      <c r="BT114" s="153"/>
      <c r="BU114" s="153"/>
      <c r="BV114" s="153"/>
    </row>
    <row r="115" spans="63:74" x14ac:dyDescent="0.2">
      <c r="BK115" s="153"/>
      <c r="BL115" s="153"/>
      <c r="BM115" s="153"/>
      <c r="BN115" s="153"/>
      <c r="BO115" s="153"/>
      <c r="BP115" s="153"/>
      <c r="BQ115" s="153"/>
      <c r="BR115" s="153"/>
      <c r="BS115" s="153"/>
      <c r="BT115" s="153"/>
      <c r="BU115" s="153"/>
      <c r="BV115" s="153"/>
    </row>
    <row r="116" spans="63:74" x14ac:dyDescent="0.2">
      <c r="BK116" s="153"/>
      <c r="BL116" s="153"/>
      <c r="BM116" s="153"/>
      <c r="BN116" s="153"/>
      <c r="BO116" s="153"/>
      <c r="BP116" s="153"/>
      <c r="BQ116" s="153"/>
      <c r="BR116" s="153"/>
      <c r="BS116" s="153"/>
      <c r="BT116" s="153"/>
      <c r="BU116" s="153"/>
      <c r="BV116" s="153"/>
    </row>
    <row r="117" spans="63:74" x14ac:dyDescent="0.2">
      <c r="BK117" s="153"/>
      <c r="BL117" s="153"/>
      <c r="BM117" s="153"/>
      <c r="BN117" s="153"/>
      <c r="BO117" s="153"/>
      <c r="BP117" s="153"/>
      <c r="BQ117" s="153"/>
      <c r="BR117" s="153"/>
      <c r="BS117" s="153"/>
      <c r="BT117" s="153"/>
      <c r="BU117" s="153"/>
      <c r="BV117" s="153"/>
    </row>
    <row r="118" spans="63:74" x14ac:dyDescent="0.2">
      <c r="BK118" s="153"/>
      <c r="BL118" s="153"/>
      <c r="BM118" s="153"/>
      <c r="BN118" s="153"/>
      <c r="BO118" s="153"/>
      <c r="BP118" s="153"/>
      <c r="BQ118" s="153"/>
      <c r="BR118" s="153"/>
      <c r="BS118" s="153"/>
      <c r="BT118" s="153"/>
      <c r="BU118" s="153"/>
      <c r="BV118" s="153"/>
    </row>
    <row r="119" spans="63:74" x14ac:dyDescent="0.2">
      <c r="BK119" s="153"/>
      <c r="BL119" s="153"/>
      <c r="BM119" s="153"/>
      <c r="BN119" s="153"/>
      <c r="BO119" s="153"/>
      <c r="BP119" s="153"/>
      <c r="BQ119" s="153"/>
      <c r="BR119" s="153"/>
      <c r="BS119" s="153"/>
      <c r="BT119" s="153"/>
      <c r="BU119" s="153"/>
      <c r="BV119" s="153"/>
    </row>
    <row r="120" spans="63:74" x14ac:dyDescent="0.2">
      <c r="BK120" s="153"/>
      <c r="BL120" s="153"/>
      <c r="BM120" s="153"/>
      <c r="BN120" s="153"/>
      <c r="BO120" s="153"/>
      <c r="BP120" s="153"/>
      <c r="BQ120" s="153"/>
      <c r="BR120" s="153"/>
      <c r="BS120" s="153"/>
      <c r="BT120" s="153"/>
      <c r="BU120" s="153"/>
      <c r="BV120" s="153"/>
    </row>
    <row r="121" spans="63:74" x14ac:dyDescent="0.2">
      <c r="BK121" s="153"/>
      <c r="BL121" s="153"/>
      <c r="BM121" s="153"/>
      <c r="BN121" s="153"/>
      <c r="BO121" s="153"/>
      <c r="BP121" s="153"/>
      <c r="BQ121" s="153"/>
      <c r="BR121" s="153"/>
      <c r="BS121" s="153"/>
      <c r="BT121" s="153"/>
      <c r="BU121" s="153"/>
      <c r="BV121" s="153"/>
    </row>
    <row r="122" spans="63:74" x14ac:dyDescent="0.2">
      <c r="BK122" s="153"/>
      <c r="BL122" s="153"/>
      <c r="BM122" s="153"/>
      <c r="BN122" s="153"/>
      <c r="BO122" s="153"/>
      <c r="BP122" s="153"/>
      <c r="BQ122" s="153"/>
      <c r="BR122" s="153"/>
      <c r="BS122" s="153"/>
      <c r="BT122" s="153"/>
      <c r="BU122" s="153"/>
      <c r="BV122" s="153"/>
    </row>
    <row r="123" spans="63:74" x14ac:dyDescent="0.2">
      <c r="BK123" s="153"/>
      <c r="BL123" s="153"/>
      <c r="BM123" s="153"/>
      <c r="BN123" s="153"/>
      <c r="BO123" s="153"/>
      <c r="BP123" s="153"/>
      <c r="BQ123" s="153"/>
      <c r="BR123" s="153"/>
      <c r="BS123" s="153"/>
      <c r="BT123" s="153"/>
      <c r="BU123" s="153"/>
      <c r="BV123" s="153"/>
    </row>
    <row r="124" spans="63:74" x14ac:dyDescent="0.2">
      <c r="BK124" s="153"/>
      <c r="BL124" s="153"/>
      <c r="BM124" s="153"/>
      <c r="BN124" s="153"/>
      <c r="BO124" s="153"/>
      <c r="BP124" s="153"/>
      <c r="BQ124" s="153"/>
      <c r="BR124" s="153"/>
      <c r="BS124" s="153"/>
      <c r="BT124" s="153"/>
      <c r="BU124" s="153"/>
      <c r="BV124" s="153"/>
    </row>
    <row r="125" spans="63:74" x14ac:dyDescent="0.2">
      <c r="BK125" s="153"/>
      <c r="BL125" s="153"/>
      <c r="BM125" s="153"/>
      <c r="BN125" s="153"/>
      <c r="BO125" s="153"/>
      <c r="BP125" s="153"/>
      <c r="BQ125" s="153"/>
      <c r="BR125" s="153"/>
      <c r="BS125" s="153"/>
      <c r="BT125" s="153"/>
      <c r="BU125" s="153"/>
      <c r="BV125" s="153"/>
    </row>
    <row r="126" spans="63:74" x14ac:dyDescent="0.2">
      <c r="BK126" s="153"/>
      <c r="BL126" s="153"/>
      <c r="BM126" s="153"/>
      <c r="BN126" s="153"/>
      <c r="BO126" s="153"/>
      <c r="BP126" s="153"/>
      <c r="BQ126" s="153"/>
      <c r="BR126" s="153"/>
      <c r="BS126" s="153"/>
      <c r="BT126" s="153"/>
      <c r="BU126" s="153"/>
      <c r="BV126" s="153"/>
    </row>
    <row r="127" spans="63:74" x14ac:dyDescent="0.2">
      <c r="BK127" s="153"/>
      <c r="BL127" s="153"/>
      <c r="BM127" s="153"/>
      <c r="BN127" s="153"/>
      <c r="BO127" s="153"/>
      <c r="BP127" s="153"/>
      <c r="BQ127" s="153"/>
      <c r="BR127" s="153"/>
      <c r="BS127" s="153"/>
      <c r="BT127" s="153"/>
      <c r="BU127" s="153"/>
      <c r="BV127" s="153"/>
    </row>
    <row r="128" spans="63:74" x14ac:dyDescent="0.2">
      <c r="BK128" s="153"/>
      <c r="BL128" s="153"/>
      <c r="BM128" s="153"/>
      <c r="BN128" s="153"/>
      <c r="BO128" s="153"/>
      <c r="BP128" s="153"/>
      <c r="BQ128" s="153"/>
      <c r="BR128" s="153"/>
      <c r="BS128" s="153"/>
      <c r="BT128" s="153"/>
      <c r="BU128" s="153"/>
      <c r="BV128" s="153"/>
    </row>
    <row r="129" spans="63:74" x14ac:dyDescent="0.2">
      <c r="BK129" s="153"/>
      <c r="BL129" s="153"/>
      <c r="BM129" s="153"/>
      <c r="BN129" s="153"/>
      <c r="BO129" s="153"/>
      <c r="BP129" s="153"/>
      <c r="BQ129" s="153"/>
      <c r="BR129" s="153"/>
      <c r="BS129" s="153"/>
      <c r="BT129" s="153"/>
      <c r="BU129" s="153"/>
      <c r="BV129" s="153"/>
    </row>
    <row r="130" spans="63:74" x14ac:dyDescent="0.2">
      <c r="BK130" s="153"/>
      <c r="BL130" s="153"/>
      <c r="BM130" s="153"/>
      <c r="BN130" s="153"/>
      <c r="BO130" s="153"/>
      <c r="BP130" s="153"/>
      <c r="BQ130" s="153"/>
      <c r="BR130" s="153"/>
      <c r="BS130" s="153"/>
      <c r="BT130" s="153"/>
      <c r="BU130" s="153"/>
      <c r="BV130" s="153"/>
    </row>
    <row r="131" spans="63:74" x14ac:dyDescent="0.2">
      <c r="BK131" s="153"/>
      <c r="BL131" s="153"/>
      <c r="BM131" s="153"/>
      <c r="BN131" s="153"/>
      <c r="BO131" s="153"/>
      <c r="BP131" s="153"/>
      <c r="BQ131" s="153"/>
      <c r="BR131" s="153"/>
      <c r="BS131" s="153"/>
      <c r="BT131" s="153"/>
      <c r="BU131" s="153"/>
      <c r="BV131" s="153"/>
    </row>
    <row r="132" spans="63:74" x14ac:dyDescent="0.2">
      <c r="BK132" s="153"/>
      <c r="BL132" s="153"/>
      <c r="BM132" s="153"/>
      <c r="BN132" s="153"/>
      <c r="BO132" s="153"/>
      <c r="BP132" s="153"/>
      <c r="BQ132" s="153"/>
      <c r="BR132" s="153"/>
      <c r="BS132" s="153"/>
      <c r="BT132" s="153"/>
      <c r="BU132" s="153"/>
      <c r="BV132" s="153"/>
    </row>
    <row r="133" spans="63:74" x14ac:dyDescent="0.2">
      <c r="BK133" s="153"/>
      <c r="BL133" s="153"/>
      <c r="BM133" s="153"/>
      <c r="BN133" s="153"/>
      <c r="BO133" s="153"/>
      <c r="BP133" s="153"/>
      <c r="BQ133" s="153"/>
      <c r="BR133" s="153"/>
      <c r="BS133" s="153"/>
      <c r="BT133" s="153"/>
      <c r="BU133" s="153"/>
      <c r="BV133" s="153"/>
    </row>
    <row r="134" spans="63:74" x14ac:dyDescent="0.2">
      <c r="BK134" s="153"/>
      <c r="BL134" s="153"/>
      <c r="BM134" s="153"/>
      <c r="BN134" s="153"/>
      <c r="BO134" s="153"/>
      <c r="BP134" s="153"/>
      <c r="BQ134" s="153"/>
      <c r="BR134" s="153"/>
      <c r="BS134" s="153"/>
      <c r="BT134" s="153"/>
      <c r="BU134" s="153"/>
      <c r="BV134" s="153"/>
    </row>
    <row r="135" spans="63:74" x14ac:dyDescent="0.2">
      <c r="BK135" s="153"/>
      <c r="BL135" s="153"/>
      <c r="BM135" s="153"/>
      <c r="BN135" s="153"/>
      <c r="BO135" s="153"/>
      <c r="BP135" s="153"/>
      <c r="BQ135" s="153"/>
      <c r="BR135" s="153"/>
      <c r="BS135" s="153"/>
      <c r="BT135" s="153"/>
      <c r="BU135" s="153"/>
      <c r="BV135" s="153"/>
    </row>
    <row r="136" spans="63:74" x14ac:dyDescent="0.2">
      <c r="BK136" s="153"/>
      <c r="BL136" s="153"/>
      <c r="BM136" s="153"/>
      <c r="BN136" s="153"/>
      <c r="BO136" s="153"/>
      <c r="BP136" s="153"/>
      <c r="BQ136" s="153"/>
      <c r="BR136" s="153"/>
      <c r="BS136" s="153"/>
      <c r="BT136" s="153"/>
      <c r="BU136" s="153"/>
      <c r="BV136" s="153"/>
    </row>
    <row r="137" spans="63:74" x14ac:dyDescent="0.2">
      <c r="BK137" s="153"/>
      <c r="BL137" s="153"/>
      <c r="BM137" s="153"/>
      <c r="BN137" s="153"/>
      <c r="BO137" s="153"/>
      <c r="BP137" s="153"/>
      <c r="BQ137" s="153"/>
      <c r="BR137" s="153"/>
      <c r="BS137" s="153"/>
      <c r="BT137" s="153"/>
      <c r="BU137" s="153"/>
      <c r="BV137" s="153"/>
    </row>
    <row r="138" spans="63:74" x14ac:dyDescent="0.2">
      <c r="BK138" s="153"/>
      <c r="BL138" s="153"/>
      <c r="BM138" s="153"/>
      <c r="BN138" s="153"/>
      <c r="BO138" s="153"/>
      <c r="BP138" s="153"/>
      <c r="BQ138" s="153"/>
      <c r="BR138" s="153"/>
      <c r="BS138" s="153"/>
      <c r="BT138" s="153"/>
      <c r="BU138" s="153"/>
      <c r="BV138" s="153"/>
    </row>
    <row r="139" spans="63:74" x14ac:dyDescent="0.2">
      <c r="BK139" s="153"/>
      <c r="BL139" s="153"/>
      <c r="BM139" s="153"/>
      <c r="BN139" s="153"/>
      <c r="BO139" s="153"/>
      <c r="BP139" s="153"/>
      <c r="BQ139" s="153"/>
      <c r="BR139" s="153"/>
      <c r="BS139" s="153"/>
      <c r="BT139" s="153"/>
      <c r="BU139" s="153"/>
      <c r="BV139" s="153"/>
    </row>
    <row r="140" spans="63:74" x14ac:dyDescent="0.2">
      <c r="BK140" s="153"/>
      <c r="BL140" s="153"/>
      <c r="BM140" s="153"/>
      <c r="BN140" s="153"/>
      <c r="BO140" s="153"/>
      <c r="BP140" s="153"/>
      <c r="BQ140" s="153"/>
      <c r="BR140" s="153"/>
      <c r="BS140" s="153"/>
      <c r="BT140" s="153"/>
      <c r="BU140" s="153"/>
      <c r="BV140" s="153"/>
    </row>
    <row r="141" spans="63:74" x14ac:dyDescent="0.2">
      <c r="BK141" s="153"/>
      <c r="BL141" s="153"/>
      <c r="BM141" s="153"/>
      <c r="BN141" s="153"/>
      <c r="BO141" s="153"/>
      <c r="BP141" s="153"/>
      <c r="BQ141" s="153"/>
      <c r="BR141" s="153"/>
      <c r="BS141" s="153"/>
      <c r="BT141" s="153"/>
      <c r="BU141" s="153"/>
      <c r="BV141" s="153"/>
    </row>
    <row r="142" spans="63:74" x14ac:dyDescent="0.2">
      <c r="BK142" s="153"/>
      <c r="BL142" s="153"/>
      <c r="BM142" s="153"/>
      <c r="BN142" s="153"/>
      <c r="BO142" s="153"/>
      <c r="BP142" s="153"/>
      <c r="BQ142" s="153"/>
      <c r="BR142" s="153"/>
      <c r="BS142" s="153"/>
      <c r="BT142" s="153"/>
      <c r="BU142" s="153"/>
      <c r="BV142" s="153"/>
    </row>
    <row r="143" spans="63:74" x14ac:dyDescent="0.2">
      <c r="BK143" s="153"/>
      <c r="BL143" s="153"/>
      <c r="BM143" s="153"/>
      <c r="BN143" s="153"/>
      <c r="BO143" s="153"/>
      <c r="BP143" s="153"/>
      <c r="BQ143" s="153"/>
      <c r="BR143" s="153"/>
      <c r="BS143" s="153"/>
      <c r="BT143" s="153"/>
      <c r="BU143" s="153"/>
      <c r="BV143" s="153"/>
    </row>
    <row r="144" spans="63:74" x14ac:dyDescent="0.2">
      <c r="BK144" s="153"/>
      <c r="BL144" s="153"/>
      <c r="BM144" s="153"/>
      <c r="BN144" s="153"/>
      <c r="BO144" s="153"/>
      <c r="BP144" s="153"/>
      <c r="BQ144" s="153"/>
      <c r="BR144" s="153"/>
      <c r="BS144" s="153"/>
      <c r="BT144" s="153"/>
      <c r="BU144" s="153"/>
      <c r="BV144" s="153"/>
    </row>
    <row r="145" spans="63:74" x14ac:dyDescent="0.2">
      <c r="BK145" s="153"/>
      <c r="BL145" s="153"/>
      <c r="BM145" s="153"/>
      <c r="BN145" s="153"/>
      <c r="BO145" s="153"/>
      <c r="BP145" s="153"/>
      <c r="BQ145" s="153"/>
      <c r="BR145" s="153"/>
      <c r="BS145" s="153"/>
      <c r="BT145" s="153"/>
      <c r="BU145" s="153"/>
      <c r="BV145" s="153"/>
    </row>
    <row r="146" spans="63:74" x14ac:dyDescent="0.2">
      <c r="BK146" s="153"/>
      <c r="BL146" s="153"/>
      <c r="BM146" s="153"/>
      <c r="BN146" s="153"/>
      <c r="BO146" s="153"/>
      <c r="BP146" s="153"/>
      <c r="BQ146" s="153"/>
      <c r="BR146" s="153"/>
      <c r="BS146" s="153"/>
      <c r="BT146" s="153"/>
      <c r="BU146" s="153"/>
      <c r="BV146" s="153"/>
    </row>
    <row r="147" spans="63:74" x14ac:dyDescent="0.2">
      <c r="BK147" s="153"/>
      <c r="BL147" s="153"/>
      <c r="BM147" s="153"/>
      <c r="BN147" s="153"/>
      <c r="BO147" s="153"/>
      <c r="BP147" s="153"/>
      <c r="BQ147" s="153"/>
      <c r="BR147" s="153"/>
      <c r="BS147" s="153"/>
      <c r="BT147" s="153"/>
      <c r="BU147" s="153"/>
      <c r="BV147" s="153"/>
    </row>
  </sheetData>
  <mergeCells count="17">
    <mergeCell ref="BK3:BV3"/>
    <mergeCell ref="B1:AL1"/>
    <mergeCell ref="C3:N3"/>
    <mergeCell ref="O3:Z3"/>
    <mergeCell ref="AA3:AL3"/>
    <mergeCell ref="AM3:AX3"/>
    <mergeCell ref="AY3:BJ3"/>
    <mergeCell ref="B52:Q52"/>
    <mergeCell ref="B53:Q53"/>
    <mergeCell ref="A1:A2"/>
    <mergeCell ref="B43:Q43"/>
    <mergeCell ref="B45:Q45"/>
    <mergeCell ref="B48:Q48"/>
    <mergeCell ref="B49:Q49"/>
    <mergeCell ref="B47:Q47"/>
    <mergeCell ref="B50:Q50"/>
    <mergeCell ref="B46:Q46"/>
  </mergeCells>
  <phoneticPr fontId="6" type="noConversion"/>
  <conditionalFormatting sqref="C44:P44">
    <cfRule type="cellIs" dxfId="9" priority="1" stopIfTrue="1" operator="notEqual">
      <formula>0</formula>
    </cfRule>
  </conditionalFormatting>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4"/>
  <sheetViews>
    <sheetView showGridLines="0" zoomScaleNormal="100" workbookViewId="0">
      <pane xSplit="2" ySplit="4" topLeftCell="AO5" activePane="bottomRight" state="frozen"/>
      <selection activeCell="BF63" sqref="BF63"/>
      <selection pane="topRight" activeCell="BF63" sqref="BF63"/>
      <selection pane="bottomLeft" activeCell="BF63" sqref="BF63"/>
      <selection pane="bottomRight" activeCell="AJ49" sqref="AJ49"/>
    </sheetView>
  </sheetViews>
  <sheetFormatPr defaultColWidth="9.5703125" defaultRowHeight="11.25" x14ac:dyDescent="0.2"/>
  <cols>
    <col min="1" max="1" width="11.5703125" style="47" customWidth="1"/>
    <col min="2" max="2" width="34.140625" style="47" customWidth="1"/>
    <col min="3" max="50" width="6.5703125" style="47" customWidth="1"/>
    <col min="51" max="55" width="6.5703125" style="152" customWidth="1"/>
    <col min="56" max="58" width="6.5703125" style="324" customWidth="1"/>
    <col min="59" max="62" width="6.5703125" style="152" customWidth="1"/>
    <col min="63" max="74" width="6.5703125" style="47" customWidth="1"/>
    <col min="75" max="16384" width="9.5703125" style="47"/>
  </cols>
  <sheetData>
    <row r="1" spans="1:74" ht="14.85" customHeight="1" x14ac:dyDescent="0.2">
      <c r="A1" s="777" t="s">
        <v>516</v>
      </c>
      <c r="B1" s="858" t="s">
        <v>157</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row>
    <row r="2" spans="1:74" s="36"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55"/>
      <c r="AZ2" s="155"/>
      <c r="BA2" s="155"/>
      <c r="BB2" s="155"/>
      <c r="BC2" s="155"/>
      <c r="BD2" s="317"/>
      <c r="BE2" s="317"/>
      <c r="BF2" s="317"/>
      <c r="BG2" s="155"/>
      <c r="BH2" s="155"/>
      <c r="BI2" s="155"/>
      <c r="BJ2" s="155"/>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48"/>
      <c r="B5" s="49" t="s">
        <v>146</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169"/>
      <c r="AZ5" s="521"/>
      <c r="BA5" s="521"/>
      <c r="BB5" s="521"/>
      <c r="BC5" s="521"/>
      <c r="BD5" s="514"/>
      <c r="BE5" s="514"/>
      <c r="BF5" s="514"/>
      <c r="BG5" s="514"/>
      <c r="BH5" s="515"/>
      <c r="BI5" s="515"/>
      <c r="BJ5" s="516"/>
      <c r="BK5" s="516"/>
      <c r="BL5" s="516"/>
      <c r="BM5" s="516"/>
      <c r="BN5" s="516"/>
      <c r="BO5" s="516"/>
      <c r="BP5" s="516"/>
      <c r="BQ5" s="516"/>
      <c r="BR5" s="516"/>
      <c r="BS5" s="516"/>
      <c r="BT5" s="516"/>
      <c r="BU5" s="516"/>
      <c r="BV5" s="516"/>
    </row>
    <row r="6" spans="1:74" s="324" customFormat="1" ht="11.1" customHeight="1" x14ac:dyDescent="0.2">
      <c r="A6" s="524" t="s">
        <v>126</v>
      </c>
      <c r="B6" s="525" t="s">
        <v>1130</v>
      </c>
      <c r="C6" s="35">
        <v>55.666972999999999</v>
      </c>
      <c r="D6" s="35">
        <v>47.425207999999998</v>
      </c>
      <c r="E6" s="35">
        <v>46.106031999999999</v>
      </c>
      <c r="F6" s="35">
        <v>39.346704000000003</v>
      </c>
      <c r="G6" s="35">
        <v>37.262844999999999</v>
      </c>
      <c r="H6" s="35">
        <v>39.608334999999997</v>
      </c>
      <c r="I6" s="35">
        <v>43.217199999999998</v>
      </c>
      <c r="J6" s="35">
        <v>47.522893000000003</v>
      </c>
      <c r="K6" s="35">
        <v>45.141308000000002</v>
      </c>
      <c r="L6" s="35">
        <v>44.988278999999999</v>
      </c>
      <c r="M6" s="35">
        <v>44.344920999999999</v>
      </c>
      <c r="N6" s="35">
        <v>44.803655999999997</v>
      </c>
      <c r="O6" s="35">
        <v>48.495550999999999</v>
      </c>
      <c r="P6" s="35">
        <v>40.817064999999999</v>
      </c>
      <c r="Q6" s="35">
        <v>50.817703000000002</v>
      </c>
      <c r="R6" s="35">
        <v>45.294547000000001</v>
      </c>
      <c r="S6" s="35">
        <v>48.607135999999997</v>
      </c>
      <c r="T6" s="35">
        <v>48.772692999999997</v>
      </c>
      <c r="U6" s="35">
        <v>48.47289</v>
      </c>
      <c r="V6" s="35">
        <v>50.039026</v>
      </c>
      <c r="W6" s="35">
        <v>49.759599999999999</v>
      </c>
      <c r="X6" s="35">
        <v>48.953837999999998</v>
      </c>
      <c r="Y6" s="35">
        <v>48.825009999999999</v>
      </c>
      <c r="Z6" s="35">
        <v>48.576219000000002</v>
      </c>
      <c r="AA6" s="35">
        <v>49.887262999999997</v>
      </c>
      <c r="AB6" s="35">
        <v>47.875067000000001</v>
      </c>
      <c r="AC6" s="35">
        <v>51.548139999999997</v>
      </c>
      <c r="AD6" s="35">
        <v>46.387467999999998</v>
      </c>
      <c r="AE6" s="35">
        <v>49.552526</v>
      </c>
      <c r="AF6" s="35">
        <v>48.670070000000003</v>
      </c>
      <c r="AG6" s="35">
        <v>49.301246999999996</v>
      </c>
      <c r="AH6" s="35">
        <v>53.601346999999997</v>
      </c>
      <c r="AI6" s="35">
        <v>51.574119000000003</v>
      </c>
      <c r="AJ6" s="35">
        <v>51.331895000000003</v>
      </c>
      <c r="AK6" s="35">
        <v>48.753593000000002</v>
      </c>
      <c r="AL6" s="35">
        <v>45.672547000000002</v>
      </c>
      <c r="AM6" s="35">
        <v>51.009971999999998</v>
      </c>
      <c r="AN6" s="35">
        <v>45.712603000000001</v>
      </c>
      <c r="AO6" s="35">
        <v>51.983674999999998</v>
      </c>
      <c r="AP6" s="35">
        <v>46.968510999999999</v>
      </c>
      <c r="AQ6" s="35">
        <v>48.223477000000003</v>
      </c>
      <c r="AR6" s="35">
        <v>47.145741999999998</v>
      </c>
      <c r="AS6" s="35">
        <v>46.519917999999997</v>
      </c>
      <c r="AT6" s="35">
        <v>50.543283000000002</v>
      </c>
      <c r="AU6" s="35">
        <v>48.541806999999999</v>
      </c>
      <c r="AV6" s="35">
        <v>47.603946000000001</v>
      </c>
      <c r="AW6" s="35">
        <v>47.519768999999997</v>
      </c>
      <c r="AX6" s="35">
        <v>45.711925999999998</v>
      </c>
      <c r="AY6" s="35">
        <v>42.950051000000002</v>
      </c>
      <c r="AZ6" s="35">
        <v>42.837271000000001</v>
      </c>
      <c r="BA6" s="35">
        <v>40.611969000000002</v>
      </c>
      <c r="BB6" s="35">
        <v>33.066502</v>
      </c>
      <c r="BC6" s="35">
        <v>36.795693</v>
      </c>
      <c r="BD6" s="526">
        <v>38.8414</v>
      </c>
      <c r="BE6" s="526">
        <v>43.253360000000001</v>
      </c>
      <c r="BF6" s="526">
        <v>50.086770000000001</v>
      </c>
      <c r="BG6" s="526">
        <v>45.91751</v>
      </c>
      <c r="BH6" s="526">
        <v>46.121580000000002</v>
      </c>
      <c r="BI6" s="526">
        <v>43.57891</v>
      </c>
      <c r="BJ6" s="526">
        <v>42.027099999999997</v>
      </c>
      <c r="BK6" s="526">
        <v>45.643520000000002</v>
      </c>
      <c r="BL6" s="526">
        <v>39.676250000000003</v>
      </c>
      <c r="BM6" s="526">
        <v>41.78105</v>
      </c>
      <c r="BN6" s="526">
        <v>35.154319999999998</v>
      </c>
      <c r="BO6" s="526">
        <v>37.481499999999997</v>
      </c>
      <c r="BP6" s="526">
        <v>38.016330000000004</v>
      </c>
      <c r="BQ6" s="526">
        <v>41.865920000000003</v>
      </c>
      <c r="BR6" s="526">
        <v>48.192839999999997</v>
      </c>
      <c r="BS6" s="526">
        <v>43.9985</v>
      </c>
      <c r="BT6" s="526">
        <v>44.87941</v>
      </c>
      <c r="BU6" s="526">
        <v>42.429729999999999</v>
      </c>
      <c r="BV6" s="526">
        <v>41.211129999999997</v>
      </c>
    </row>
    <row r="7" spans="1:74" ht="11.1" customHeight="1" x14ac:dyDescent="0.2">
      <c r="A7" s="50" t="s">
        <v>127</v>
      </c>
      <c r="B7" s="523" t="s">
        <v>1116</v>
      </c>
      <c r="C7" s="421">
        <v>14.861031000000001</v>
      </c>
      <c r="D7" s="421">
        <v>12.660779</v>
      </c>
      <c r="E7" s="421">
        <v>12.308638</v>
      </c>
      <c r="F7" s="421">
        <v>10.007972000000001</v>
      </c>
      <c r="G7" s="421">
        <v>9.477919</v>
      </c>
      <c r="H7" s="421">
        <v>10.074525</v>
      </c>
      <c r="I7" s="421">
        <v>10.788878</v>
      </c>
      <c r="J7" s="421">
        <v>11.863744000000001</v>
      </c>
      <c r="K7" s="421">
        <v>11.269185</v>
      </c>
      <c r="L7" s="421">
        <v>11.909397</v>
      </c>
      <c r="M7" s="421">
        <v>11.739125</v>
      </c>
      <c r="N7" s="421">
        <v>11.860573</v>
      </c>
      <c r="O7" s="421">
        <v>14.183998000000001</v>
      </c>
      <c r="P7" s="421">
        <v>11.938181999999999</v>
      </c>
      <c r="Q7" s="421">
        <v>14.863187999999999</v>
      </c>
      <c r="R7" s="421">
        <v>12.522856000000001</v>
      </c>
      <c r="S7" s="421">
        <v>13.438699</v>
      </c>
      <c r="T7" s="421">
        <v>13.484567</v>
      </c>
      <c r="U7" s="421">
        <v>11.960509</v>
      </c>
      <c r="V7" s="421">
        <v>12.346965000000001</v>
      </c>
      <c r="W7" s="421">
        <v>12.278036999999999</v>
      </c>
      <c r="X7" s="421">
        <v>12.885494</v>
      </c>
      <c r="Y7" s="421">
        <v>12.851573</v>
      </c>
      <c r="Z7" s="421">
        <v>12.786127</v>
      </c>
      <c r="AA7" s="421">
        <v>13.45969</v>
      </c>
      <c r="AB7" s="421">
        <v>12.916791999999999</v>
      </c>
      <c r="AC7" s="421">
        <v>13.907807</v>
      </c>
      <c r="AD7" s="421">
        <v>12.883153</v>
      </c>
      <c r="AE7" s="421">
        <v>13.762204000000001</v>
      </c>
      <c r="AF7" s="421">
        <v>13.517059</v>
      </c>
      <c r="AG7" s="421">
        <v>12.841676</v>
      </c>
      <c r="AH7" s="421">
        <v>13.961724999999999</v>
      </c>
      <c r="AI7" s="421">
        <v>13.433665</v>
      </c>
      <c r="AJ7" s="421">
        <v>14.194516</v>
      </c>
      <c r="AK7" s="421">
        <v>13.481558</v>
      </c>
      <c r="AL7" s="421">
        <v>12.629568000000001</v>
      </c>
      <c r="AM7" s="421">
        <v>14.700243</v>
      </c>
      <c r="AN7" s="421">
        <v>13.173624</v>
      </c>
      <c r="AO7" s="421">
        <v>14.980853</v>
      </c>
      <c r="AP7" s="421">
        <v>14.025048</v>
      </c>
      <c r="AQ7" s="421">
        <v>14.399785</v>
      </c>
      <c r="AR7" s="421">
        <v>14.077995</v>
      </c>
      <c r="AS7" s="421">
        <v>12.795318999999999</v>
      </c>
      <c r="AT7" s="421">
        <v>13.901956999999999</v>
      </c>
      <c r="AU7" s="421">
        <v>13.351464</v>
      </c>
      <c r="AV7" s="421">
        <v>13.404282</v>
      </c>
      <c r="AW7" s="421">
        <v>13.380578</v>
      </c>
      <c r="AX7" s="421">
        <v>12.871529000000001</v>
      </c>
      <c r="AY7" s="421">
        <v>12.937887</v>
      </c>
      <c r="AZ7" s="421">
        <v>12.870996</v>
      </c>
      <c r="BA7" s="421">
        <v>12.138280999999999</v>
      </c>
      <c r="BB7" s="421">
        <v>9.8888110000000005</v>
      </c>
      <c r="BC7" s="421">
        <v>10.992105</v>
      </c>
      <c r="BD7" s="433">
        <v>11.58555</v>
      </c>
      <c r="BE7" s="433">
        <v>11.12968</v>
      </c>
      <c r="BF7" s="433">
        <v>12.95269</v>
      </c>
      <c r="BG7" s="433">
        <v>11.951610000000001</v>
      </c>
      <c r="BH7" s="433">
        <v>12.57438</v>
      </c>
      <c r="BI7" s="433">
        <v>11.98943</v>
      </c>
      <c r="BJ7" s="433">
        <v>11.837400000000001</v>
      </c>
      <c r="BK7" s="433">
        <v>13.411989999999999</v>
      </c>
      <c r="BL7" s="433">
        <v>11.8003</v>
      </c>
      <c r="BM7" s="433">
        <v>12.55463</v>
      </c>
      <c r="BN7" s="433">
        <v>11.013719999999999</v>
      </c>
      <c r="BO7" s="433">
        <v>11.70567</v>
      </c>
      <c r="BP7" s="433">
        <v>11.84046</v>
      </c>
      <c r="BQ7" s="433">
        <v>11.235060000000001</v>
      </c>
      <c r="BR7" s="433">
        <v>12.92717</v>
      </c>
      <c r="BS7" s="433">
        <v>11.91522</v>
      </c>
      <c r="BT7" s="433">
        <v>12.73391</v>
      </c>
      <c r="BU7" s="433">
        <v>12.18343</v>
      </c>
      <c r="BV7" s="433">
        <v>12.112489999999999</v>
      </c>
    </row>
    <row r="8" spans="1:74" ht="11.1" customHeight="1" x14ac:dyDescent="0.2">
      <c r="A8" s="50" t="s">
        <v>128</v>
      </c>
      <c r="B8" s="523" t="s">
        <v>1117</v>
      </c>
      <c r="C8" s="421">
        <v>9.609693</v>
      </c>
      <c r="D8" s="421">
        <v>8.186928</v>
      </c>
      <c r="E8" s="421">
        <v>7.9591900000000004</v>
      </c>
      <c r="F8" s="421">
        <v>6.7596309999999997</v>
      </c>
      <c r="G8" s="421">
        <v>6.4016320000000002</v>
      </c>
      <c r="H8" s="421">
        <v>6.8045540000000004</v>
      </c>
      <c r="I8" s="421">
        <v>7.3654719999999996</v>
      </c>
      <c r="J8" s="421">
        <v>8.0993139999999997</v>
      </c>
      <c r="K8" s="421">
        <v>7.6934060000000004</v>
      </c>
      <c r="L8" s="421">
        <v>7.3280960000000004</v>
      </c>
      <c r="M8" s="421">
        <v>7.223287</v>
      </c>
      <c r="N8" s="421">
        <v>7.2979849999999997</v>
      </c>
      <c r="O8" s="421">
        <v>8.6389460000000007</v>
      </c>
      <c r="P8" s="421">
        <v>7.271109</v>
      </c>
      <c r="Q8" s="421">
        <v>9.0526219999999995</v>
      </c>
      <c r="R8" s="421">
        <v>7.3719239999999999</v>
      </c>
      <c r="S8" s="421">
        <v>7.9110740000000002</v>
      </c>
      <c r="T8" s="421">
        <v>7.9379920000000004</v>
      </c>
      <c r="U8" s="421">
        <v>7.4162489999999996</v>
      </c>
      <c r="V8" s="421">
        <v>7.65585</v>
      </c>
      <c r="W8" s="421">
        <v>7.6131000000000002</v>
      </c>
      <c r="X8" s="421">
        <v>7.5396859999999997</v>
      </c>
      <c r="Y8" s="421">
        <v>7.5198679999999998</v>
      </c>
      <c r="Z8" s="421">
        <v>7.4815490000000002</v>
      </c>
      <c r="AA8" s="421">
        <v>7.9840910000000003</v>
      </c>
      <c r="AB8" s="421">
        <v>7.6620379999999999</v>
      </c>
      <c r="AC8" s="421">
        <v>8.249898</v>
      </c>
      <c r="AD8" s="421">
        <v>8.0796589999999995</v>
      </c>
      <c r="AE8" s="421">
        <v>8.6309260000000005</v>
      </c>
      <c r="AF8" s="421">
        <v>8.4771970000000003</v>
      </c>
      <c r="AG8" s="421">
        <v>7.8965889999999996</v>
      </c>
      <c r="AH8" s="421">
        <v>8.5853389999999994</v>
      </c>
      <c r="AI8" s="421">
        <v>8.2606710000000003</v>
      </c>
      <c r="AJ8" s="421">
        <v>8.6510029999999993</v>
      </c>
      <c r="AK8" s="421">
        <v>8.2164699999999993</v>
      </c>
      <c r="AL8" s="421">
        <v>7.6972500000000004</v>
      </c>
      <c r="AM8" s="421">
        <v>8.718216</v>
      </c>
      <c r="AN8" s="421">
        <v>7.8128380000000002</v>
      </c>
      <c r="AO8" s="421">
        <v>8.8846310000000006</v>
      </c>
      <c r="AP8" s="421">
        <v>7.7423919999999997</v>
      </c>
      <c r="AQ8" s="421">
        <v>7.9492630000000002</v>
      </c>
      <c r="AR8" s="421">
        <v>7.7715870000000002</v>
      </c>
      <c r="AS8" s="421">
        <v>7.2148940000000001</v>
      </c>
      <c r="AT8" s="421">
        <v>7.8388650000000002</v>
      </c>
      <c r="AU8" s="421">
        <v>7.5284399999999998</v>
      </c>
      <c r="AV8" s="421">
        <v>7.5215249999999996</v>
      </c>
      <c r="AW8" s="421">
        <v>7.5082250000000004</v>
      </c>
      <c r="AX8" s="421">
        <v>7.2225799999999998</v>
      </c>
      <c r="AY8" s="421">
        <v>7.2007279999999998</v>
      </c>
      <c r="AZ8" s="421">
        <v>7.1703739999999998</v>
      </c>
      <c r="BA8" s="421">
        <v>6.6189169999999997</v>
      </c>
      <c r="BB8" s="421">
        <v>5.201886</v>
      </c>
      <c r="BC8" s="421">
        <v>5.8475659999999996</v>
      </c>
      <c r="BD8" s="433">
        <v>6.229584</v>
      </c>
      <c r="BE8" s="433">
        <v>6.6975749999999996</v>
      </c>
      <c r="BF8" s="433">
        <v>8.0621010000000002</v>
      </c>
      <c r="BG8" s="433">
        <v>7.4355510000000002</v>
      </c>
      <c r="BH8" s="433">
        <v>7.5765339999999997</v>
      </c>
      <c r="BI8" s="433">
        <v>7.2104419999999996</v>
      </c>
      <c r="BJ8" s="433">
        <v>6.9496529999999996</v>
      </c>
      <c r="BK8" s="433">
        <v>8.2463859999999993</v>
      </c>
      <c r="BL8" s="433">
        <v>7.2284459999999999</v>
      </c>
      <c r="BM8" s="433">
        <v>7.7263869999999999</v>
      </c>
      <c r="BN8" s="433">
        <v>6.5842879999999999</v>
      </c>
      <c r="BO8" s="433">
        <v>7.0030039999999998</v>
      </c>
      <c r="BP8" s="433">
        <v>6.9504109999999999</v>
      </c>
      <c r="BQ8" s="433">
        <v>7.1331810000000004</v>
      </c>
      <c r="BR8" s="433">
        <v>8.2719149999999999</v>
      </c>
      <c r="BS8" s="433">
        <v>7.5602530000000003</v>
      </c>
      <c r="BT8" s="433">
        <v>7.7146210000000002</v>
      </c>
      <c r="BU8" s="433">
        <v>7.313644</v>
      </c>
      <c r="BV8" s="433">
        <v>7.0809860000000002</v>
      </c>
    </row>
    <row r="9" spans="1:74" ht="11.1" customHeight="1" x14ac:dyDescent="0.2">
      <c r="A9" s="50" t="s">
        <v>129</v>
      </c>
      <c r="B9" s="523" t="s">
        <v>1118</v>
      </c>
      <c r="C9" s="421">
        <v>31.196249000000002</v>
      </c>
      <c r="D9" s="421">
        <v>26.577501000000002</v>
      </c>
      <c r="E9" s="421">
        <v>25.838204000000001</v>
      </c>
      <c r="F9" s="421">
        <v>22.579101000000001</v>
      </c>
      <c r="G9" s="421">
        <v>21.383293999999999</v>
      </c>
      <c r="H9" s="421">
        <v>22.729255999999999</v>
      </c>
      <c r="I9" s="421">
        <v>25.062850000000001</v>
      </c>
      <c r="J9" s="421">
        <v>27.559835</v>
      </c>
      <c r="K9" s="421">
        <v>26.178716999999999</v>
      </c>
      <c r="L9" s="421">
        <v>25.750786000000002</v>
      </c>
      <c r="M9" s="421">
        <v>25.382508999999999</v>
      </c>
      <c r="N9" s="421">
        <v>25.645098000000001</v>
      </c>
      <c r="O9" s="421">
        <v>25.672606999999999</v>
      </c>
      <c r="P9" s="421">
        <v>21.607773999999999</v>
      </c>
      <c r="Q9" s="421">
        <v>26.901893000000001</v>
      </c>
      <c r="R9" s="421">
        <v>25.399767000000001</v>
      </c>
      <c r="S9" s="421">
        <v>27.257363000000002</v>
      </c>
      <c r="T9" s="421">
        <v>27.350134000000001</v>
      </c>
      <c r="U9" s="421">
        <v>29.096132000000001</v>
      </c>
      <c r="V9" s="421">
        <v>30.036211000000002</v>
      </c>
      <c r="W9" s="421">
        <v>29.868462999999998</v>
      </c>
      <c r="X9" s="421">
        <v>28.528658</v>
      </c>
      <c r="Y9" s="421">
        <v>28.453569000000002</v>
      </c>
      <c r="Z9" s="421">
        <v>28.308543</v>
      </c>
      <c r="AA9" s="421">
        <v>28.443481999999999</v>
      </c>
      <c r="AB9" s="421">
        <v>27.296237000000001</v>
      </c>
      <c r="AC9" s="421">
        <v>29.390435</v>
      </c>
      <c r="AD9" s="421">
        <v>25.424655999999999</v>
      </c>
      <c r="AE9" s="421">
        <v>27.159396000000001</v>
      </c>
      <c r="AF9" s="421">
        <v>26.675813999999999</v>
      </c>
      <c r="AG9" s="421">
        <v>28.562982000000002</v>
      </c>
      <c r="AH9" s="421">
        <v>31.054283000000002</v>
      </c>
      <c r="AI9" s="421">
        <v>29.879783</v>
      </c>
      <c r="AJ9" s="421">
        <v>28.486376</v>
      </c>
      <c r="AK9" s="421">
        <v>27.055565000000001</v>
      </c>
      <c r="AL9" s="421">
        <v>25.345728999999999</v>
      </c>
      <c r="AM9" s="421">
        <v>27.591512999999999</v>
      </c>
      <c r="AN9" s="421">
        <v>24.726140999999998</v>
      </c>
      <c r="AO9" s="421">
        <v>28.118190999999999</v>
      </c>
      <c r="AP9" s="421">
        <v>25.201070999999999</v>
      </c>
      <c r="AQ9" s="421">
        <v>25.874428999999999</v>
      </c>
      <c r="AR9" s="421">
        <v>25.29616</v>
      </c>
      <c r="AS9" s="421">
        <v>26.509705</v>
      </c>
      <c r="AT9" s="421">
        <v>28.802461000000001</v>
      </c>
      <c r="AU9" s="421">
        <v>27.661902999999999</v>
      </c>
      <c r="AV9" s="421">
        <v>26.678139999999999</v>
      </c>
      <c r="AW9" s="421">
        <v>26.630966000000001</v>
      </c>
      <c r="AX9" s="421">
        <v>25.617818</v>
      </c>
      <c r="AY9" s="421">
        <v>22.811436</v>
      </c>
      <c r="AZ9" s="421">
        <v>22.795901000000001</v>
      </c>
      <c r="BA9" s="421">
        <v>21.854771</v>
      </c>
      <c r="BB9" s="421">
        <v>17.975805000000001</v>
      </c>
      <c r="BC9" s="421">
        <v>19.956022000000001</v>
      </c>
      <c r="BD9" s="433">
        <v>21.02627</v>
      </c>
      <c r="BE9" s="433">
        <v>25.426110000000001</v>
      </c>
      <c r="BF9" s="433">
        <v>29.07199</v>
      </c>
      <c r="BG9" s="433">
        <v>26.530349999999999</v>
      </c>
      <c r="BH9" s="433">
        <v>25.970659999999999</v>
      </c>
      <c r="BI9" s="433">
        <v>24.37904</v>
      </c>
      <c r="BJ9" s="433">
        <v>23.24004</v>
      </c>
      <c r="BK9" s="433">
        <v>23.985150000000001</v>
      </c>
      <c r="BL9" s="433">
        <v>20.647500000000001</v>
      </c>
      <c r="BM9" s="433">
        <v>21.500019999999999</v>
      </c>
      <c r="BN9" s="433">
        <v>17.55631</v>
      </c>
      <c r="BO9" s="433">
        <v>18.772819999999999</v>
      </c>
      <c r="BP9" s="433">
        <v>19.225460000000002</v>
      </c>
      <c r="BQ9" s="433">
        <v>23.497679999999999</v>
      </c>
      <c r="BR9" s="433">
        <v>26.993760000000002</v>
      </c>
      <c r="BS9" s="433">
        <v>24.523029999999999</v>
      </c>
      <c r="BT9" s="433">
        <v>24.430879999999998</v>
      </c>
      <c r="BU9" s="433">
        <v>22.932659999999998</v>
      </c>
      <c r="BV9" s="433">
        <v>22.01765</v>
      </c>
    </row>
    <row r="10" spans="1:74" s="324" customFormat="1" ht="11.1" customHeight="1" x14ac:dyDescent="0.2">
      <c r="A10" s="530" t="s">
        <v>130</v>
      </c>
      <c r="B10" s="525" t="s">
        <v>1131</v>
      </c>
      <c r="C10" s="35">
        <v>-6.2E-2</v>
      </c>
      <c r="D10" s="35">
        <v>-0.42099999999999999</v>
      </c>
      <c r="E10" s="35">
        <v>0.97399999999999998</v>
      </c>
      <c r="F10" s="35">
        <v>-0.33900000000000002</v>
      </c>
      <c r="G10" s="35">
        <v>-0.35399999999999998</v>
      </c>
      <c r="H10" s="35">
        <v>2.012</v>
      </c>
      <c r="I10" s="35">
        <v>1.794</v>
      </c>
      <c r="J10" s="35">
        <v>0.57799999999999996</v>
      </c>
      <c r="K10" s="35">
        <v>1.6011599999999999</v>
      </c>
      <c r="L10" s="35">
        <v>0.51149</v>
      </c>
      <c r="M10" s="35">
        <v>0.87361999999999995</v>
      </c>
      <c r="N10" s="35">
        <v>0.51173000000000002</v>
      </c>
      <c r="O10" s="35">
        <v>1.83518</v>
      </c>
      <c r="P10" s="35">
        <v>-0.87673999999999996</v>
      </c>
      <c r="Q10" s="35">
        <v>5.2760000000000001E-2</v>
      </c>
      <c r="R10" s="35">
        <v>9.6759999999999999E-2</v>
      </c>
      <c r="S10" s="35">
        <v>8.8370000000000004E-2</v>
      </c>
      <c r="T10" s="35">
        <v>8.2729999999999998E-2</v>
      </c>
      <c r="U10" s="35">
        <v>0.94086999999999998</v>
      </c>
      <c r="V10" s="35">
        <v>1.43425</v>
      </c>
      <c r="W10" s="35">
        <v>0.94340999999999997</v>
      </c>
      <c r="X10" s="35">
        <v>1.6029999999999999E-2</v>
      </c>
      <c r="Y10" s="35">
        <v>4.8599999999999997E-3</v>
      </c>
      <c r="Z10" s="35">
        <v>8.5199999999999998E-3</v>
      </c>
      <c r="AA10" s="35">
        <v>-0.10069859482</v>
      </c>
      <c r="AB10" s="35">
        <v>-0.24638706901999999</v>
      </c>
      <c r="AC10" s="35">
        <v>-0.31413086432999998</v>
      </c>
      <c r="AD10" s="35">
        <v>-0.12680815079999999</v>
      </c>
      <c r="AE10" s="35">
        <v>-0.39862661378999997</v>
      </c>
      <c r="AF10" s="35">
        <v>-0.39739254174999999</v>
      </c>
      <c r="AG10" s="35">
        <v>0.15783847093</v>
      </c>
      <c r="AH10" s="35">
        <v>0.12460111391000001</v>
      </c>
      <c r="AI10" s="35">
        <v>-0.13044463192</v>
      </c>
      <c r="AJ10" s="35">
        <v>-0.40106062110000001</v>
      </c>
      <c r="AK10" s="35">
        <v>-0.18320493814</v>
      </c>
      <c r="AL10" s="35">
        <v>0.20931444084</v>
      </c>
      <c r="AM10" s="35">
        <v>-0.626</v>
      </c>
      <c r="AN10" s="35">
        <v>-1.0069999999999999</v>
      </c>
      <c r="AO10" s="35">
        <v>6.3E-2</v>
      </c>
      <c r="AP10" s="35">
        <v>9.8000000000000004E-2</v>
      </c>
      <c r="AQ10" s="35">
        <v>9.6000000000000002E-2</v>
      </c>
      <c r="AR10" s="35">
        <v>0.104</v>
      </c>
      <c r="AS10" s="35">
        <v>1.0409999999999999</v>
      </c>
      <c r="AT10" s="35">
        <v>1.5149999999999999</v>
      </c>
      <c r="AU10" s="35">
        <v>1.03</v>
      </c>
      <c r="AV10" s="35">
        <v>1.7999999999999999E-2</v>
      </c>
      <c r="AW10" s="35">
        <v>2.3E-2</v>
      </c>
      <c r="AX10" s="35">
        <v>3.7999999999999999E-2</v>
      </c>
      <c r="AY10" s="35">
        <v>-0.622</v>
      </c>
      <c r="AZ10" s="35">
        <v>-0.99399999999999999</v>
      </c>
      <c r="BA10" s="35">
        <v>5.3999999999999999E-2</v>
      </c>
      <c r="BB10" s="35">
        <v>8.1429000000000001E-2</v>
      </c>
      <c r="BC10" s="35">
        <v>0.1194708</v>
      </c>
      <c r="BD10" s="526">
        <v>0.1123151</v>
      </c>
      <c r="BE10" s="526">
        <v>1.028778</v>
      </c>
      <c r="BF10" s="526">
        <v>1.516813</v>
      </c>
      <c r="BG10" s="526">
        <v>1.0170939999999999</v>
      </c>
      <c r="BH10" s="526">
        <v>-1.96724E-2</v>
      </c>
      <c r="BI10" s="526">
        <v>-6.8656200000000002E-3</v>
      </c>
      <c r="BJ10" s="526">
        <v>2.0279499999999999E-2</v>
      </c>
      <c r="BK10" s="526">
        <v>-0.70688139999999999</v>
      </c>
      <c r="BL10" s="526">
        <v>-1.1038950000000001</v>
      </c>
      <c r="BM10" s="526">
        <v>2.4287300000000001E-2</v>
      </c>
      <c r="BN10" s="526">
        <v>6.4656500000000006E-2</v>
      </c>
      <c r="BO10" s="526">
        <v>4.85253E-2</v>
      </c>
      <c r="BP10" s="526">
        <v>4.1199399999999997E-2</v>
      </c>
      <c r="BQ10" s="526">
        <v>0.97699429999999998</v>
      </c>
      <c r="BR10" s="526">
        <v>1.4783249999999999</v>
      </c>
      <c r="BS10" s="526">
        <v>0.98560990000000004</v>
      </c>
      <c r="BT10" s="526">
        <v>-5.0506000000000002E-2</v>
      </c>
      <c r="BU10" s="526">
        <v>-3.7193400000000001E-2</v>
      </c>
      <c r="BV10" s="526">
        <v>-1.1065200000000001E-2</v>
      </c>
    </row>
    <row r="11" spans="1:74" s="324" customFormat="1" ht="11.1" customHeight="1" x14ac:dyDescent="0.2">
      <c r="A11" s="524" t="s">
        <v>131</v>
      </c>
      <c r="B11" s="525" t="s">
        <v>1132</v>
      </c>
      <c r="C11" s="35">
        <v>0.53513900000000003</v>
      </c>
      <c r="D11" s="35">
        <v>0.34311999999999998</v>
      </c>
      <c r="E11" s="35">
        <v>0.46080199999999999</v>
      </c>
      <c r="F11" s="35">
        <v>0.36460300000000001</v>
      </c>
      <c r="G11" s="35">
        <v>0.53523699999999996</v>
      </c>
      <c r="H11" s="35">
        <v>0.22700200000000001</v>
      </c>
      <c r="I11" s="35">
        <v>0.53044999999999998</v>
      </c>
      <c r="J11" s="35">
        <v>0.31382100000000002</v>
      </c>
      <c r="K11" s="35">
        <v>0.50092400000000004</v>
      </c>
      <c r="L11" s="35">
        <v>0.26401799999999997</v>
      </c>
      <c r="M11" s="35">
        <v>0.63945300000000005</v>
      </c>
      <c r="N11" s="35">
        <v>0.42280099999999998</v>
      </c>
      <c r="O11" s="35">
        <v>0.52455799999999997</v>
      </c>
      <c r="P11" s="35">
        <v>0.30868699999999999</v>
      </c>
      <c r="Q11" s="35">
        <v>0.24052100000000001</v>
      </c>
      <c r="R11" s="35">
        <v>0.50926800000000005</v>
      </c>
      <c r="S11" s="35">
        <v>0.51217800000000002</v>
      </c>
      <c r="T11" s="35">
        <v>0.50891799999999998</v>
      </c>
      <c r="U11" s="35">
        <v>0.56406699999999999</v>
      </c>
      <c r="V11" s="35">
        <v>0.36813000000000001</v>
      </c>
      <c r="W11" s="35">
        <v>0.20172599999999999</v>
      </c>
      <c r="X11" s="35">
        <v>0.52549999999999997</v>
      </c>
      <c r="Y11" s="35">
        <v>0.43571599999999999</v>
      </c>
      <c r="Z11" s="35">
        <v>0.689079</v>
      </c>
      <c r="AA11" s="35">
        <v>0.50270199999999998</v>
      </c>
      <c r="AB11" s="35">
        <v>0.28925400000000001</v>
      </c>
      <c r="AC11" s="35">
        <v>0.52970899999999999</v>
      </c>
      <c r="AD11" s="35">
        <v>0.68416500000000002</v>
      </c>
      <c r="AE11" s="35">
        <v>0.32450899999999999</v>
      </c>
      <c r="AF11" s="35">
        <v>0.62746999999999997</v>
      </c>
      <c r="AG11" s="35">
        <v>0.65998699999999999</v>
      </c>
      <c r="AH11" s="35">
        <v>0.77902899999999997</v>
      </c>
      <c r="AI11" s="35">
        <v>0.53134199999999998</v>
      </c>
      <c r="AJ11" s="35">
        <v>0.40368100000000001</v>
      </c>
      <c r="AK11" s="35">
        <v>0.68949099999999997</v>
      </c>
      <c r="AL11" s="35">
        <v>0.292128</v>
      </c>
      <c r="AM11" s="35">
        <v>0.47901500000000002</v>
      </c>
      <c r="AN11" s="35">
        <v>0.26041500000000001</v>
      </c>
      <c r="AO11" s="35">
        <v>0.28083599999999997</v>
      </c>
      <c r="AP11" s="35">
        <v>0.42641400000000002</v>
      </c>
      <c r="AQ11" s="35">
        <v>0.305446</v>
      </c>
      <c r="AR11" s="35">
        <v>0.282364</v>
      </c>
      <c r="AS11" s="35">
        <v>0.32570700000000002</v>
      </c>
      <c r="AT11" s="35">
        <v>0.35473300000000002</v>
      </c>
      <c r="AU11" s="35">
        <v>0.313973</v>
      </c>
      <c r="AV11" s="35">
        <v>0.41334900000000002</v>
      </c>
      <c r="AW11" s="35">
        <v>0.335148</v>
      </c>
      <c r="AX11" s="35">
        <v>0.23277900000000001</v>
      </c>
      <c r="AY11" s="35">
        <v>9.3540999999999999E-2</v>
      </c>
      <c r="AZ11" s="35">
        <v>0.15052699999999999</v>
      </c>
      <c r="BA11" s="35">
        <v>8.4850999999999996E-2</v>
      </c>
      <c r="BB11" s="35">
        <v>0.25353900000000001</v>
      </c>
      <c r="BC11" s="35">
        <v>0.23832310000000001</v>
      </c>
      <c r="BD11" s="526">
        <v>0.30530750000000001</v>
      </c>
      <c r="BE11" s="526">
        <v>0.4570689</v>
      </c>
      <c r="BF11" s="526">
        <v>0.40373110000000001</v>
      </c>
      <c r="BG11" s="526">
        <v>0.40208820000000001</v>
      </c>
      <c r="BH11" s="526">
        <v>0.33213769999999998</v>
      </c>
      <c r="BI11" s="526">
        <v>0.28196110000000002</v>
      </c>
      <c r="BJ11" s="526">
        <v>0.39633069999999998</v>
      </c>
      <c r="BK11" s="526">
        <v>0.20769989999999999</v>
      </c>
      <c r="BL11" s="526">
        <v>0.16436100000000001</v>
      </c>
      <c r="BM11" s="526">
        <v>0.33455970000000002</v>
      </c>
      <c r="BN11" s="526">
        <v>0.25186170000000002</v>
      </c>
      <c r="BO11" s="526">
        <v>0.2426246</v>
      </c>
      <c r="BP11" s="526">
        <v>0.30269590000000002</v>
      </c>
      <c r="BQ11" s="526">
        <v>0.44655820000000002</v>
      </c>
      <c r="BR11" s="526">
        <v>0.38507629999999998</v>
      </c>
      <c r="BS11" s="526">
        <v>0.37851590000000002</v>
      </c>
      <c r="BT11" s="526">
        <v>0.3088844</v>
      </c>
      <c r="BU11" s="526">
        <v>0.26046839999999999</v>
      </c>
      <c r="BV11" s="526">
        <v>0.3771389</v>
      </c>
    </row>
    <row r="12" spans="1:74" s="324" customFormat="1" ht="11.1" customHeight="1" x14ac:dyDescent="0.2">
      <c r="A12" s="524" t="s">
        <v>132</v>
      </c>
      <c r="B12" s="525" t="s">
        <v>1133</v>
      </c>
      <c r="C12" s="35">
        <v>6.2296100000000001</v>
      </c>
      <c r="D12" s="35">
        <v>6.6107259999999997</v>
      </c>
      <c r="E12" s="35">
        <v>7.0703379999999996</v>
      </c>
      <c r="F12" s="35">
        <v>5.5508839999999999</v>
      </c>
      <c r="G12" s="35">
        <v>4.7142030000000004</v>
      </c>
      <c r="H12" s="35">
        <v>4.5827669999999996</v>
      </c>
      <c r="I12" s="35">
        <v>5.3444370000000001</v>
      </c>
      <c r="J12" s="35">
        <v>4.5449780000000004</v>
      </c>
      <c r="K12" s="35">
        <v>5.3705109999999996</v>
      </c>
      <c r="L12" s="35">
        <v>4.9211010000000002</v>
      </c>
      <c r="M12" s="35">
        <v>7.0341100000000001</v>
      </c>
      <c r="N12" s="35">
        <v>7.092905</v>
      </c>
      <c r="O12" s="35">
        <v>6.0210619999999997</v>
      </c>
      <c r="P12" s="35">
        <v>6.9903919999999999</v>
      </c>
      <c r="Q12" s="35">
        <v>7.728281</v>
      </c>
      <c r="R12" s="35">
        <v>6.8433159999999997</v>
      </c>
      <c r="S12" s="35">
        <v>7.4818040000000003</v>
      </c>
      <c r="T12" s="35">
        <v>7.6923570000000003</v>
      </c>
      <c r="U12" s="35">
        <v>6.4459609999999996</v>
      </c>
      <c r="V12" s="35">
        <v>7.3532570000000002</v>
      </c>
      <c r="W12" s="35">
        <v>6.7955589999999999</v>
      </c>
      <c r="X12" s="35">
        <v>7.5163229999999999</v>
      </c>
      <c r="Y12" s="35">
        <v>6.8342349999999996</v>
      </c>
      <c r="Z12" s="35">
        <v>7.4128109999999996</v>
      </c>
      <c r="AA12" s="35">
        <v>5.5184069999999998</v>
      </c>
      <c r="AB12" s="35">
        <v>7.3052520000000003</v>
      </c>
      <c r="AC12" s="35">
        <v>7.5775410000000001</v>
      </c>
      <c r="AD12" s="35">
        <v>7.8026580000000001</v>
      </c>
      <c r="AE12" s="35">
        <v>7.5378069999999999</v>
      </c>
      <c r="AF12" s="35">
        <v>8.0921520000000005</v>
      </c>
      <c r="AG12" s="35">
        <v>6.2888330000000003</v>
      </c>
      <c r="AH12" s="35">
        <v>7.5453039999999998</v>
      </c>
      <c r="AI12" s="35">
        <v>7.2803190000000004</v>
      </c>
      <c r="AJ12" s="35">
        <v>6.7815200000000004</v>
      </c>
      <c r="AK12" s="35">
        <v>7.2859179999999997</v>
      </c>
      <c r="AL12" s="35">
        <v>6.9400250000000003</v>
      </c>
      <c r="AM12" s="35">
        <v>7.1399860000000004</v>
      </c>
      <c r="AN12" s="35">
        <v>7.9952889999999996</v>
      </c>
      <c r="AO12" s="35">
        <v>9.4845790000000001</v>
      </c>
      <c r="AP12" s="35">
        <v>7.4083969999999999</v>
      </c>
      <c r="AQ12" s="35">
        <v>8.6921239999999997</v>
      </c>
      <c r="AR12" s="35">
        <v>8.0031580000000009</v>
      </c>
      <c r="AS12" s="35">
        <v>7.1412979999999999</v>
      </c>
      <c r="AT12" s="35">
        <v>8.9990520000000007</v>
      </c>
      <c r="AU12" s="35">
        <v>8.7470119999999998</v>
      </c>
      <c r="AV12" s="35">
        <v>9.4531100000000006</v>
      </c>
      <c r="AW12" s="35">
        <v>8.2521409999999999</v>
      </c>
      <c r="AX12" s="35">
        <v>8.4751700000000003</v>
      </c>
      <c r="AY12" s="35">
        <v>8.4111130000000003</v>
      </c>
      <c r="AZ12" s="35">
        <v>9.1190320000000007</v>
      </c>
      <c r="BA12" s="35">
        <v>9.2754820000000002</v>
      </c>
      <c r="BB12" s="35">
        <v>6.84293</v>
      </c>
      <c r="BC12" s="35">
        <v>7.9026300000000003</v>
      </c>
      <c r="BD12" s="526">
        <v>8.8816020000000009</v>
      </c>
      <c r="BE12" s="526">
        <v>8.1173749999999991</v>
      </c>
      <c r="BF12" s="526">
        <v>8.8894409999999997</v>
      </c>
      <c r="BG12" s="526">
        <v>8.4814170000000004</v>
      </c>
      <c r="BH12" s="526">
        <v>8.7354109999999991</v>
      </c>
      <c r="BI12" s="526">
        <v>8.6672510000000003</v>
      </c>
      <c r="BJ12" s="526">
        <v>9.259055</v>
      </c>
      <c r="BK12" s="526">
        <v>8.0589110000000002</v>
      </c>
      <c r="BL12" s="526">
        <v>7.4960610000000001</v>
      </c>
      <c r="BM12" s="526">
        <v>8.9689820000000005</v>
      </c>
      <c r="BN12" s="526">
        <v>8.4145970000000005</v>
      </c>
      <c r="BO12" s="526">
        <v>8.5228079999999995</v>
      </c>
      <c r="BP12" s="526">
        <v>8.7229449999999993</v>
      </c>
      <c r="BQ12" s="526">
        <v>8.2985299999999995</v>
      </c>
      <c r="BR12" s="526">
        <v>9.2667699999999993</v>
      </c>
      <c r="BS12" s="526">
        <v>9.0254619999999992</v>
      </c>
      <c r="BT12" s="526">
        <v>9.5016359999999995</v>
      </c>
      <c r="BU12" s="526">
        <v>9.4098430000000004</v>
      </c>
      <c r="BV12" s="526">
        <v>10.049289999999999</v>
      </c>
    </row>
    <row r="13" spans="1:74" ht="11.1" customHeight="1" x14ac:dyDescent="0.2">
      <c r="A13" s="50" t="s">
        <v>133</v>
      </c>
      <c r="B13" s="523" t="s">
        <v>1119</v>
      </c>
      <c r="C13" s="421">
        <v>3.820446</v>
      </c>
      <c r="D13" s="421">
        <v>3.4008780000000001</v>
      </c>
      <c r="E13" s="421">
        <v>4.3002729999999998</v>
      </c>
      <c r="F13" s="421">
        <v>3.5172479999999999</v>
      </c>
      <c r="G13" s="421">
        <v>2.9792930000000002</v>
      </c>
      <c r="H13" s="421">
        <v>2.5756830000000002</v>
      </c>
      <c r="I13" s="421">
        <v>3.7372540000000001</v>
      </c>
      <c r="J13" s="421">
        <v>2.912677</v>
      </c>
      <c r="K13" s="421">
        <v>3.5432619999999999</v>
      </c>
      <c r="L13" s="421">
        <v>3.2923019999999998</v>
      </c>
      <c r="M13" s="421">
        <v>3.830168</v>
      </c>
      <c r="N13" s="421">
        <v>4.1003610000000004</v>
      </c>
      <c r="O13" s="421">
        <v>3.4030819999999999</v>
      </c>
      <c r="P13" s="421">
        <v>3.5630090000000001</v>
      </c>
      <c r="Q13" s="421">
        <v>3.3368250000000002</v>
      </c>
      <c r="R13" s="421">
        <v>3.713679</v>
      </c>
      <c r="S13" s="421">
        <v>3.722153</v>
      </c>
      <c r="T13" s="421">
        <v>4.2473400000000003</v>
      </c>
      <c r="U13" s="421">
        <v>3.3303739999999999</v>
      </c>
      <c r="V13" s="421">
        <v>4.0544070000000003</v>
      </c>
      <c r="W13" s="421">
        <v>3.9137189999999999</v>
      </c>
      <c r="X13" s="421">
        <v>4.3430429999999998</v>
      </c>
      <c r="Y13" s="421">
        <v>3.2910840000000001</v>
      </c>
      <c r="Z13" s="421">
        <v>4.0515299999999996</v>
      </c>
      <c r="AA13" s="421">
        <v>2.8675670000000002</v>
      </c>
      <c r="AB13" s="421">
        <v>3.9834839999999998</v>
      </c>
      <c r="AC13" s="421">
        <v>3.6464560000000001</v>
      </c>
      <c r="AD13" s="421">
        <v>3.9406050000000001</v>
      </c>
      <c r="AE13" s="421">
        <v>4.4709810000000001</v>
      </c>
      <c r="AF13" s="421">
        <v>4.6886659999999996</v>
      </c>
      <c r="AG13" s="421">
        <v>3.8087960000000001</v>
      </c>
      <c r="AH13" s="421">
        <v>3.507873</v>
      </c>
      <c r="AI13" s="421">
        <v>4.1654010000000001</v>
      </c>
      <c r="AJ13" s="421">
        <v>3.9011010000000002</v>
      </c>
      <c r="AK13" s="421">
        <v>3.9591319999999999</v>
      </c>
      <c r="AL13" s="421">
        <v>3.5378409999999998</v>
      </c>
      <c r="AM13" s="421">
        <v>4.0488670000000004</v>
      </c>
      <c r="AN13" s="421">
        <v>4.1262049999999997</v>
      </c>
      <c r="AO13" s="421">
        <v>4.2566980000000001</v>
      </c>
      <c r="AP13" s="421">
        <v>3.9694769999999999</v>
      </c>
      <c r="AQ13" s="421">
        <v>4.6896500000000003</v>
      </c>
      <c r="AR13" s="421">
        <v>3.923327</v>
      </c>
      <c r="AS13" s="421">
        <v>4.0900930000000004</v>
      </c>
      <c r="AT13" s="421">
        <v>5.1325770000000004</v>
      </c>
      <c r="AU13" s="421">
        <v>4.3658729999999997</v>
      </c>
      <c r="AV13" s="421">
        <v>4.2786119999999999</v>
      </c>
      <c r="AW13" s="421">
        <v>4.2081520000000001</v>
      </c>
      <c r="AX13" s="421">
        <v>4.2029579999999997</v>
      </c>
      <c r="AY13" s="421">
        <v>3.9445209999999999</v>
      </c>
      <c r="AZ13" s="421">
        <v>4.9249700000000001</v>
      </c>
      <c r="BA13" s="421">
        <v>5.4571990000000001</v>
      </c>
      <c r="BB13" s="421">
        <v>3.4464700000000001</v>
      </c>
      <c r="BC13" s="421">
        <v>3.8125870000000002</v>
      </c>
      <c r="BD13" s="433">
        <v>4.1686300000000003</v>
      </c>
      <c r="BE13" s="433">
        <v>3.654585</v>
      </c>
      <c r="BF13" s="433">
        <v>4.2373190000000003</v>
      </c>
      <c r="BG13" s="433">
        <v>4.0269199999999996</v>
      </c>
      <c r="BH13" s="433">
        <v>4.0507270000000002</v>
      </c>
      <c r="BI13" s="433">
        <v>3.857542</v>
      </c>
      <c r="BJ13" s="433">
        <v>4.2087690000000002</v>
      </c>
      <c r="BK13" s="433">
        <v>3.5849039999999999</v>
      </c>
      <c r="BL13" s="433">
        <v>3.4910839999999999</v>
      </c>
      <c r="BM13" s="433">
        <v>4.2922859999999998</v>
      </c>
      <c r="BN13" s="433">
        <v>4.197406</v>
      </c>
      <c r="BO13" s="433">
        <v>4.3386670000000001</v>
      </c>
      <c r="BP13" s="433">
        <v>4.201257</v>
      </c>
      <c r="BQ13" s="433">
        <v>3.8744610000000002</v>
      </c>
      <c r="BR13" s="433">
        <v>4.5085280000000001</v>
      </c>
      <c r="BS13" s="433">
        <v>4.288519</v>
      </c>
      <c r="BT13" s="433">
        <v>4.3933020000000003</v>
      </c>
      <c r="BU13" s="433">
        <v>4.1860020000000002</v>
      </c>
      <c r="BV13" s="433">
        <v>4.5738440000000002</v>
      </c>
    </row>
    <row r="14" spans="1:74" ht="11.1" customHeight="1" x14ac:dyDescent="0.2">
      <c r="A14" s="50" t="s">
        <v>134</v>
      </c>
      <c r="B14" s="523" t="s">
        <v>1120</v>
      </c>
      <c r="C14" s="421">
        <v>2.4091640000000001</v>
      </c>
      <c r="D14" s="421">
        <v>3.209848</v>
      </c>
      <c r="E14" s="421">
        <v>2.7700650000000002</v>
      </c>
      <c r="F14" s="421">
        <v>2.033636</v>
      </c>
      <c r="G14" s="421">
        <v>1.73491</v>
      </c>
      <c r="H14" s="421">
        <v>2.0070839999999999</v>
      </c>
      <c r="I14" s="421">
        <v>1.607183</v>
      </c>
      <c r="J14" s="421">
        <v>1.632301</v>
      </c>
      <c r="K14" s="421">
        <v>1.8272489999999999</v>
      </c>
      <c r="L14" s="421">
        <v>1.6287990000000001</v>
      </c>
      <c r="M14" s="421">
        <v>3.2039420000000001</v>
      </c>
      <c r="N14" s="421">
        <v>2.9925440000000001</v>
      </c>
      <c r="O14" s="421">
        <v>2.6179800000000002</v>
      </c>
      <c r="P14" s="421">
        <v>3.4273829999999998</v>
      </c>
      <c r="Q14" s="421">
        <v>4.3914559999999998</v>
      </c>
      <c r="R14" s="421">
        <v>3.1296369999999998</v>
      </c>
      <c r="S14" s="421">
        <v>3.7596509999999999</v>
      </c>
      <c r="T14" s="421">
        <v>3.445017</v>
      </c>
      <c r="U14" s="421">
        <v>3.1155870000000001</v>
      </c>
      <c r="V14" s="421">
        <v>3.2988499999999998</v>
      </c>
      <c r="W14" s="421">
        <v>2.88184</v>
      </c>
      <c r="X14" s="421">
        <v>3.1732800000000001</v>
      </c>
      <c r="Y14" s="421">
        <v>3.5431509999999999</v>
      </c>
      <c r="Z14" s="421">
        <v>3.361281</v>
      </c>
      <c r="AA14" s="421">
        <v>2.6508400000000001</v>
      </c>
      <c r="AB14" s="421">
        <v>3.3217680000000001</v>
      </c>
      <c r="AC14" s="421">
        <v>3.9310849999999999</v>
      </c>
      <c r="AD14" s="421">
        <v>3.862053</v>
      </c>
      <c r="AE14" s="421">
        <v>3.0668259999999998</v>
      </c>
      <c r="AF14" s="421">
        <v>3.403486</v>
      </c>
      <c r="AG14" s="421">
        <v>2.4800369999999998</v>
      </c>
      <c r="AH14" s="421">
        <v>4.0374309999999998</v>
      </c>
      <c r="AI14" s="421">
        <v>3.1149179999999999</v>
      </c>
      <c r="AJ14" s="421">
        <v>2.8804189999999998</v>
      </c>
      <c r="AK14" s="421">
        <v>3.3267859999999998</v>
      </c>
      <c r="AL14" s="421">
        <v>3.4021840000000001</v>
      </c>
      <c r="AM14" s="421">
        <v>3.091119</v>
      </c>
      <c r="AN14" s="421">
        <v>3.869084</v>
      </c>
      <c r="AO14" s="421">
        <v>5.227881</v>
      </c>
      <c r="AP14" s="421">
        <v>3.43892</v>
      </c>
      <c r="AQ14" s="421">
        <v>4.0024740000000003</v>
      </c>
      <c r="AR14" s="421">
        <v>4.0798310000000004</v>
      </c>
      <c r="AS14" s="421">
        <v>3.0512049999999999</v>
      </c>
      <c r="AT14" s="421">
        <v>3.8664749999999999</v>
      </c>
      <c r="AU14" s="421">
        <v>4.3811390000000001</v>
      </c>
      <c r="AV14" s="421">
        <v>5.1744979999999998</v>
      </c>
      <c r="AW14" s="421">
        <v>4.0439889999999998</v>
      </c>
      <c r="AX14" s="421">
        <v>4.2722119999999997</v>
      </c>
      <c r="AY14" s="421">
        <v>4.4665920000000003</v>
      </c>
      <c r="AZ14" s="421">
        <v>4.1940619999999997</v>
      </c>
      <c r="BA14" s="421">
        <v>3.8182830000000001</v>
      </c>
      <c r="BB14" s="421">
        <v>3.3964599999999998</v>
      </c>
      <c r="BC14" s="421">
        <v>4.0900439999999998</v>
      </c>
      <c r="BD14" s="433">
        <v>4.7129719999999997</v>
      </c>
      <c r="BE14" s="433">
        <v>4.46279</v>
      </c>
      <c r="BF14" s="433">
        <v>4.6521220000000003</v>
      </c>
      <c r="BG14" s="433">
        <v>4.4544959999999998</v>
      </c>
      <c r="BH14" s="433">
        <v>4.6846839999999998</v>
      </c>
      <c r="BI14" s="433">
        <v>4.8097089999999998</v>
      </c>
      <c r="BJ14" s="433">
        <v>5.0502849999999997</v>
      </c>
      <c r="BK14" s="433">
        <v>4.4740070000000003</v>
      </c>
      <c r="BL14" s="433">
        <v>4.0049770000000002</v>
      </c>
      <c r="BM14" s="433">
        <v>4.6766959999999997</v>
      </c>
      <c r="BN14" s="433">
        <v>4.2171919999999998</v>
      </c>
      <c r="BO14" s="433">
        <v>4.1841400000000002</v>
      </c>
      <c r="BP14" s="433">
        <v>4.5216880000000002</v>
      </c>
      <c r="BQ14" s="433">
        <v>4.4240690000000003</v>
      </c>
      <c r="BR14" s="433">
        <v>4.7582420000000001</v>
      </c>
      <c r="BS14" s="433">
        <v>4.7369430000000001</v>
      </c>
      <c r="BT14" s="433">
        <v>5.1083340000000002</v>
      </c>
      <c r="BU14" s="433">
        <v>5.22384</v>
      </c>
      <c r="BV14" s="433">
        <v>5.4754449999999997</v>
      </c>
    </row>
    <row r="15" spans="1:74" s="324" customFormat="1" ht="11.1" customHeight="1" x14ac:dyDescent="0.2">
      <c r="A15" s="524" t="s">
        <v>135</v>
      </c>
      <c r="B15" s="525" t="s">
        <v>234</v>
      </c>
      <c r="C15" s="35">
        <v>49.910502000000001</v>
      </c>
      <c r="D15" s="35">
        <v>40.736601999999998</v>
      </c>
      <c r="E15" s="35">
        <v>40.470495999999997</v>
      </c>
      <c r="F15" s="35">
        <v>33.821423000000003</v>
      </c>
      <c r="G15" s="35">
        <v>32.729878999999997</v>
      </c>
      <c r="H15" s="35">
        <v>37.264569999999999</v>
      </c>
      <c r="I15" s="35">
        <v>40.197212999999998</v>
      </c>
      <c r="J15" s="35">
        <v>43.869736000000003</v>
      </c>
      <c r="K15" s="35">
        <v>41.872881</v>
      </c>
      <c r="L15" s="35">
        <v>40.842686</v>
      </c>
      <c r="M15" s="35">
        <v>38.823884</v>
      </c>
      <c r="N15" s="35">
        <v>38.645282000000002</v>
      </c>
      <c r="O15" s="35">
        <v>44.834226999999998</v>
      </c>
      <c r="P15" s="35">
        <v>33.258620000000001</v>
      </c>
      <c r="Q15" s="35">
        <v>43.382702999999999</v>
      </c>
      <c r="R15" s="35">
        <v>39.057259000000002</v>
      </c>
      <c r="S15" s="35">
        <v>41.725879999999997</v>
      </c>
      <c r="T15" s="35">
        <v>41.671984000000002</v>
      </c>
      <c r="U15" s="35">
        <v>43.531866000000001</v>
      </c>
      <c r="V15" s="35">
        <v>44.488149</v>
      </c>
      <c r="W15" s="35">
        <v>44.109177000000003</v>
      </c>
      <c r="X15" s="35">
        <v>41.979044999999999</v>
      </c>
      <c r="Y15" s="35">
        <v>42.431350999999999</v>
      </c>
      <c r="Z15" s="35">
        <v>41.861007000000001</v>
      </c>
      <c r="AA15" s="35">
        <v>44.770859405000003</v>
      </c>
      <c r="AB15" s="35">
        <v>40.612681930999997</v>
      </c>
      <c r="AC15" s="35">
        <v>44.186177135999998</v>
      </c>
      <c r="AD15" s="35">
        <v>39.142166848999999</v>
      </c>
      <c r="AE15" s="35">
        <v>41.940601385999997</v>
      </c>
      <c r="AF15" s="35">
        <v>40.807995458000001</v>
      </c>
      <c r="AG15" s="35">
        <v>43.830239470999999</v>
      </c>
      <c r="AH15" s="35">
        <v>46.959673113999997</v>
      </c>
      <c r="AI15" s="35">
        <v>44.694697368</v>
      </c>
      <c r="AJ15" s="35">
        <v>44.552995379000002</v>
      </c>
      <c r="AK15" s="35">
        <v>41.973961062000001</v>
      </c>
      <c r="AL15" s="35">
        <v>39.233964440999998</v>
      </c>
      <c r="AM15" s="35">
        <v>43.723000999999996</v>
      </c>
      <c r="AN15" s="35">
        <v>36.970728999999999</v>
      </c>
      <c r="AO15" s="35">
        <v>42.842931999999998</v>
      </c>
      <c r="AP15" s="35">
        <v>40.084527999999999</v>
      </c>
      <c r="AQ15" s="35">
        <v>39.932799000000003</v>
      </c>
      <c r="AR15" s="35">
        <v>39.528948</v>
      </c>
      <c r="AS15" s="35">
        <v>40.745327000000003</v>
      </c>
      <c r="AT15" s="35">
        <v>43.413964</v>
      </c>
      <c r="AU15" s="35">
        <v>41.138767999999999</v>
      </c>
      <c r="AV15" s="35">
        <v>38.582185000000003</v>
      </c>
      <c r="AW15" s="35">
        <v>39.625776000000002</v>
      </c>
      <c r="AX15" s="35">
        <v>37.507534999999997</v>
      </c>
      <c r="AY15" s="35">
        <v>34.010478999999997</v>
      </c>
      <c r="AZ15" s="35">
        <v>32.874766000000001</v>
      </c>
      <c r="BA15" s="35">
        <v>31.475338000000001</v>
      </c>
      <c r="BB15" s="35">
        <v>26.558540000000001</v>
      </c>
      <c r="BC15" s="35">
        <v>29.250855340000001</v>
      </c>
      <c r="BD15" s="526">
        <v>30.377420000000001</v>
      </c>
      <c r="BE15" s="526">
        <v>36.621830000000003</v>
      </c>
      <c r="BF15" s="526">
        <v>43.11788</v>
      </c>
      <c r="BG15" s="526">
        <v>38.85528</v>
      </c>
      <c r="BH15" s="526">
        <v>37.698639999999997</v>
      </c>
      <c r="BI15" s="526">
        <v>35.18676</v>
      </c>
      <c r="BJ15" s="526">
        <v>33.184649999999998</v>
      </c>
      <c r="BK15" s="526">
        <v>37.085430000000002</v>
      </c>
      <c r="BL15" s="526">
        <v>31.240659999999998</v>
      </c>
      <c r="BM15" s="526">
        <v>33.170909999999999</v>
      </c>
      <c r="BN15" s="526">
        <v>27.056239999999999</v>
      </c>
      <c r="BO15" s="526">
        <v>29.249839999999999</v>
      </c>
      <c r="BP15" s="526">
        <v>29.637280000000001</v>
      </c>
      <c r="BQ15" s="526">
        <v>34.990949999999998</v>
      </c>
      <c r="BR15" s="526">
        <v>40.789470000000001</v>
      </c>
      <c r="BS15" s="526">
        <v>36.33717</v>
      </c>
      <c r="BT15" s="526">
        <v>35.636150000000001</v>
      </c>
      <c r="BU15" s="526">
        <v>33.243160000000003</v>
      </c>
      <c r="BV15" s="526">
        <v>31.527909999999999</v>
      </c>
    </row>
    <row r="16" spans="1:74" ht="11.1" customHeight="1" x14ac:dyDescent="0.2">
      <c r="A16" s="48"/>
      <c r="B16" s="51"/>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17"/>
      <c r="BE16" s="517"/>
      <c r="BF16" s="517"/>
      <c r="BG16" s="517"/>
      <c r="BH16" s="517"/>
      <c r="BI16" s="517"/>
      <c r="BJ16" s="517"/>
      <c r="BK16" s="517"/>
      <c r="BL16" s="517"/>
      <c r="BM16" s="517"/>
      <c r="BN16" s="517"/>
      <c r="BO16" s="517"/>
      <c r="BP16" s="517"/>
      <c r="BQ16" s="517"/>
      <c r="BR16" s="517"/>
      <c r="BS16" s="517"/>
      <c r="BT16" s="517"/>
      <c r="BU16" s="517"/>
      <c r="BV16" s="517"/>
    </row>
    <row r="17" spans="1:74" ht="11.1" customHeight="1" x14ac:dyDescent="0.2">
      <c r="A17" s="52" t="s">
        <v>136</v>
      </c>
      <c r="B17" s="522" t="s">
        <v>1134</v>
      </c>
      <c r="C17" s="421">
        <v>-5.8793449999999998</v>
      </c>
      <c r="D17" s="421">
        <v>-4.8249409999999999</v>
      </c>
      <c r="E17" s="421">
        <v>-5.7693770000000004</v>
      </c>
      <c r="F17" s="421">
        <v>-6.4580840000000004</v>
      </c>
      <c r="G17" s="421">
        <v>-2.1399110000000001</v>
      </c>
      <c r="H17" s="421">
        <v>3.822899</v>
      </c>
      <c r="I17" s="421">
        <v>12.832458000000001</v>
      </c>
      <c r="J17" s="421">
        <v>8.8646329999999995</v>
      </c>
      <c r="K17" s="421">
        <v>0.47391499999999998</v>
      </c>
      <c r="L17" s="421">
        <v>-4.0347559999999998</v>
      </c>
      <c r="M17" s="421">
        <v>-2.3427920000000002</v>
      </c>
      <c r="N17" s="421">
        <v>3.2129750000000001</v>
      </c>
      <c r="O17" s="421">
        <v>7.8720720000000002</v>
      </c>
      <c r="P17" s="421">
        <v>16.153297999999999</v>
      </c>
      <c r="Q17" s="421">
        <v>-1.769218</v>
      </c>
      <c r="R17" s="421">
        <v>-6.0166510000000004</v>
      </c>
      <c r="S17" s="421">
        <v>-2.5520689999999999</v>
      </c>
      <c r="T17" s="421">
        <v>9.1283060000000003</v>
      </c>
      <c r="U17" s="421">
        <v>13.722966</v>
      </c>
      <c r="V17" s="421">
        <v>13.231578000000001</v>
      </c>
      <c r="W17" s="421">
        <v>4.3048999999999999</v>
      </c>
      <c r="X17" s="421">
        <v>-4.346152</v>
      </c>
      <c r="Y17" s="421">
        <v>-7.2549250000000001</v>
      </c>
      <c r="Z17" s="421">
        <v>-2.6349610000000001</v>
      </c>
      <c r="AA17" s="421">
        <v>7.4457339999999999</v>
      </c>
      <c r="AB17" s="421">
        <v>3.609515</v>
      </c>
      <c r="AC17" s="421">
        <v>-5.0064919999999997</v>
      </c>
      <c r="AD17" s="421">
        <v>-4.6037129999999999</v>
      </c>
      <c r="AE17" s="421">
        <v>-1.946339</v>
      </c>
      <c r="AF17" s="421">
        <v>5.8228470000000003</v>
      </c>
      <c r="AG17" s="421">
        <v>7.6266590000000001</v>
      </c>
      <c r="AH17" s="421">
        <v>3.532114</v>
      </c>
      <c r="AI17" s="421">
        <v>-3.8541829999999999</v>
      </c>
      <c r="AJ17" s="421">
        <v>-7.9645820000000001</v>
      </c>
      <c r="AK17" s="421">
        <v>-5.8371890000000004</v>
      </c>
      <c r="AL17" s="421">
        <v>4.365507</v>
      </c>
      <c r="AM17" s="421">
        <v>-3.7337189999999998</v>
      </c>
      <c r="AN17" s="421">
        <v>-7.0864750000000001</v>
      </c>
      <c r="AO17" s="421">
        <v>-9.2938799999999997</v>
      </c>
      <c r="AP17" s="421">
        <v>-9.1466239999999992</v>
      </c>
      <c r="AQ17" s="421">
        <v>-8.4944579999999998</v>
      </c>
      <c r="AR17" s="421">
        <v>-1.4110229999999999</v>
      </c>
      <c r="AS17" s="421">
        <v>6.132511</v>
      </c>
      <c r="AT17" s="421">
        <v>3.4582299999999999</v>
      </c>
      <c r="AU17" s="421">
        <v>1.521129</v>
      </c>
      <c r="AV17" s="421">
        <v>-5.2838018</v>
      </c>
      <c r="AW17" s="421">
        <v>-9.6369319999999998</v>
      </c>
      <c r="AX17" s="421">
        <v>-0.15299740000000001</v>
      </c>
      <c r="AY17" s="421">
        <v>9.9453074000000008</v>
      </c>
      <c r="AZ17" s="421">
        <v>-5.1448067999999996</v>
      </c>
      <c r="BA17" s="421">
        <v>-6.2571282999999998</v>
      </c>
      <c r="BB17" s="421">
        <v>-5.9375305999999997</v>
      </c>
      <c r="BC17" s="421">
        <v>0.39750560000000001</v>
      </c>
      <c r="BD17" s="433">
        <v>7.7016179999999999</v>
      </c>
      <c r="BE17" s="433">
        <v>12.98015</v>
      </c>
      <c r="BF17" s="433">
        <v>4.5221650000000002</v>
      </c>
      <c r="BG17" s="433">
        <v>-4.2791069999999998</v>
      </c>
      <c r="BH17" s="433">
        <v>-8.7091290000000008</v>
      </c>
      <c r="BI17" s="433">
        <v>-5.7126150000000004</v>
      </c>
      <c r="BJ17" s="433">
        <v>1.2204809999999999</v>
      </c>
      <c r="BK17" s="433">
        <v>1.78101</v>
      </c>
      <c r="BL17" s="433">
        <v>-3.99099</v>
      </c>
      <c r="BM17" s="433">
        <v>-9.2294499999999999</v>
      </c>
      <c r="BN17" s="433">
        <v>-7.5717369999999997</v>
      </c>
      <c r="BO17" s="433">
        <v>-3.3851589999999998</v>
      </c>
      <c r="BP17" s="433">
        <v>7.6555530000000003</v>
      </c>
      <c r="BQ17" s="433">
        <v>12.748279999999999</v>
      </c>
      <c r="BR17" s="433">
        <v>5.5025579999999996</v>
      </c>
      <c r="BS17" s="433">
        <v>-0.8832565</v>
      </c>
      <c r="BT17" s="433">
        <v>-7.5427470000000003</v>
      </c>
      <c r="BU17" s="433">
        <v>-4.7602779999999996</v>
      </c>
      <c r="BV17" s="433">
        <v>2.7296559999999999</v>
      </c>
    </row>
    <row r="18" spans="1:74" ht="11.1" customHeight="1" x14ac:dyDescent="0.2">
      <c r="A18" s="52" t="s">
        <v>137</v>
      </c>
      <c r="B18" s="522" t="s">
        <v>1135</v>
      </c>
      <c r="C18" s="421">
        <v>0.67219200300000004</v>
      </c>
      <c r="D18" s="421">
        <v>0.65358100399999997</v>
      </c>
      <c r="E18" s="421">
        <v>0.53613399500000003</v>
      </c>
      <c r="F18" s="421">
        <v>0.53082998999999997</v>
      </c>
      <c r="G18" s="421">
        <v>0.43082600300000001</v>
      </c>
      <c r="H18" s="421">
        <v>0.43023801</v>
      </c>
      <c r="I18" s="421">
        <v>0.58008099000000002</v>
      </c>
      <c r="J18" s="421">
        <v>0.64067901500000002</v>
      </c>
      <c r="K18" s="421">
        <v>0.60440099999999997</v>
      </c>
      <c r="L18" s="421">
        <v>0.58279500900000003</v>
      </c>
      <c r="M18" s="421">
        <v>0.52590698999999996</v>
      </c>
      <c r="N18" s="421">
        <v>0.69194201</v>
      </c>
      <c r="O18" s="421">
        <v>0.69529100200000005</v>
      </c>
      <c r="P18" s="421">
        <v>0.69216</v>
      </c>
      <c r="Q18" s="421">
        <v>0.68915898499999995</v>
      </c>
      <c r="R18" s="421">
        <v>0.38425299000000002</v>
      </c>
      <c r="S18" s="421">
        <v>0.57421501500000005</v>
      </c>
      <c r="T18" s="421">
        <v>0.60147200999999995</v>
      </c>
      <c r="U18" s="421">
        <v>0.72665199700000005</v>
      </c>
      <c r="V18" s="421">
        <v>0.69358900899999998</v>
      </c>
      <c r="W18" s="421">
        <v>0.60390600000000005</v>
      </c>
      <c r="X18" s="421">
        <v>0.57108299200000001</v>
      </c>
      <c r="Y18" s="421">
        <v>0.64367399999999997</v>
      </c>
      <c r="Z18" s="421">
        <v>0.78749799099999995</v>
      </c>
      <c r="AA18" s="421">
        <v>0.83845498500000004</v>
      </c>
      <c r="AB18" s="421">
        <v>0.71138799200000002</v>
      </c>
      <c r="AC18" s="421">
        <v>0.66151299900000005</v>
      </c>
      <c r="AD18" s="421">
        <v>0.66740900999999997</v>
      </c>
      <c r="AE18" s="421">
        <v>0.86050900500000005</v>
      </c>
      <c r="AF18" s="421">
        <v>0.71793099000000005</v>
      </c>
      <c r="AG18" s="421">
        <v>0.81222600899999997</v>
      </c>
      <c r="AH18" s="421">
        <v>0.81286600399999998</v>
      </c>
      <c r="AI18" s="421">
        <v>0.69104399999999999</v>
      </c>
      <c r="AJ18" s="421">
        <v>0.68970498800000002</v>
      </c>
      <c r="AK18" s="421">
        <v>0.75208701</v>
      </c>
      <c r="AL18" s="421">
        <v>0.71920099199999998</v>
      </c>
      <c r="AM18" s="421">
        <v>0.64009199999999999</v>
      </c>
      <c r="AN18" s="421">
        <v>0.69199600000000006</v>
      </c>
      <c r="AO18" s="421">
        <v>0.69819699999999996</v>
      </c>
      <c r="AP18" s="421">
        <v>0.625108</v>
      </c>
      <c r="AQ18" s="421">
        <v>0.61778500000000003</v>
      </c>
      <c r="AR18" s="421">
        <v>0.61157399999999995</v>
      </c>
      <c r="AS18" s="421">
        <v>0.85134900000000002</v>
      </c>
      <c r="AT18" s="421">
        <v>0.80834899999999998</v>
      </c>
      <c r="AU18" s="421">
        <v>0.50034100000000004</v>
      </c>
      <c r="AV18" s="421">
        <v>0.63798299999999997</v>
      </c>
      <c r="AW18" s="421">
        <v>0.78039000000000003</v>
      </c>
      <c r="AX18" s="421">
        <v>0.58718333332999995</v>
      </c>
      <c r="AY18" s="421">
        <v>0.39942683333000001</v>
      </c>
      <c r="AZ18" s="421">
        <v>0.41369207738000002</v>
      </c>
      <c r="BA18" s="421">
        <v>0.39942683333000001</v>
      </c>
      <c r="BB18" s="421">
        <v>0.39942683333000001</v>
      </c>
      <c r="BC18" s="421">
        <v>0.39942683333000001</v>
      </c>
      <c r="BD18" s="433">
        <v>0.39942680000000003</v>
      </c>
      <c r="BE18" s="433">
        <v>0.39942680000000003</v>
      </c>
      <c r="BF18" s="433">
        <v>0.39942680000000003</v>
      </c>
      <c r="BG18" s="433">
        <v>0.39942680000000003</v>
      </c>
      <c r="BH18" s="433">
        <v>0.39942680000000003</v>
      </c>
      <c r="BI18" s="433">
        <v>0.39942680000000003</v>
      </c>
      <c r="BJ18" s="433">
        <v>0.39942680000000003</v>
      </c>
      <c r="BK18" s="433">
        <v>0.39747640000000001</v>
      </c>
      <c r="BL18" s="433">
        <v>0.39747640000000001</v>
      </c>
      <c r="BM18" s="433">
        <v>0.39747640000000001</v>
      </c>
      <c r="BN18" s="433">
        <v>0.39747640000000001</v>
      </c>
      <c r="BO18" s="433">
        <v>0.39747640000000001</v>
      </c>
      <c r="BP18" s="433">
        <v>0.39747640000000001</v>
      </c>
      <c r="BQ18" s="433">
        <v>0.39747640000000001</v>
      </c>
      <c r="BR18" s="433">
        <v>0.39747640000000001</v>
      </c>
      <c r="BS18" s="433">
        <v>0.39747640000000001</v>
      </c>
      <c r="BT18" s="433">
        <v>0.39747640000000001</v>
      </c>
      <c r="BU18" s="433">
        <v>0.39747640000000001</v>
      </c>
      <c r="BV18" s="433">
        <v>0.39747640000000001</v>
      </c>
    </row>
    <row r="19" spans="1:74" s="324" customFormat="1" ht="11.1" customHeight="1" x14ac:dyDescent="0.2">
      <c r="A19" s="524" t="s">
        <v>138</v>
      </c>
      <c r="B19" s="525" t="s">
        <v>235</v>
      </c>
      <c r="C19" s="35">
        <v>44.703349003</v>
      </c>
      <c r="D19" s="35">
        <v>36.565242003999998</v>
      </c>
      <c r="E19" s="35">
        <v>35.237252994999999</v>
      </c>
      <c r="F19" s="35">
        <v>27.894168990000001</v>
      </c>
      <c r="G19" s="35">
        <v>31.020794002999999</v>
      </c>
      <c r="H19" s="35">
        <v>41.517707010000002</v>
      </c>
      <c r="I19" s="35">
        <v>53.609751989999999</v>
      </c>
      <c r="J19" s="35">
        <v>53.375048014999997</v>
      </c>
      <c r="K19" s="35">
        <v>42.951197000000001</v>
      </c>
      <c r="L19" s="35">
        <v>37.390725009000001</v>
      </c>
      <c r="M19" s="35">
        <v>37.00699899</v>
      </c>
      <c r="N19" s="35">
        <v>42.55019901</v>
      </c>
      <c r="O19" s="35">
        <v>53.401590001999999</v>
      </c>
      <c r="P19" s="35">
        <v>50.104078000000001</v>
      </c>
      <c r="Q19" s="35">
        <v>42.302643985000003</v>
      </c>
      <c r="R19" s="35">
        <v>33.424860989999999</v>
      </c>
      <c r="S19" s="35">
        <v>39.748026015000001</v>
      </c>
      <c r="T19" s="35">
        <v>51.401762009999999</v>
      </c>
      <c r="U19" s="35">
        <v>57.981483996999998</v>
      </c>
      <c r="V19" s="35">
        <v>58.413316008999999</v>
      </c>
      <c r="W19" s="35">
        <v>49.017983000000001</v>
      </c>
      <c r="X19" s="35">
        <v>38.203975991999997</v>
      </c>
      <c r="Y19" s="35">
        <v>35.820099999999996</v>
      </c>
      <c r="Z19" s="35">
        <v>40.013543990999999</v>
      </c>
      <c r="AA19" s="35">
        <v>53.055048390000003</v>
      </c>
      <c r="AB19" s="35">
        <v>44.933584922999998</v>
      </c>
      <c r="AC19" s="35">
        <v>39.841198134999999</v>
      </c>
      <c r="AD19" s="35">
        <v>35.205862859</v>
      </c>
      <c r="AE19" s="35">
        <v>40.854771391</v>
      </c>
      <c r="AF19" s="35">
        <v>47.348773448000003</v>
      </c>
      <c r="AG19" s="35">
        <v>52.269124480000002</v>
      </c>
      <c r="AH19" s="35">
        <v>51.304653117999997</v>
      </c>
      <c r="AI19" s="35">
        <v>41.531558367999999</v>
      </c>
      <c r="AJ19" s="35">
        <v>37.278118366999998</v>
      </c>
      <c r="AK19" s="35">
        <v>36.888859072000002</v>
      </c>
      <c r="AL19" s="35">
        <v>44.318672433000003</v>
      </c>
      <c r="AM19" s="35">
        <v>40.629373999999999</v>
      </c>
      <c r="AN19" s="35">
        <v>30.576250000000002</v>
      </c>
      <c r="AO19" s="35">
        <v>34.247248999999996</v>
      </c>
      <c r="AP19" s="35">
        <v>31.563012000000001</v>
      </c>
      <c r="AQ19" s="35">
        <v>32.056125999999999</v>
      </c>
      <c r="AR19" s="35">
        <v>38.729498999999997</v>
      </c>
      <c r="AS19" s="35">
        <v>47.729187000000003</v>
      </c>
      <c r="AT19" s="35">
        <v>47.680543</v>
      </c>
      <c r="AU19" s="35">
        <v>43.160238</v>
      </c>
      <c r="AV19" s="35">
        <v>33.936366200000002</v>
      </c>
      <c r="AW19" s="35">
        <v>30.769234000000001</v>
      </c>
      <c r="AX19" s="35">
        <v>37.941720932999999</v>
      </c>
      <c r="AY19" s="35">
        <v>44.355213233000001</v>
      </c>
      <c r="AZ19" s="35">
        <v>28.143651277</v>
      </c>
      <c r="BA19" s="35">
        <v>25.617636532999999</v>
      </c>
      <c r="BB19" s="35">
        <v>21.020436233000002</v>
      </c>
      <c r="BC19" s="35">
        <v>30.047787773</v>
      </c>
      <c r="BD19" s="526">
        <v>38.478470000000002</v>
      </c>
      <c r="BE19" s="526">
        <v>50.00141</v>
      </c>
      <c r="BF19" s="526">
        <v>48.039470000000001</v>
      </c>
      <c r="BG19" s="526">
        <v>34.9756</v>
      </c>
      <c r="BH19" s="526">
        <v>29.388940000000002</v>
      </c>
      <c r="BI19" s="526">
        <v>29.873570000000001</v>
      </c>
      <c r="BJ19" s="526">
        <v>34.804560000000002</v>
      </c>
      <c r="BK19" s="526">
        <v>39.263919999999999</v>
      </c>
      <c r="BL19" s="526">
        <v>27.64714</v>
      </c>
      <c r="BM19" s="526">
        <v>24.338940000000001</v>
      </c>
      <c r="BN19" s="526">
        <v>19.881979999999999</v>
      </c>
      <c r="BO19" s="526">
        <v>26.262160000000002</v>
      </c>
      <c r="BP19" s="526">
        <v>37.690309999999997</v>
      </c>
      <c r="BQ19" s="526">
        <v>48.136699999999998</v>
      </c>
      <c r="BR19" s="526">
        <v>46.689509999999999</v>
      </c>
      <c r="BS19" s="526">
        <v>35.851390000000002</v>
      </c>
      <c r="BT19" s="526">
        <v>28.490880000000001</v>
      </c>
      <c r="BU19" s="526">
        <v>28.88036</v>
      </c>
      <c r="BV19" s="526">
        <v>34.65504</v>
      </c>
    </row>
    <row r="20" spans="1:74" ht="11.1" customHeight="1" x14ac:dyDescent="0.2">
      <c r="A20" s="48"/>
      <c r="B20" s="51"/>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c r="BB20" s="508"/>
      <c r="BC20" s="508"/>
      <c r="BD20" s="517"/>
      <c r="BE20" s="517"/>
      <c r="BF20" s="517"/>
      <c r="BG20" s="517"/>
      <c r="BH20" s="517"/>
      <c r="BI20" s="517"/>
      <c r="BJ20" s="517"/>
      <c r="BK20" s="517"/>
      <c r="BL20" s="517"/>
      <c r="BM20" s="517"/>
      <c r="BN20" s="517"/>
      <c r="BO20" s="517"/>
      <c r="BP20" s="517"/>
      <c r="BQ20" s="517"/>
      <c r="BR20" s="517"/>
      <c r="BS20" s="517"/>
      <c r="BT20" s="517"/>
      <c r="BU20" s="517"/>
      <c r="BV20" s="517"/>
    </row>
    <row r="21" spans="1:74" ht="11.1" customHeight="1" x14ac:dyDescent="0.2">
      <c r="A21" s="48"/>
      <c r="B21" s="49" t="s">
        <v>147</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17"/>
      <c r="BE21" s="517"/>
      <c r="BF21" s="517"/>
      <c r="BG21" s="517"/>
      <c r="BH21" s="517"/>
      <c r="BI21" s="517"/>
      <c r="BJ21" s="517"/>
      <c r="BK21" s="517"/>
      <c r="BL21" s="517"/>
      <c r="BM21" s="517"/>
      <c r="BN21" s="517"/>
      <c r="BO21" s="517"/>
      <c r="BP21" s="517"/>
      <c r="BQ21" s="517"/>
      <c r="BR21" s="517"/>
      <c r="BS21" s="517"/>
      <c r="BT21" s="517"/>
      <c r="BU21" s="517"/>
      <c r="BV21" s="517"/>
    </row>
    <row r="22" spans="1:74" s="324" customFormat="1" ht="11.1" customHeight="1" x14ac:dyDescent="0.2">
      <c r="A22" s="524" t="s">
        <v>139</v>
      </c>
      <c r="B22" s="525" t="s">
        <v>1125</v>
      </c>
      <c r="C22" s="35">
        <v>1.4345200090000001</v>
      </c>
      <c r="D22" s="35">
        <v>1.4341140029999999</v>
      </c>
      <c r="E22" s="35">
        <v>1.407579986</v>
      </c>
      <c r="F22" s="35">
        <v>1.1919939900000001</v>
      </c>
      <c r="G22" s="35">
        <v>1.054941997</v>
      </c>
      <c r="H22" s="35">
        <v>1.2080769899999999</v>
      </c>
      <c r="I22" s="35">
        <v>1.0187330050000001</v>
      </c>
      <c r="J22" s="35">
        <v>1.085770009</v>
      </c>
      <c r="K22" s="35">
        <v>1.05784101</v>
      </c>
      <c r="L22" s="35">
        <v>1.1529719949999999</v>
      </c>
      <c r="M22" s="35">
        <v>1.1674500000000001</v>
      </c>
      <c r="N22" s="35">
        <v>1.1996030010000001</v>
      </c>
      <c r="O22" s="35">
        <v>1.4914740150000001</v>
      </c>
      <c r="P22" s="35">
        <v>1.3505880079999999</v>
      </c>
      <c r="Q22" s="35">
        <v>1.5192010039999999</v>
      </c>
      <c r="R22" s="35">
        <v>1.4770559999999999</v>
      </c>
      <c r="S22" s="35">
        <v>1.526556002</v>
      </c>
      <c r="T22" s="35">
        <v>1.48547199</v>
      </c>
      <c r="U22" s="35">
        <v>1.4742360000000001</v>
      </c>
      <c r="V22" s="35">
        <v>1.4823749879999999</v>
      </c>
      <c r="W22" s="35">
        <v>1.4094699900000001</v>
      </c>
      <c r="X22" s="35">
        <v>1.4950440060000001</v>
      </c>
      <c r="Y22" s="35">
        <v>1.437819</v>
      </c>
      <c r="Z22" s="35">
        <v>1.439336014</v>
      </c>
      <c r="AA22" s="35">
        <v>1.432361014</v>
      </c>
      <c r="AB22" s="35">
        <v>1.3087779879999999</v>
      </c>
      <c r="AC22" s="35">
        <v>1.4117230119999999</v>
      </c>
      <c r="AD22" s="35">
        <v>1.3183229999999999</v>
      </c>
      <c r="AE22" s="35">
        <v>1.349243008</v>
      </c>
      <c r="AF22" s="35">
        <v>1.28117499</v>
      </c>
      <c r="AG22" s="35">
        <v>1.33444801</v>
      </c>
      <c r="AH22" s="35">
        <v>1.33444801</v>
      </c>
      <c r="AI22" s="35">
        <v>1.2634509899999999</v>
      </c>
      <c r="AJ22" s="35">
        <v>1.3725299909999999</v>
      </c>
      <c r="AK22" s="35">
        <v>1.2877080000000001</v>
      </c>
      <c r="AL22" s="35">
        <v>1.315065012</v>
      </c>
      <c r="AM22" s="35">
        <v>1.3544059959999999</v>
      </c>
      <c r="AN22" s="35">
        <v>1.2655879880000001</v>
      </c>
      <c r="AO22" s="35">
        <v>1.4052840019999999</v>
      </c>
      <c r="AP22" s="35">
        <v>1.263009</v>
      </c>
      <c r="AQ22" s="35">
        <v>1.302344999</v>
      </c>
      <c r="AR22" s="35">
        <v>1.28675199</v>
      </c>
      <c r="AS22" s="35">
        <v>1.3439380089999999</v>
      </c>
      <c r="AT22" s="35">
        <v>1.3501239970000001</v>
      </c>
      <c r="AU22" s="35">
        <v>1.3034979900000001</v>
      </c>
      <c r="AV22" s="35">
        <v>1.3770385999999999</v>
      </c>
      <c r="AW22" s="35">
        <v>1.243941</v>
      </c>
      <c r="AX22" s="35">
        <v>1.2915127</v>
      </c>
      <c r="AY22" s="35">
        <v>1.2567988999999999</v>
      </c>
      <c r="AZ22" s="35">
        <v>1.2381811</v>
      </c>
      <c r="BA22" s="35">
        <v>1.3405469999999999</v>
      </c>
      <c r="BB22" s="35">
        <v>1.302003</v>
      </c>
      <c r="BC22" s="35">
        <v>1.346495</v>
      </c>
      <c r="BD22" s="526">
        <v>1.3408720000000001</v>
      </c>
      <c r="BE22" s="526">
        <v>1.342212</v>
      </c>
      <c r="BF22" s="526">
        <v>1.405689</v>
      </c>
      <c r="BG22" s="526">
        <v>1.3926750000000001</v>
      </c>
      <c r="BH22" s="526">
        <v>1.434304</v>
      </c>
      <c r="BI22" s="526">
        <v>1.3700479999999999</v>
      </c>
      <c r="BJ22" s="526">
        <v>1.434906</v>
      </c>
      <c r="BK22" s="526">
        <v>1.3846609999999999</v>
      </c>
      <c r="BL22" s="526">
        <v>1.3016049999999999</v>
      </c>
      <c r="BM22" s="526">
        <v>1.4522010000000001</v>
      </c>
      <c r="BN22" s="526">
        <v>1.4013150000000001</v>
      </c>
      <c r="BO22" s="526">
        <v>1.4426840000000001</v>
      </c>
      <c r="BP22" s="526">
        <v>1.426574</v>
      </c>
      <c r="BQ22" s="526">
        <v>1.420444</v>
      </c>
      <c r="BR22" s="526">
        <v>1.477611</v>
      </c>
      <c r="BS22" s="526">
        <v>1.4577659999999999</v>
      </c>
      <c r="BT22" s="526">
        <v>1.4995179999999999</v>
      </c>
      <c r="BU22" s="526">
        <v>1.4317139999999999</v>
      </c>
      <c r="BV22" s="526">
        <v>1.4980659999999999</v>
      </c>
    </row>
    <row r="23" spans="1:74" s="324" customFormat="1" ht="11.1" customHeight="1" x14ac:dyDescent="0.2">
      <c r="A23" s="549" t="s">
        <v>140</v>
      </c>
      <c r="B23" s="525" t="s">
        <v>1136</v>
      </c>
      <c r="C23" s="35">
        <v>36.850536194</v>
      </c>
      <c r="D23" s="35">
        <v>32.100228151000003</v>
      </c>
      <c r="E23" s="35">
        <v>29.024079498999999</v>
      </c>
      <c r="F23" s="35">
        <v>23.657855940000001</v>
      </c>
      <c r="G23" s="35">
        <v>26.819733824</v>
      </c>
      <c r="H23" s="35">
        <v>36.62371899</v>
      </c>
      <c r="I23" s="35">
        <v>49.820584994999997</v>
      </c>
      <c r="J23" s="35">
        <v>50.475072990999998</v>
      </c>
      <c r="K23" s="35">
        <v>38.713113839999998</v>
      </c>
      <c r="L23" s="35">
        <v>33.886113733000002</v>
      </c>
      <c r="M23" s="35">
        <v>34.317226920000003</v>
      </c>
      <c r="N23" s="35">
        <v>43.538584043</v>
      </c>
      <c r="O23" s="35">
        <v>45.195620656999999</v>
      </c>
      <c r="P23" s="35">
        <v>47.938272144000003</v>
      </c>
      <c r="Q23" s="35">
        <v>34.514421949999999</v>
      </c>
      <c r="R23" s="35">
        <v>30.055889069999999</v>
      </c>
      <c r="S23" s="35">
        <v>35.650509794999998</v>
      </c>
      <c r="T23" s="35">
        <v>48.00179481</v>
      </c>
      <c r="U23" s="35">
        <v>56.374830799000001</v>
      </c>
      <c r="V23" s="35">
        <v>56.255825643000001</v>
      </c>
      <c r="W23" s="35">
        <v>44.390239919999999</v>
      </c>
      <c r="X23" s="35">
        <v>35.615498178000003</v>
      </c>
      <c r="Y23" s="35">
        <v>32.84852643</v>
      </c>
      <c r="Z23" s="35">
        <v>34.593115822000001</v>
      </c>
      <c r="AA23" s="35">
        <v>48.804961011000003</v>
      </c>
      <c r="AB23" s="35">
        <v>40.063279004000002</v>
      </c>
      <c r="AC23" s="35">
        <v>34.498293455999999</v>
      </c>
      <c r="AD23" s="35">
        <v>31.01163816</v>
      </c>
      <c r="AE23" s="35">
        <v>35.263856312000001</v>
      </c>
      <c r="AF23" s="35">
        <v>41.816830260000003</v>
      </c>
      <c r="AG23" s="35">
        <v>49.556009760000002</v>
      </c>
      <c r="AH23" s="35">
        <v>48.469140955999997</v>
      </c>
      <c r="AI23" s="35">
        <v>37.409150910000001</v>
      </c>
      <c r="AJ23" s="35">
        <v>31.554040028999999</v>
      </c>
      <c r="AK23" s="35">
        <v>32.503461059999999</v>
      </c>
      <c r="AL23" s="35">
        <v>41.883044511999998</v>
      </c>
      <c r="AM23" s="35">
        <v>35.548921430999997</v>
      </c>
      <c r="AN23" s="35">
        <v>26.93392884</v>
      </c>
      <c r="AO23" s="35">
        <v>28.691856591000001</v>
      </c>
      <c r="AP23" s="35">
        <v>22.87329999</v>
      </c>
      <c r="AQ23" s="35">
        <v>25.600823991999999</v>
      </c>
      <c r="AR23" s="35">
        <v>33.495587999999998</v>
      </c>
      <c r="AS23" s="35">
        <v>44.547618294999999</v>
      </c>
      <c r="AT23" s="35">
        <v>43.926238546999997</v>
      </c>
      <c r="AU23" s="35">
        <v>34.26268632</v>
      </c>
      <c r="AV23" s="35">
        <v>29.645746710000001</v>
      </c>
      <c r="AW23" s="35">
        <v>29.638723649999999</v>
      </c>
      <c r="AX23" s="35">
        <v>32.005017365</v>
      </c>
      <c r="AY23" s="35">
        <v>42.463869873999997</v>
      </c>
      <c r="AZ23" s="35">
        <v>25.927938999999999</v>
      </c>
      <c r="BA23" s="35">
        <v>22.281441000000001</v>
      </c>
      <c r="BB23" s="35">
        <v>21.0318</v>
      </c>
      <c r="BC23" s="35">
        <v>26.805050000000001</v>
      </c>
      <c r="BD23" s="526">
        <v>35.352110000000003</v>
      </c>
      <c r="BE23" s="526">
        <v>46.90748</v>
      </c>
      <c r="BF23" s="526">
        <v>44.859740000000002</v>
      </c>
      <c r="BG23" s="526">
        <v>31.708290000000002</v>
      </c>
      <c r="BH23" s="526">
        <v>25.92202</v>
      </c>
      <c r="BI23" s="526">
        <v>26.380559999999999</v>
      </c>
      <c r="BJ23" s="526">
        <v>31.317869999999999</v>
      </c>
      <c r="BK23" s="526">
        <v>35.869390000000003</v>
      </c>
      <c r="BL23" s="526">
        <v>24.180910000000001</v>
      </c>
      <c r="BM23" s="526">
        <v>20.855840000000001</v>
      </c>
      <c r="BN23" s="526">
        <v>16.715620000000001</v>
      </c>
      <c r="BO23" s="526">
        <v>23.07714</v>
      </c>
      <c r="BP23" s="526">
        <v>34.483730000000001</v>
      </c>
      <c r="BQ23" s="526">
        <v>44.983069999999998</v>
      </c>
      <c r="BR23" s="526">
        <v>43.466279999999998</v>
      </c>
      <c r="BS23" s="526">
        <v>32.549869999999999</v>
      </c>
      <c r="BT23" s="526">
        <v>24.99614</v>
      </c>
      <c r="BU23" s="526">
        <v>25.364799999999999</v>
      </c>
      <c r="BV23" s="526">
        <v>31.14106</v>
      </c>
    </row>
    <row r="24" spans="1:74" s="324" customFormat="1" ht="11.1" customHeight="1" x14ac:dyDescent="0.2">
      <c r="A24" s="524" t="s">
        <v>141</v>
      </c>
      <c r="B24" s="525" t="s">
        <v>1137</v>
      </c>
      <c r="C24" s="35">
        <v>2.4862049910000001</v>
      </c>
      <c r="D24" s="35">
        <v>2.4773609890000001</v>
      </c>
      <c r="E24" s="35">
        <v>2.4111680029999998</v>
      </c>
      <c r="F24" s="35">
        <v>1.9042829999999999</v>
      </c>
      <c r="G24" s="35">
        <v>1.9088259919999999</v>
      </c>
      <c r="H24" s="35">
        <v>1.9661080200000001</v>
      </c>
      <c r="I24" s="35">
        <v>2.0130379789999999</v>
      </c>
      <c r="J24" s="35">
        <v>2.0494960249999998</v>
      </c>
      <c r="K24" s="35">
        <v>2.05676601</v>
      </c>
      <c r="L24" s="35">
        <v>2.3534500020000002</v>
      </c>
      <c r="M24" s="35">
        <v>2.3891399999999998</v>
      </c>
      <c r="N24" s="35">
        <v>2.4368160080000001</v>
      </c>
      <c r="O24" s="35">
        <v>2.3226670020000002</v>
      </c>
      <c r="P24" s="35">
        <v>2.2318820160000001</v>
      </c>
      <c r="Q24" s="35">
        <v>2.2971609769999999</v>
      </c>
      <c r="R24" s="35">
        <v>2.1008389799999998</v>
      </c>
      <c r="S24" s="35">
        <v>2.1047830059999999</v>
      </c>
      <c r="T24" s="35">
        <v>2.1024399900000001</v>
      </c>
      <c r="U24" s="35">
        <v>2.1731959760000001</v>
      </c>
      <c r="V24" s="35">
        <v>2.1654930029999999</v>
      </c>
      <c r="W24" s="35">
        <v>2.1605400000000001</v>
      </c>
      <c r="X24" s="35">
        <v>2.324740995</v>
      </c>
      <c r="Y24" s="35">
        <v>2.3371269899999998</v>
      </c>
      <c r="Z24" s="35">
        <v>2.335244012</v>
      </c>
      <c r="AA24" s="35">
        <v>2.2954520089999999</v>
      </c>
      <c r="AB24" s="35">
        <v>2.32182398</v>
      </c>
      <c r="AC24" s="35">
        <v>2.3085999770000001</v>
      </c>
      <c r="AD24" s="35">
        <v>2.22360099</v>
      </c>
      <c r="AE24" s="35">
        <v>2.2301989930000001</v>
      </c>
      <c r="AF24" s="35">
        <v>2.24164998</v>
      </c>
      <c r="AG24" s="35">
        <v>2.1688459940000002</v>
      </c>
      <c r="AH24" s="35">
        <v>2.1592619719999999</v>
      </c>
      <c r="AI24" s="35">
        <v>2.1694439999999999</v>
      </c>
      <c r="AJ24" s="35">
        <v>2.1823750139999998</v>
      </c>
      <c r="AK24" s="35">
        <v>2.19566901</v>
      </c>
      <c r="AL24" s="35">
        <v>2.1939409900000002</v>
      </c>
      <c r="AM24" s="35">
        <v>2.163386987</v>
      </c>
      <c r="AN24" s="35">
        <v>2.1745290000000002</v>
      </c>
      <c r="AO24" s="35">
        <v>2.1581030060000002</v>
      </c>
      <c r="AP24" s="35">
        <v>1.8925590000000001</v>
      </c>
      <c r="AQ24" s="35">
        <v>1.876787988</v>
      </c>
      <c r="AR24" s="35">
        <v>1.861605</v>
      </c>
      <c r="AS24" s="35">
        <v>1.7447389929999999</v>
      </c>
      <c r="AT24" s="35">
        <v>1.754528979</v>
      </c>
      <c r="AU24" s="35">
        <v>1.76388798</v>
      </c>
      <c r="AV24" s="35">
        <v>2.0837317120000001</v>
      </c>
      <c r="AW24" s="35">
        <v>2.1125363099999999</v>
      </c>
      <c r="AX24" s="35">
        <v>1.9651286880000001</v>
      </c>
      <c r="AY24" s="35">
        <v>1.946150209</v>
      </c>
      <c r="AZ24" s="35">
        <v>2.1148748799999999</v>
      </c>
      <c r="BA24" s="35">
        <v>2.0004548500000001</v>
      </c>
      <c r="BB24" s="35">
        <v>1.7286261000000001</v>
      </c>
      <c r="BC24" s="35">
        <v>1.73226791</v>
      </c>
      <c r="BD24" s="526">
        <v>1.78549</v>
      </c>
      <c r="BE24" s="526">
        <v>1.751711</v>
      </c>
      <c r="BF24" s="526">
        <v>1.7740400000000001</v>
      </c>
      <c r="BG24" s="526">
        <v>1.87463</v>
      </c>
      <c r="BH24" s="526">
        <v>2.0326119999999999</v>
      </c>
      <c r="BI24" s="526">
        <v>2.1229610000000001</v>
      </c>
      <c r="BJ24" s="526">
        <v>2.0517810000000001</v>
      </c>
      <c r="BK24" s="526">
        <v>2.0098630000000002</v>
      </c>
      <c r="BL24" s="526">
        <v>2.164631</v>
      </c>
      <c r="BM24" s="526">
        <v>2.0308959999999998</v>
      </c>
      <c r="BN24" s="526">
        <v>1.765048</v>
      </c>
      <c r="BO24" s="526">
        <v>1.742332</v>
      </c>
      <c r="BP24" s="526">
        <v>1.7800009999999999</v>
      </c>
      <c r="BQ24" s="526">
        <v>1.7331920000000001</v>
      </c>
      <c r="BR24" s="526">
        <v>1.7456100000000001</v>
      </c>
      <c r="BS24" s="526">
        <v>1.8437509999999999</v>
      </c>
      <c r="BT24" s="526">
        <v>1.9952220000000001</v>
      </c>
      <c r="BU24" s="526">
        <v>2.0838369999999999</v>
      </c>
      <c r="BV24" s="526">
        <v>2.0159159999999998</v>
      </c>
    </row>
    <row r="25" spans="1:74" ht="11.1" customHeight="1" x14ac:dyDescent="0.2">
      <c r="A25" s="50" t="s">
        <v>142</v>
      </c>
      <c r="B25" s="523" t="s">
        <v>1121</v>
      </c>
      <c r="C25" s="421">
        <v>0.102114992</v>
      </c>
      <c r="D25" s="421">
        <v>0.110552988</v>
      </c>
      <c r="E25" s="421">
        <v>9.3244001000000007E-2</v>
      </c>
      <c r="F25" s="421">
        <v>4.6331009999999999E-2</v>
      </c>
      <c r="G25" s="421">
        <v>4.6728005000000003E-2</v>
      </c>
      <c r="H25" s="421">
        <v>4.9469010000000001E-2</v>
      </c>
      <c r="I25" s="421">
        <v>4.4257986999999999E-2</v>
      </c>
      <c r="J25" s="421">
        <v>4.8428013999999998E-2</v>
      </c>
      <c r="K25" s="421">
        <v>5.5808009999999998E-2</v>
      </c>
      <c r="L25" s="421">
        <v>5.3245011000000002E-2</v>
      </c>
      <c r="M25" s="421">
        <v>6.0786E-2</v>
      </c>
      <c r="N25" s="421">
        <v>8.2146000999999996E-2</v>
      </c>
      <c r="O25" s="421">
        <v>8.4970008E-2</v>
      </c>
      <c r="P25" s="421">
        <v>0.106174012</v>
      </c>
      <c r="Q25" s="421">
        <v>8.1337986000000001E-2</v>
      </c>
      <c r="R25" s="421">
        <v>5.7108989999999998E-2</v>
      </c>
      <c r="S25" s="421">
        <v>4.5430996000000001E-2</v>
      </c>
      <c r="T25" s="421">
        <v>5.0007000000000003E-2</v>
      </c>
      <c r="U25" s="421">
        <v>4.9395989000000001E-2</v>
      </c>
      <c r="V25" s="421">
        <v>5.5241999999999999E-2</v>
      </c>
      <c r="W25" s="421">
        <v>6.0617009999999999E-2</v>
      </c>
      <c r="X25" s="421">
        <v>7.0172995000000002E-2</v>
      </c>
      <c r="Y25" s="421">
        <v>7.6263990000000004E-2</v>
      </c>
      <c r="Z25" s="421">
        <v>7.3906015000000005E-2</v>
      </c>
      <c r="AA25" s="421">
        <v>9.2073006999999998E-2</v>
      </c>
      <c r="AB25" s="421">
        <v>9.0886992E-2</v>
      </c>
      <c r="AC25" s="421">
        <v>6.0865989000000002E-2</v>
      </c>
      <c r="AD25" s="421">
        <v>3.8550000000000001E-2</v>
      </c>
      <c r="AE25" s="421">
        <v>4.0830999E-2</v>
      </c>
      <c r="AF25" s="421">
        <v>6.3087989999999997E-2</v>
      </c>
      <c r="AG25" s="421">
        <v>5.7117003999999999E-2</v>
      </c>
      <c r="AH25" s="421">
        <v>5.9916985999999998E-2</v>
      </c>
      <c r="AI25" s="421">
        <v>6.0362010000000001E-2</v>
      </c>
      <c r="AJ25" s="421">
        <v>6.9691999000000004E-2</v>
      </c>
      <c r="AK25" s="421">
        <v>7.8812999999999994E-2</v>
      </c>
      <c r="AL25" s="421">
        <v>8.7532002999999997E-2</v>
      </c>
      <c r="AM25" s="421">
        <v>8.2366999999999996E-2</v>
      </c>
      <c r="AN25" s="421">
        <v>7.8062012E-2</v>
      </c>
      <c r="AO25" s="421">
        <v>7.1066011999999998E-2</v>
      </c>
      <c r="AP25" s="421">
        <v>5.2637999999999997E-2</v>
      </c>
      <c r="AQ25" s="421">
        <v>4.6197997999999997E-2</v>
      </c>
      <c r="AR25" s="421">
        <v>3.6755999999999997E-2</v>
      </c>
      <c r="AS25" s="421">
        <v>3.8405992999999999E-2</v>
      </c>
      <c r="AT25" s="421">
        <v>4.0571994E-2</v>
      </c>
      <c r="AU25" s="421">
        <v>4.3332990000000002E-2</v>
      </c>
      <c r="AV25" s="421">
        <v>5.8125000000000003E-2</v>
      </c>
      <c r="AW25" s="421">
        <v>7.1181300000000003E-2</v>
      </c>
      <c r="AX25" s="421">
        <v>7.5441289999999994E-2</v>
      </c>
      <c r="AY25" s="421">
        <v>0.1015591</v>
      </c>
      <c r="AZ25" s="421">
        <v>9.9963579999999996E-2</v>
      </c>
      <c r="BA25" s="421">
        <v>8.0744200000000002E-2</v>
      </c>
      <c r="BB25" s="421">
        <v>4.2047000000000001E-2</v>
      </c>
      <c r="BC25" s="421">
        <v>4.07374E-2</v>
      </c>
      <c r="BD25" s="433">
        <v>4.9666299999999997E-2</v>
      </c>
      <c r="BE25" s="433">
        <v>4.3951400000000002E-2</v>
      </c>
      <c r="BF25" s="433">
        <v>4.3316100000000003E-2</v>
      </c>
      <c r="BG25" s="433">
        <v>4.25081E-2</v>
      </c>
      <c r="BH25" s="433">
        <v>5.9003899999999998E-2</v>
      </c>
      <c r="BI25" s="433">
        <v>6.8638199999999996E-2</v>
      </c>
      <c r="BJ25" s="433">
        <v>8.4998599999999994E-2</v>
      </c>
      <c r="BK25" s="433">
        <v>0.10441060000000001</v>
      </c>
      <c r="BL25" s="433">
        <v>9.80515E-2</v>
      </c>
      <c r="BM25" s="433">
        <v>9.1409299999999999E-2</v>
      </c>
      <c r="BN25" s="433">
        <v>4.84365E-2</v>
      </c>
      <c r="BO25" s="433">
        <v>4.7303499999999998E-2</v>
      </c>
      <c r="BP25" s="433">
        <v>5.0716900000000002E-2</v>
      </c>
      <c r="BQ25" s="433">
        <v>4.5909400000000003E-2</v>
      </c>
      <c r="BR25" s="433">
        <v>4.5225500000000002E-2</v>
      </c>
      <c r="BS25" s="433">
        <v>4.44219E-2</v>
      </c>
      <c r="BT25" s="433">
        <v>6.0455399999999999E-2</v>
      </c>
      <c r="BU25" s="433">
        <v>6.9829000000000002E-2</v>
      </c>
      <c r="BV25" s="433">
        <v>8.6146E-2</v>
      </c>
    </row>
    <row r="26" spans="1:74" ht="11.1" customHeight="1" x14ac:dyDescent="0.2">
      <c r="A26" s="50" t="s">
        <v>143</v>
      </c>
      <c r="B26" s="523" t="s">
        <v>1122</v>
      </c>
      <c r="C26" s="421">
        <v>2.384089999</v>
      </c>
      <c r="D26" s="421">
        <v>2.3668080009999999</v>
      </c>
      <c r="E26" s="421">
        <v>2.3179240019999998</v>
      </c>
      <c r="F26" s="421">
        <v>1.8579519900000001</v>
      </c>
      <c r="G26" s="421">
        <v>1.8620979870000001</v>
      </c>
      <c r="H26" s="421">
        <v>1.9166390099999999</v>
      </c>
      <c r="I26" s="421">
        <v>1.968779992</v>
      </c>
      <c r="J26" s="421">
        <v>2.0010680110000001</v>
      </c>
      <c r="K26" s="421">
        <v>2.0009579999999998</v>
      </c>
      <c r="L26" s="421">
        <v>2.3002049910000002</v>
      </c>
      <c r="M26" s="421">
        <v>2.328354</v>
      </c>
      <c r="N26" s="421">
        <v>2.3546700070000002</v>
      </c>
      <c r="O26" s="421">
        <v>2.2376969940000002</v>
      </c>
      <c r="P26" s="421">
        <v>2.1257080039999998</v>
      </c>
      <c r="Q26" s="421">
        <v>2.215822991</v>
      </c>
      <c r="R26" s="421">
        <v>2.0437299900000001</v>
      </c>
      <c r="S26" s="421">
        <v>2.05935201</v>
      </c>
      <c r="T26" s="421">
        <v>2.0524329899999998</v>
      </c>
      <c r="U26" s="421">
        <v>2.1237999869999999</v>
      </c>
      <c r="V26" s="421">
        <v>2.1102510030000001</v>
      </c>
      <c r="W26" s="421">
        <v>2.09992299</v>
      </c>
      <c r="X26" s="421">
        <v>2.2545679999999999</v>
      </c>
      <c r="Y26" s="421">
        <v>2.2608630000000001</v>
      </c>
      <c r="Z26" s="421">
        <v>2.261337997</v>
      </c>
      <c r="AA26" s="421">
        <v>2.2033790020000001</v>
      </c>
      <c r="AB26" s="421">
        <v>2.2309369879999998</v>
      </c>
      <c r="AC26" s="421">
        <v>2.2477339879999998</v>
      </c>
      <c r="AD26" s="421">
        <v>2.1850509900000001</v>
      </c>
      <c r="AE26" s="421">
        <v>2.1893679939999999</v>
      </c>
      <c r="AF26" s="421">
        <v>2.1785619899999999</v>
      </c>
      <c r="AG26" s="421">
        <v>2.11172899</v>
      </c>
      <c r="AH26" s="421">
        <v>2.0993449860000002</v>
      </c>
      <c r="AI26" s="421">
        <v>2.10908199</v>
      </c>
      <c r="AJ26" s="421">
        <v>2.112683015</v>
      </c>
      <c r="AK26" s="421">
        <v>2.1168560099999998</v>
      </c>
      <c r="AL26" s="421">
        <v>2.106408987</v>
      </c>
      <c r="AM26" s="421">
        <v>2.0810199869999999</v>
      </c>
      <c r="AN26" s="421">
        <v>2.096466988</v>
      </c>
      <c r="AO26" s="421">
        <v>2.087036994</v>
      </c>
      <c r="AP26" s="421">
        <v>1.8399209999999999</v>
      </c>
      <c r="AQ26" s="421">
        <v>1.83058999</v>
      </c>
      <c r="AR26" s="421">
        <v>1.8248489999999999</v>
      </c>
      <c r="AS26" s="421">
        <v>1.7063330000000001</v>
      </c>
      <c r="AT26" s="421">
        <v>1.713956985</v>
      </c>
      <c r="AU26" s="421">
        <v>1.7205549899999999</v>
      </c>
      <c r="AV26" s="421">
        <v>2.0256067120000001</v>
      </c>
      <c r="AW26" s="421">
        <v>2.0413550100000002</v>
      </c>
      <c r="AX26" s="421">
        <v>1.889687398</v>
      </c>
      <c r="AY26" s="421">
        <v>1.844591109</v>
      </c>
      <c r="AZ26" s="421">
        <v>2.0149113000000001</v>
      </c>
      <c r="BA26" s="421">
        <v>1.9197107</v>
      </c>
      <c r="BB26" s="421">
        <v>1.6865790000000001</v>
      </c>
      <c r="BC26" s="421">
        <v>1.6915305</v>
      </c>
      <c r="BD26" s="433">
        <v>1.735824</v>
      </c>
      <c r="BE26" s="433">
        <v>1.7077599999999999</v>
      </c>
      <c r="BF26" s="433">
        <v>1.7307239999999999</v>
      </c>
      <c r="BG26" s="433">
        <v>1.832122</v>
      </c>
      <c r="BH26" s="433">
        <v>1.973608</v>
      </c>
      <c r="BI26" s="433">
        <v>2.0543230000000001</v>
      </c>
      <c r="BJ26" s="433">
        <v>1.966782</v>
      </c>
      <c r="BK26" s="433">
        <v>1.9054519999999999</v>
      </c>
      <c r="BL26" s="433">
        <v>2.0665800000000001</v>
      </c>
      <c r="BM26" s="433">
        <v>1.939486</v>
      </c>
      <c r="BN26" s="433">
        <v>1.7166110000000001</v>
      </c>
      <c r="BO26" s="433">
        <v>1.6950289999999999</v>
      </c>
      <c r="BP26" s="433">
        <v>1.729285</v>
      </c>
      <c r="BQ26" s="433">
        <v>1.6872830000000001</v>
      </c>
      <c r="BR26" s="433">
        <v>1.7003839999999999</v>
      </c>
      <c r="BS26" s="433">
        <v>1.799329</v>
      </c>
      <c r="BT26" s="433">
        <v>1.934766</v>
      </c>
      <c r="BU26" s="433">
        <v>2.014008</v>
      </c>
      <c r="BV26" s="433">
        <v>1.92977</v>
      </c>
    </row>
    <row r="27" spans="1:74" s="324" customFormat="1" ht="11.1" customHeight="1" x14ac:dyDescent="0.2">
      <c r="A27" s="524" t="s">
        <v>144</v>
      </c>
      <c r="B27" s="525" t="s">
        <v>236</v>
      </c>
      <c r="C27" s="35">
        <v>40.771261193999997</v>
      </c>
      <c r="D27" s="35">
        <v>36.011703142999998</v>
      </c>
      <c r="E27" s="35">
        <v>32.842827487999998</v>
      </c>
      <c r="F27" s="35">
        <v>26.754132930000001</v>
      </c>
      <c r="G27" s="35">
        <v>29.783501813000001</v>
      </c>
      <c r="H27" s="35">
        <v>39.797904000000003</v>
      </c>
      <c r="I27" s="35">
        <v>52.852355979000002</v>
      </c>
      <c r="J27" s="35">
        <v>53.610339025000002</v>
      </c>
      <c r="K27" s="35">
        <v>41.827720859999999</v>
      </c>
      <c r="L27" s="35">
        <v>37.392535729999999</v>
      </c>
      <c r="M27" s="35">
        <v>37.873816920000003</v>
      </c>
      <c r="N27" s="35">
        <v>47.175003052000001</v>
      </c>
      <c r="O27" s="35">
        <v>49.009761674000003</v>
      </c>
      <c r="P27" s="35">
        <v>51.520742167999998</v>
      </c>
      <c r="Q27" s="35">
        <v>38.330783930999999</v>
      </c>
      <c r="R27" s="35">
        <v>33.633784050000003</v>
      </c>
      <c r="S27" s="35">
        <v>39.281848803000003</v>
      </c>
      <c r="T27" s="35">
        <v>51.589706790000001</v>
      </c>
      <c r="U27" s="35">
        <v>60.022262775000002</v>
      </c>
      <c r="V27" s="35">
        <v>59.903693634</v>
      </c>
      <c r="W27" s="35">
        <v>47.960249910000002</v>
      </c>
      <c r="X27" s="35">
        <v>39.435283179000002</v>
      </c>
      <c r="Y27" s="35">
        <v>36.623472419999999</v>
      </c>
      <c r="Z27" s="35">
        <v>38.367695847999997</v>
      </c>
      <c r="AA27" s="35">
        <v>52.532774033999999</v>
      </c>
      <c r="AB27" s="35">
        <v>43.693880972000002</v>
      </c>
      <c r="AC27" s="35">
        <v>38.218616445000002</v>
      </c>
      <c r="AD27" s="35">
        <v>34.553562149999998</v>
      </c>
      <c r="AE27" s="35">
        <v>38.843298312999998</v>
      </c>
      <c r="AF27" s="35">
        <v>45.339655229999998</v>
      </c>
      <c r="AG27" s="35">
        <v>53.059303763999999</v>
      </c>
      <c r="AH27" s="35">
        <v>51.962850938000003</v>
      </c>
      <c r="AI27" s="35">
        <v>40.842045900000002</v>
      </c>
      <c r="AJ27" s="35">
        <v>35.108945034000001</v>
      </c>
      <c r="AK27" s="35">
        <v>35.986838069999997</v>
      </c>
      <c r="AL27" s="35">
        <v>45.392050513999997</v>
      </c>
      <c r="AM27" s="35">
        <v>39.066714414000003</v>
      </c>
      <c r="AN27" s="35">
        <v>30.374045828</v>
      </c>
      <c r="AO27" s="35">
        <v>32.255243599000003</v>
      </c>
      <c r="AP27" s="35">
        <v>26.028867989999998</v>
      </c>
      <c r="AQ27" s="35">
        <v>28.779956979000001</v>
      </c>
      <c r="AR27" s="35">
        <v>36.643944990000001</v>
      </c>
      <c r="AS27" s="35">
        <v>47.636295296999997</v>
      </c>
      <c r="AT27" s="35">
        <v>47.030891523000001</v>
      </c>
      <c r="AU27" s="35">
        <v>37.330072289999997</v>
      </c>
      <c r="AV27" s="35">
        <v>33.106517021999998</v>
      </c>
      <c r="AW27" s="35">
        <v>32.995200959999998</v>
      </c>
      <c r="AX27" s="35">
        <v>35.261658752999999</v>
      </c>
      <c r="AY27" s="35">
        <v>45.666818982999999</v>
      </c>
      <c r="AZ27" s="35">
        <v>29.280994979999999</v>
      </c>
      <c r="BA27" s="35">
        <v>25.622444349999999</v>
      </c>
      <c r="BB27" s="35">
        <v>24.062429099999999</v>
      </c>
      <c r="BC27" s="35">
        <v>29.88380811</v>
      </c>
      <c r="BD27" s="526">
        <v>38.478470000000002</v>
      </c>
      <c r="BE27" s="526">
        <v>50.00141</v>
      </c>
      <c r="BF27" s="526">
        <v>48.039470000000001</v>
      </c>
      <c r="BG27" s="526">
        <v>34.9756</v>
      </c>
      <c r="BH27" s="526">
        <v>29.388940000000002</v>
      </c>
      <c r="BI27" s="526">
        <v>29.873570000000001</v>
      </c>
      <c r="BJ27" s="526">
        <v>34.804560000000002</v>
      </c>
      <c r="BK27" s="526">
        <v>39.263919999999999</v>
      </c>
      <c r="BL27" s="526">
        <v>27.64714</v>
      </c>
      <c r="BM27" s="526">
        <v>24.338940000000001</v>
      </c>
      <c r="BN27" s="526">
        <v>19.881979999999999</v>
      </c>
      <c r="BO27" s="526">
        <v>26.262160000000002</v>
      </c>
      <c r="BP27" s="526">
        <v>37.690309999999997</v>
      </c>
      <c r="BQ27" s="526">
        <v>48.136699999999998</v>
      </c>
      <c r="BR27" s="526">
        <v>46.689509999999999</v>
      </c>
      <c r="BS27" s="526">
        <v>35.851390000000002</v>
      </c>
      <c r="BT27" s="526">
        <v>28.490880000000001</v>
      </c>
      <c r="BU27" s="526">
        <v>28.88036</v>
      </c>
      <c r="BV27" s="526">
        <v>34.65504</v>
      </c>
    </row>
    <row r="28" spans="1:74" ht="11.1" customHeight="1" x14ac:dyDescent="0.2">
      <c r="A28" s="48"/>
      <c r="B28" s="51"/>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17"/>
      <c r="BE28" s="517"/>
      <c r="BF28" s="517"/>
      <c r="BG28" s="517"/>
      <c r="BH28" s="517"/>
      <c r="BI28" s="517"/>
      <c r="BJ28" s="517"/>
      <c r="BK28" s="517"/>
      <c r="BL28" s="517"/>
      <c r="BM28" s="517"/>
      <c r="BN28" s="517"/>
      <c r="BO28" s="517"/>
      <c r="BP28" s="517"/>
      <c r="BQ28" s="517"/>
      <c r="BR28" s="517"/>
      <c r="BS28" s="517"/>
      <c r="BT28" s="517"/>
      <c r="BU28" s="517"/>
      <c r="BV28" s="517"/>
    </row>
    <row r="29" spans="1:74" s="324" customFormat="1" ht="11.1" customHeight="1" x14ac:dyDescent="0.2">
      <c r="A29" s="524" t="s">
        <v>145</v>
      </c>
      <c r="B29" s="528" t="s">
        <v>104</v>
      </c>
      <c r="C29" s="35">
        <v>3.932087809</v>
      </c>
      <c r="D29" s="35">
        <v>0.55353886100000005</v>
      </c>
      <c r="E29" s="35">
        <v>2.3944255069999998</v>
      </c>
      <c r="F29" s="35">
        <v>1.1400360599999999</v>
      </c>
      <c r="G29" s="35">
        <v>1.23729219</v>
      </c>
      <c r="H29" s="35">
        <v>1.7198030099999999</v>
      </c>
      <c r="I29" s="35">
        <v>0.75739601099999998</v>
      </c>
      <c r="J29" s="35">
        <v>-0.23529100999999999</v>
      </c>
      <c r="K29" s="35">
        <v>1.12347614</v>
      </c>
      <c r="L29" s="35">
        <v>-1.8107209999999999E-3</v>
      </c>
      <c r="M29" s="35">
        <v>-0.86681792999999996</v>
      </c>
      <c r="N29" s="35">
        <v>-4.6248040420000001</v>
      </c>
      <c r="O29" s="35">
        <v>4.3918283279999999</v>
      </c>
      <c r="P29" s="35">
        <v>-1.4166641680000001</v>
      </c>
      <c r="Q29" s="35">
        <v>3.971860054</v>
      </c>
      <c r="R29" s="35">
        <v>-0.20892305999999999</v>
      </c>
      <c r="S29" s="35">
        <v>0.46617721200000001</v>
      </c>
      <c r="T29" s="35">
        <v>-0.18794478000000001</v>
      </c>
      <c r="U29" s="35">
        <v>-2.040778778</v>
      </c>
      <c r="V29" s="35">
        <v>-1.490377625</v>
      </c>
      <c r="W29" s="35">
        <v>1.0577330899999999</v>
      </c>
      <c r="X29" s="35">
        <v>-1.2313071870000001</v>
      </c>
      <c r="Y29" s="35">
        <v>-0.80337241999999998</v>
      </c>
      <c r="Z29" s="35">
        <v>1.645848143</v>
      </c>
      <c r="AA29" s="35">
        <v>0.52227435617999995</v>
      </c>
      <c r="AB29" s="35">
        <v>1.2397039510000001</v>
      </c>
      <c r="AC29" s="35">
        <v>1.6225816897000001</v>
      </c>
      <c r="AD29" s="35">
        <v>0.65230070920000005</v>
      </c>
      <c r="AE29" s="35">
        <v>2.0114730781999999</v>
      </c>
      <c r="AF29" s="35">
        <v>2.0091182182999998</v>
      </c>
      <c r="AG29" s="35">
        <v>-0.79017928407000004</v>
      </c>
      <c r="AH29" s="35">
        <v>-0.65819782009000005</v>
      </c>
      <c r="AI29" s="35">
        <v>0.68951246808</v>
      </c>
      <c r="AJ29" s="35">
        <v>2.1691733328999998</v>
      </c>
      <c r="AK29" s="35">
        <v>0.90202100186</v>
      </c>
      <c r="AL29" s="35">
        <v>-1.0733780812</v>
      </c>
      <c r="AM29" s="35">
        <v>1.5626595860000001</v>
      </c>
      <c r="AN29" s="35">
        <v>0.20220417199999999</v>
      </c>
      <c r="AO29" s="35">
        <v>1.9920054009999999</v>
      </c>
      <c r="AP29" s="35">
        <v>5.5341440100000003</v>
      </c>
      <c r="AQ29" s="35">
        <v>3.2761690209999998</v>
      </c>
      <c r="AR29" s="35">
        <v>2.0855540100000001</v>
      </c>
      <c r="AS29" s="35">
        <v>9.2891703000000006E-2</v>
      </c>
      <c r="AT29" s="35">
        <v>0.64965147700000003</v>
      </c>
      <c r="AU29" s="35">
        <v>5.8301657100000002</v>
      </c>
      <c r="AV29" s="35">
        <v>0.82984917800000002</v>
      </c>
      <c r="AW29" s="35">
        <v>-2.2259669600000001</v>
      </c>
      <c r="AX29" s="35">
        <v>2.6800621803000002</v>
      </c>
      <c r="AY29" s="35">
        <v>-1.3116057497</v>
      </c>
      <c r="AZ29" s="35">
        <v>-1.1373437026</v>
      </c>
      <c r="BA29" s="35">
        <v>-4.8078166666000004E-3</v>
      </c>
      <c r="BB29" s="35">
        <v>-3.0419928666999998</v>
      </c>
      <c r="BC29" s="35">
        <v>0.16397966333</v>
      </c>
      <c r="BD29" s="526">
        <v>0</v>
      </c>
      <c r="BE29" s="526">
        <v>0</v>
      </c>
      <c r="BF29" s="526">
        <v>0</v>
      </c>
      <c r="BG29" s="526">
        <v>0</v>
      </c>
      <c r="BH29" s="526">
        <v>0</v>
      </c>
      <c r="BI29" s="526">
        <v>0</v>
      </c>
      <c r="BJ29" s="526">
        <v>0</v>
      </c>
      <c r="BK29" s="526">
        <v>0</v>
      </c>
      <c r="BL29" s="526">
        <v>0</v>
      </c>
      <c r="BM29" s="526">
        <v>0</v>
      </c>
      <c r="BN29" s="526">
        <v>0</v>
      </c>
      <c r="BO29" s="526">
        <v>0</v>
      </c>
      <c r="BP29" s="526">
        <v>0</v>
      </c>
      <c r="BQ29" s="526">
        <v>0</v>
      </c>
      <c r="BR29" s="526">
        <v>0</v>
      </c>
      <c r="BS29" s="526">
        <v>0</v>
      </c>
      <c r="BT29" s="526">
        <v>0</v>
      </c>
      <c r="BU29" s="526">
        <v>0</v>
      </c>
      <c r="BV29" s="526">
        <v>0</v>
      </c>
    </row>
    <row r="30" spans="1:74" ht="11.1" customHeight="1" x14ac:dyDescent="0.2">
      <c r="A30" s="50"/>
      <c r="B30" s="51"/>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17"/>
      <c r="BE30" s="517"/>
      <c r="BF30" s="517"/>
      <c r="BG30" s="517"/>
      <c r="BH30" s="517"/>
      <c r="BI30" s="517"/>
      <c r="BJ30" s="517"/>
      <c r="BK30" s="517"/>
      <c r="BL30" s="517"/>
      <c r="BM30" s="517"/>
      <c r="BN30" s="517"/>
      <c r="BO30" s="517"/>
      <c r="BP30" s="517"/>
      <c r="BQ30" s="517"/>
      <c r="BR30" s="517"/>
      <c r="BS30" s="517"/>
      <c r="BT30" s="517"/>
      <c r="BU30" s="517"/>
      <c r="BV30" s="517"/>
    </row>
    <row r="31" spans="1:74" ht="11.1" customHeight="1" x14ac:dyDescent="0.2">
      <c r="A31" s="50"/>
      <c r="B31" s="49" t="s">
        <v>414</v>
      </c>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18"/>
      <c r="BE31" s="518"/>
      <c r="BF31" s="518"/>
      <c r="BG31" s="518"/>
      <c r="BH31" s="518"/>
      <c r="BI31" s="518"/>
      <c r="BJ31" s="518"/>
      <c r="BK31" s="518"/>
      <c r="BL31" s="518"/>
      <c r="BM31" s="518"/>
      <c r="BN31" s="518"/>
      <c r="BO31" s="518"/>
      <c r="BP31" s="518"/>
      <c r="BQ31" s="518"/>
      <c r="BR31" s="518"/>
      <c r="BS31" s="518"/>
      <c r="BT31" s="518"/>
      <c r="BU31" s="518"/>
      <c r="BV31" s="518"/>
    </row>
    <row r="32" spans="1:74" s="324" customFormat="1" ht="11.1" customHeight="1" x14ac:dyDescent="0.2">
      <c r="A32" s="524" t="s">
        <v>353</v>
      </c>
      <c r="B32" s="525" t="s">
        <v>1138</v>
      </c>
      <c r="C32" s="35">
        <v>31.382000000000001</v>
      </c>
      <c r="D32" s="35">
        <v>31.803000000000001</v>
      </c>
      <c r="E32" s="35">
        <v>30.829000000000001</v>
      </c>
      <c r="F32" s="35">
        <v>31.167999999999999</v>
      </c>
      <c r="G32" s="35">
        <v>31.521999999999998</v>
      </c>
      <c r="H32" s="35">
        <v>29.51</v>
      </c>
      <c r="I32" s="35">
        <v>27.716000000000001</v>
      </c>
      <c r="J32" s="35">
        <v>27.138000000000002</v>
      </c>
      <c r="K32" s="35">
        <v>25.536840000000002</v>
      </c>
      <c r="L32" s="35">
        <v>25.02535</v>
      </c>
      <c r="M32" s="35">
        <v>24.151730000000001</v>
      </c>
      <c r="N32" s="35">
        <v>23.64</v>
      </c>
      <c r="O32" s="35">
        <v>21.804819999999999</v>
      </c>
      <c r="P32" s="35">
        <v>22.681560000000001</v>
      </c>
      <c r="Q32" s="35">
        <v>22.628799999999998</v>
      </c>
      <c r="R32" s="35">
        <v>22.532039999999999</v>
      </c>
      <c r="S32" s="35">
        <v>22.443670000000001</v>
      </c>
      <c r="T32" s="35">
        <v>22.360939999999999</v>
      </c>
      <c r="U32" s="35">
        <v>21.420069999999999</v>
      </c>
      <c r="V32" s="35">
        <v>19.98582</v>
      </c>
      <c r="W32" s="35">
        <v>19.04241</v>
      </c>
      <c r="X32" s="35">
        <v>19.02638</v>
      </c>
      <c r="Y32" s="35">
        <v>19.021519999999999</v>
      </c>
      <c r="Z32" s="35">
        <v>19.013000000000002</v>
      </c>
      <c r="AA32" s="35">
        <v>19.113698594999999</v>
      </c>
      <c r="AB32" s="35">
        <v>19.360085664</v>
      </c>
      <c r="AC32" s="35">
        <v>19.674216527999999</v>
      </c>
      <c r="AD32" s="35">
        <v>19.801024679000001</v>
      </c>
      <c r="AE32" s="35">
        <v>20.199651292999999</v>
      </c>
      <c r="AF32" s="35">
        <v>20.597043835000001</v>
      </c>
      <c r="AG32" s="35">
        <v>20.439205363999999</v>
      </c>
      <c r="AH32" s="35">
        <v>20.314604249999999</v>
      </c>
      <c r="AI32" s="35">
        <v>20.445048881999998</v>
      </c>
      <c r="AJ32" s="35">
        <v>20.846109503000001</v>
      </c>
      <c r="AK32" s="35">
        <v>21.029314441</v>
      </c>
      <c r="AL32" s="35">
        <v>20.82</v>
      </c>
      <c r="AM32" s="35">
        <v>21.446000000000002</v>
      </c>
      <c r="AN32" s="35">
        <v>22.452999999999999</v>
      </c>
      <c r="AO32" s="35">
        <v>22.39</v>
      </c>
      <c r="AP32" s="35">
        <v>22.292000000000002</v>
      </c>
      <c r="AQ32" s="35">
        <v>22.196000000000002</v>
      </c>
      <c r="AR32" s="35">
        <v>22.091999999999999</v>
      </c>
      <c r="AS32" s="35">
        <v>21.050999999999998</v>
      </c>
      <c r="AT32" s="35">
        <v>19.536000000000001</v>
      </c>
      <c r="AU32" s="35">
        <v>18.506</v>
      </c>
      <c r="AV32" s="35">
        <v>18.488</v>
      </c>
      <c r="AW32" s="35">
        <v>18.465</v>
      </c>
      <c r="AX32" s="35">
        <v>18.427</v>
      </c>
      <c r="AY32" s="35">
        <v>19.048999999999999</v>
      </c>
      <c r="AZ32" s="35">
        <v>20.042999999999999</v>
      </c>
      <c r="BA32" s="35">
        <v>19.989000000000001</v>
      </c>
      <c r="BB32" s="35">
        <v>19.90757</v>
      </c>
      <c r="BC32" s="35">
        <v>19.7881</v>
      </c>
      <c r="BD32" s="526">
        <v>19.67578</v>
      </c>
      <c r="BE32" s="526">
        <v>18.647010000000002</v>
      </c>
      <c r="BF32" s="526">
        <v>17.130189999999999</v>
      </c>
      <c r="BG32" s="526">
        <v>16.113099999999999</v>
      </c>
      <c r="BH32" s="526">
        <v>16.132770000000001</v>
      </c>
      <c r="BI32" s="526">
        <v>16.13964</v>
      </c>
      <c r="BJ32" s="526">
        <v>16.11936</v>
      </c>
      <c r="BK32" s="526">
        <v>16.826239999999999</v>
      </c>
      <c r="BL32" s="526">
        <v>17.930140000000002</v>
      </c>
      <c r="BM32" s="526">
        <v>17.905850000000001</v>
      </c>
      <c r="BN32" s="526">
        <v>17.841190000000001</v>
      </c>
      <c r="BO32" s="526">
        <v>17.792670000000001</v>
      </c>
      <c r="BP32" s="526">
        <v>17.751470000000001</v>
      </c>
      <c r="BQ32" s="526">
        <v>16.774470000000001</v>
      </c>
      <c r="BR32" s="526">
        <v>15.296150000000001</v>
      </c>
      <c r="BS32" s="526">
        <v>14.31054</v>
      </c>
      <c r="BT32" s="526">
        <v>14.361039999999999</v>
      </c>
      <c r="BU32" s="526">
        <v>14.398239999999999</v>
      </c>
      <c r="BV32" s="526">
        <v>14.4093</v>
      </c>
    </row>
    <row r="33" spans="1:74" s="324" customFormat="1" ht="11.1" customHeight="1" x14ac:dyDescent="0.2">
      <c r="A33" s="524" t="s">
        <v>354</v>
      </c>
      <c r="B33" s="525" t="s">
        <v>1139</v>
      </c>
      <c r="C33" s="35">
        <v>139.81918099999999</v>
      </c>
      <c r="D33" s="35">
        <v>144.64412200000001</v>
      </c>
      <c r="E33" s="35">
        <v>150.413499</v>
      </c>
      <c r="F33" s="35">
        <v>156.87158299999999</v>
      </c>
      <c r="G33" s="35">
        <v>159.011494</v>
      </c>
      <c r="H33" s="35">
        <v>155.18859499999999</v>
      </c>
      <c r="I33" s="35">
        <v>142.35613699999999</v>
      </c>
      <c r="J33" s="35">
        <v>133.49150399999999</v>
      </c>
      <c r="K33" s="35">
        <v>133.01758899999999</v>
      </c>
      <c r="L33" s="35">
        <v>137.052345</v>
      </c>
      <c r="M33" s="35">
        <v>139.39513700000001</v>
      </c>
      <c r="N33" s="35">
        <v>136.18216200000001</v>
      </c>
      <c r="O33" s="35">
        <v>128.31009</v>
      </c>
      <c r="P33" s="35">
        <v>112.156792</v>
      </c>
      <c r="Q33" s="35">
        <v>113.92601000000001</v>
      </c>
      <c r="R33" s="35">
        <v>119.942661</v>
      </c>
      <c r="S33" s="35">
        <v>122.49473</v>
      </c>
      <c r="T33" s="35">
        <v>113.36642399999999</v>
      </c>
      <c r="U33" s="35">
        <v>99.643457999999995</v>
      </c>
      <c r="V33" s="35">
        <v>86.411879999999996</v>
      </c>
      <c r="W33" s="35">
        <v>82.106979999999993</v>
      </c>
      <c r="X33" s="35">
        <v>86.453131999999997</v>
      </c>
      <c r="Y33" s="35">
        <v>93.708056999999997</v>
      </c>
      <c r="Z33" s="35">
        <v>96.343018000000001</v>
      </c>
      <c r="AA33" s="35">
        <v>88.897283999999999</v>
      </c>
      <c r="AB33" s="35">
        <v>85.287768999999997</v>
      </c>
      <c r="AC33" s="35">
        <v>90.294261000000006</v>
      </c>
      <c r="AD33" s="35">
        <v>94.897974000000005</v>
      </c>
      <c r="AE33" s="35">
        <v>96.844313</v>
      </c>
      <c r="AF33" s="35">
        <v>91.021466000000004</v>
      </c>
      <c r="AG33" s="35">
        <v>83.394807</v>
      </c>
      <c r="AH33" s="35">
        <v>79.862692999999993</v>
      </c>
      <c r="AI33" s="35">
        <v>83.716875999999999</v>
      </c>
      <c r="AJ33" s="35">
        <v>91.681458000000006</v>
      </c>
      <c r="AK33" s="35">
        <v>97.518647000000001</v>
      </c>
      <c r="AL33" s="35">
        <v>93.153139999999993</v>
      </c>
      <c r="AM33" s="35">
        <v>96.886859000000001</v>
      </c>
      <c r="AN33" s="35">
        <v>103.97333399999999</v>
      </c>
      <c r="AO33" s="35">
        <v>113.267214</v>
      </c>
      <c r="AP33" s="35">
        <v>122.413838</v>
      </c>
      <c r="AQ33" s="35">
        <v>130.90829600000001</v>
      </c>
      <c r="AR33" s="35">
        <v>132.31931900000001</v>
      </c>
      <c r="AS33" s="35">
        <v>126.186808</v>
      </c>
      <c r="AT33" s="35">
        <v>122.728578</v>
      </c>
      <c r="AU33" s="35">
        <v>121.207449</v>
      </c>
      <c r="AV33" s="35">
        <v>126.4912508</v>
      </c>
      <c r="AW33" s="35">
        <v>136.12818279999999</v>
      </c>
      <c r="AX33" s="35">
        <v>136.28118019999999</v>
      </c>
      <c r="AY33" s="35">
        <v>126.3358728</v>
      </c>
      <c r="AZ33" s="35">
        <v>131.4806796</v>
      </c>
      <c r="BA33" s="35">
        <v>137.73780790000001</v>
      </c>
      <c r="BB33" s="35">
        <v>143.67533850000001</v>
      </c>
      <c r="BC33" s="35">
        <v>143.27783289999999</v>
      </c>
      <c r="BD33" s="526">
        <v>135.5762</v>
      </c>
      <c r="BE33" s="526">
        <v>122.59610000000001</v>
      </c>
      <c r="BF33" s="526">
        <v>118.07389999999999</v>
      </c>
      <c r="BG33" s="526">
        <v>122.35299999999999</v>
      </c>
      <c r="BH33" s="526">
        <v>131.06209999999999</v>
      </c>
      <c r="BI33" s="526">
        <v>136.7748</v>
      </c>
      <c r="BJ33" s="526">
        <v>135.55430000000001</v>
      </c>
      <c r="BK33" s="526">
        <v>133.77330000000001</v>
      </c>
      <c r="BL33" s="526">
        <v>137.76429999999999</v>
      </c>
      <c r="BM33" s="526">
        <v>146.99369999999999</v>
      </c>
      <c r="BN33" s="526">
        <v>154.56540000000001</v>
      </c>
      <c r="BO33" s="526">
        <v>157.95060000000001</v>
      </c>
      <c r="BP33" s="526">
        <v>150.29499999999999</v>
      </c>
      <c r="BQ33" s="526">
        <v>137.54679999999999</v>
      </c>
      <c r="BR33" s="526">
        <v>132.04419999999999</v>
      </c>
      <c r="BS33" s="526">
        <v>132.92750000000001</v>
      </c>
      <c r="BT33" s="526">
        <v>140.47020000000001</v>
      </c>
      <c r="BU33" s="526">
        <v>145.23050000000001</v>
      </c>
      <c r="BV33" s="526">
        <v>142.5008</v>
      </c>
    </row>
    <row r="34" spans="1:74" ht="11.1" customHeight="1" x14ac:dyDescent="0.2">
      <c r="A34" s="50" t="s">
        <v>44</v>
      </c>
      <c r="B34" s="523" t="s">
        <v>1123</v>
      </c>
      <c r="C34" s="421">
        <v>134.134027</v>
      </c>
      <c r="D34" s="421">
        <v>139.111548</v>
      </c>
      <c r="E34" s="421">
        <v>145.03350699999999</v>
      </c>
      <c r="F34" s="421">
        <v>151.53379699999999</v>
      </c>
      <c r="G34" s="421">
        <v>153.715913</v>
      </c>
      <c r="H34" s="421">
        <v>149.93521999999999</v>
      </c>
      <c r="I34" s="421">
        <v>137.14856399999999</v>
      </c>
      <c r="J34" s="421">
        <v>128.329733</v>
      </c>
      <c r="K34" s="421">
        <v>127.90161999999999</v>
      </c>
      <c r="L34" s="421">
        <v>132.05787000000001</v>
      </c>
      <c r="M34" s="421">
        <v>134.522154</v>
      </c>
      <c r="N34" s="421">
        <v>131.43067300000001</v>
      </c>
      <c r="O34" s="421">
        <v>123.70493999999999</v>
      </c>
      <c r="P34" s="421">
        <v>107.697982</v>
      </c>
      <c r="Q34" s="421">
        <v>109.613539</v>
      </c>
      <c r="R34" s="421">
        <v>115.50493</v>
      </c>
      <c r="S34" s="421">
        <v>117.93173899999999</v>
      </c>
      <c r="T34" s="421">
        <v>108.678173</v>
      </c>
      <c r="U34" s="421">
        <v>94.974288000000001</v>
      </c>
      <c r="V34" s="421">
        <v>81.761792</v>
      </c>
      <c r="W34" s="421">
        <v>77.475972999999996</v>
      </c>
      <c r="X34" s="421">
        <v>81.879538999999994</v>
      </c>
      <c r="Y34" s="421">
        <v>89.191877000000005</v>
      </c>
      <c r="Z34" s="421">
        <v>91.884252000000004</v>
      </c>
      <c r="AA34" s="421">
        <v>84.541109000000006</v>
      </c>
      <c r="AB34" s="421">
        <v>81.034187000000003</v>
      </c>
      <c r="AC34" s="421">
        <v>86.143270000000001</v>
      </c>
      <c r="AD34" s="421">
        <v>90.746359999999996</v>
      </c>
      <c r="AE34" s="421">
        <v>92.692076</v>
      </c>
      <c r="AF34" s="421">
        <v>86.868606</v>
      </c>
      <c r="AG34" s="421">
        <v>79.171988999999996</v>
      </c>
      <c r="AH34" s="421">
        <v>75.569913999999997</v>
      </c>
      <c r="AI34" s="421">
        <v>79.354139000000004</v>
      </c>
      <c r="AJ34" s="421">
        <v>87.342115000000007</v>
      </c>
      <c r="AK34" s="421">
        <v>93.202696000000003</v>
      </c>
      <c r="AL34" s="421">
        <v>88.860583000000005</v>
      </c>
      <c r="AM34" s="421">
        <v>92.604001999999994</v>
      </c>
      <c r="AN34" s="421">
        <v>99.700176999999996</v>
      </c>
      <c r="AO34" s="421">
        <v>109.00375699999999</v>
      </c>
      <c r="AP34" s="421">
        <v>118.03506</v>
      </c>
      <c r="AQ34" s="421">
        <v>126.414198</v>
      </c>
      <c r="AR34" s="421">
        <v>127.7099</v>
      </c>
      <c r="AS34" s="421">
        <v>121.58973</v>
      </c>
      <c r="AT34" s="421">
        <v>118.14384200000001</v>
      </c>
      <c r="AU34" s="421">
        <v>116.635054</v>
      </c>
      <c r="AV34" s="421">
        <v>121.62055100000001</v>
      </c>
      <c r="AW34" s="421">
        <v>131.266448</v>
      </c>
      <c r="AX34" s="421">
        <v>131.42622499999999</v>
      </c>
      <c r="AY34" s="421">
        <v>121.72216400000001</v>
      </c>
      <c r="AZ34" s="421">
        <v>127.106666</v>
      </c>
      <c r="BA34" s="421">
        <v>133.607201</v>
      </c>
      <c r="BB34" s="421">
        <v>139.47290000000001</v>
      </c>
      <c r="BC34" s="421">
        <v>139.00049999999999</v>
      </c>
      <c r="BD34" s="433">
        <v>131.2236</v>
      </c>
      <c r="BE34" s="433">
        <v>118.08710000000001</v>
      </c>
      <c r="BF34" s="433">
        <v>113.49460000000001</v>
      </c>
      <c r="BG34" s="433">
        <v>117.69840000000001</v>
      </c>
      <c r="BH34" s="433">
        <v>126.4021</v>
      </c>
      <c r="BI34" s="433">
        <v>132.1071</v>
      </c>
      <c r="BJ34" s="433">
        <v>130.87559999999999</v>
      </c>
      <c r="BK34" s="433">
        <v>129.31700000000001</v>
      </c>
      <c r="BL34" s="433">
        <v>133.5307</v>
      </c>
      <c r="BM34" s="433">
        <v>142.98679999999999</v>
      </c>
      <c r="BN34" s="433">
        <v>150.47559999999999</v>
      </c>
      <c r="BO34" s="433">
        <v>153.7765</v>
      </c>
      <c r="BP34" s="433">
        <v>146.03720000000001</v>
      </c>
      <c r="BQ34" s="433">
        <v>133.12559999999999</v>
      </c>
      <c r="BR34" s="433">
        <v>127.5468</v>
      </c>
      <c r="BS34" s="433">
        <v>128.3494</v>
      </c>
      <c r="BT34" s="433">
        <v>135.8819</v>
      </c>
      <c r="BU34" s="433">
        <v>140.63</v>
      </c>
      <c r="BV34" s="433">
        <v>137.88470000000001</v>
      </c>
    </row>
    <row r="35" spans="1:74" ht="11.1" customHeight="1" x14ac:dyDescent="0.2">
      <c r="A35" s="50" t="s">
        <v>42</v>
      </c>
      <c r="B35" s="523" t="s">
        <v>1124</v>
      </c>
      <c r="C35" s="421">
        <v>3.178963</v>
      </c>
      <c r="D35" s="421">
        <v>3.0995900000000001</v>
      </c>
      <c r="E35" s="421">
        <v>3.020216</v>
      </c>
      <c r="F35" s="421">
        <v>3.0196689999999999</v>
      </c>
      <c r="G35" s="421">
        <v>3.0191219999999999</v>
      </c>
      <c r="H35" s="421">
        <v>3.0185749999999998</v>
      </c>
      <c r="I35" s="421">
        <v>2.9813800000000001</v>
      </c>
      <c r="J35" s="421">
        <v>2.9441850000000001</v>
      </c>
      <c r="K35" s="421">
        <v>2.90699</v>
      </c>
      <c r="L35" s="421">
        <v>2.887165</v>
      </c>
      <c r="M35" s="421">
        <v>2.86734</v>
      </c>
      <c r="N35" s="421">
        <v>2.847515</v>
      </c>
      <c r="O35" s="421">
        <v>2.7444489999999999</v>
      </c>
      <c r="P35" s="421">
        <v>2.641384</v>
      </c>
      <c r="Q35" s="421">
        <v>2.5383179999999999</v>
      </c>
      <c r="R35" s="421">
        <v>2.5671279999999999</v>
      </c>
      <c r="S35" s="421">
        <v>2.5959379999999999</v>
      </c>
      <c r="T35" s="421">
        <v>2.6247479999999999</v>
      </c>
      <c r="U35" s="421">
        <v>2.6285319999999999</v>
      </c>
      <c r="V35" s="421">
        <v>2.6323159999999999</v>
      </c>
      <c r="W35" s="421">
        <v>2.6360999999999999</v>
      </c>
      <c r="X35" s="421">
        <v>2.6321680000000001</v>
      </c>
      <c r="Y35" s="421">
        <v>2.6282359999999998</v>
      </c>
      <c r="Z35" s="421">
        <v>2.624304</v>
      </c>
      <c r="AA35" s="421">
        <v>2.5509149999999998</v>
      </c>
      <c r="AB35" s="421">
        <v>2.4775260000000001</v>
      </c>
      <c r="AC35" s="421">
        <v>2.404137</v>
      </c>
      <c r="AD35" s="421">
        <v>2.3941300000000001</v>
      </c>
      <c r="AE35" s="421">
        <v>2.3841230000000002</v>
      </c>
      <c r="AF35" s="421">
        <v>2.3741159999999999</v>
      </c>
      <c r="AG35" s="421">
        <v>2.4258920000000002</v>
      </c>
      <c r="AH35" s="421">
        <v>2.4776690000000001</v>
      </c>
      <c r="AI35" s="421">
        <v>2.5294449999999999</v>
      </c>
      <c r="AJ35" s="421">
        <v>2.519412</v>
      </c>
      <c r="AK35" s="421">
        <v>2.5093800000000002</v>
      </c>
      <c r="AL35" s="421">
        <v>2.4993470000000002</v>
      </c>
      <c r="AM35" s="421">
        <v>2.4832519999999998</v>
      </c>
      <c r="AN35" s="421">
        <v>2.4671560000000001</v>
      </c>
      <c r="AO35" s="421">
        <v>2.4510610000000002</v>
      </c>
      <c r="AP35" s="421">
        <v>2.555777</v>
      </c>
      <c r="AQ35" s="421">
        <v>2.6604930000000002</v>
      </c>
      <c r="AR35" s="421">
        <v>2.765209</v>
      </c>
      <c r="AS35" s="421">
        <v>2.7601279999999999</v>
      </c>
      <c r="AT35" s="421">
        <v>2.7550460000000001</v>
      </c>
      <c r="AU35" s="421">
        <v>2.749965</v>
      </c>
      <c r="AV35" s="421">
        <v>2.9401980000000001</v>
      </c>
      <c r="AW35" s="421">
        <v>2.9545750000000002</v>
      </c>
      <c r="AX35" s="421">
        <v>2.964302</v>
      </c>
      <c r="AY35" s="421">
        <v>2.8080059999999998</v>
      </c>
      <c r="AZ35" s="421">
        <v>2.6536819999999999</v>
      </c>
      <c r="BA35" s="421">
        <v>2.490084</v>
      </c>
      <c r="BB35" s="421">
        <v>2.5297480000000001</v>
      </c>
      <c r="BC35" s="421">
        <v>2.5704310000000001</v>
      </c>
      <c r="BD35" s="433">
        <v>2.61016</v>
      </c>
      <c r="BE35" s="433">
        <v>2.7515830000000001</v>
      </c>
      <c r="BF35" s="433">
        <v>2.8188900000000001</v>
      </c>
      <c r="BG35" s="433">
        <v>2.8875579999999998</v>
      </c>
      <c r="BH35" s="433">
        <v>2.9044110000000001</v>
      </c>
      <c r="BI35" s="433">
        <v>2.9215849999999999</v>
      </c>
      <c r="BJ35" s="433">
        <v>2.935505</v>
      </c>
      <c r="BK35" s="433">
        <v>2.7855189999999999</v>
      </c>
      <c r="BL35" s="433">
        <v>2.6367539999999998</v>
      </c>
      <c r="BM35" s="433">
        <v>2.479679</v>
      </c>
      <c r="BN35" s="433">
        <v>2.5210870000000001</v>
      </c>
      <c r="BO35" s="433">
        <v>2.562411</v>
      </c>
      <c r="BP35" s="433">
        <v>2.6023710000000002</v>
      </c>
      <c r="BQ35" s="433">
        <v>2.7435139999999998</v>
      </c>
      <c r="BR35" s="433">
        <v>2.8101980000000002</v>
      </c>
      <c r="BS35" s="433">
        <v>2.878152</v>
      </c>
      <c r="BT35" s="433">
        <v>2.8941539999999999</v>
      </c>
      <c r="BU35" s="433">
        <v>2.910425</v>
      </c>
      <c r="BV35" s="433">
        <v>2.923664</v>
      </c>
    </row>
    <row r="36" spans="1:74" ht="11.1" customHeight="1" x14ac:dyDescent="0.2">
      <c r="A36" s="50" t="s">
        <v>43</v>
      </c>
      <c r="B36" s="523" t="s">
        <v>1125</v>
      </c>
      <c r="C36" s="421">
        <v>2.2712829999999999</v>
      </c>
      <c r="D36" s="421">
        <v>2.209616</v>
      </c>
      <c r="E36" s="421">
        <v>2.147948</v>
      </c>
      <c r="F36" s="421">
        <v>2.1060650000000001</v>
      </c>
      <c r="G36" s="421">
        <v>2.0641829999999999</v>
      </c>
      <c r="H36" s="421">
        <v>2.0223</v>
      </c>
      <c r="I36" s="421">
        <v>2.006513</v>
      </c>
      <c r="J36" s="421">
        <v>1.990726</v>
      </c>
      <c r="K36" s="421">
        <v>1.974939</v>
      </c>
      <c r="L36" s="421">
        <v>1.8679140000000001</v>
      </c>
      <c r="M36" s="421">
        <v>1.7608900000000001</v>
      </c>
      <c r="N36" s="421">
        <v>1.6538649999999999</v>
      </c>
      <c r="O36" s="421">
        <v>1.6176219999999999</v>
      </c>
      <c r="P36" s="421">
        <v>1.581378</v>
      </c>
      <c r="Q36" s="421">
        <v>1.5451349999999999</v>
      </c>
      <c r="R36" s="421">
        <v>1.6478090000000001</v>
      </c>
      <c r="S36" s="421">
        <v>1.7504839999999999</v>
      </c>
      <c r="T36" s="421">
        <v>1.8531580000000001</v>
      </c>
      <c r="U36" s="421">
        <v>1.8334490000000001</v>
      </c>
      <c r="V36" s="421">
        <v>1.8137399999999999</v>
      </c>
      <c r="W36" s="421">
        <v>1.7940309999999999</v>
      </c>
      <c r="X36" s="421">
        <v>1.748853</v>
      </c>
      <c r="Y36" s="421">
        <v>1.703676</v>
      </c>
      <c r="Z36" s="421">
        <v>1.658498</v>
      </c>
      <c r="AA36" s="421">
        <v>1.635589</v>
      </c>
      <c r="AB36" s="421">
        <v>1.612679</v>
      </c>
      <c r="AC36" s="421">
        <v>1.5897699999999999</v>
      </c>
      <c r="AD36" s="421">
        <v>1.599945</v>
      </c>
      <c r="AE36" s="421">
        <v>1.61012</v>
      </c>
      <c r="AF36" s="421">
        <v>1.620295</v>
      </c>
      <c r="AG36" s="421">
        <v>1.6289720000000001</v>
      </c>
      <c r="AH36" s="421">
        <v>1.6376500000000001</v>
      </c>
      <c r="AI36" s="421">
        <v>1.6463270000000001</v>
      </c>
      <c r="AJ36" s="421">
        <v>1.6397550000000001</v>
      </c>
      <c r="AK36" s="421">
        <v>1.633184</v>
      </c>
      <c r="AL36" s="421">
        <v>1.6266119999999999</v>
      </c>
      <c r="AM36" s="421">
        <v>1.6345609999999999</v>
      </c>
      <c r="AN36" s="421">
        <v>1.6425110000000001</v>
      </c>
      <c r="AO36" s="421">
        <v>1.65046</v>
      </c>
      <c r="AP36" s="421">
        <v>1.6616089999999999</v>
      </c>
      <c r="AQ36" s="421">
        <v>1.672757</v>
      </c>
      <c r="AR36" s="421">
        <v>1.6839059999999999</v>
      </c>
      <c r="AS36" s="421">
        <v>1.6741140000000001</v>
      </c>
      <c r="AT36" s="421">
        <v>1.6643220000000001</v>
      </c>
      <c r="AU36" s="421">
        <v>1.6545300000000001</v>
      </c>
      <c r="AV36" s="421">
        <v>1.7224710000000001</v>
      </c>
      <c r="AW36" s="421">
        <v>1.700547</v>
      </c>
      <c r="AX36" s="421">
        <v>1.684245</v>
      </c>
      <c r="AY36" s="421">
        <v>1.611337</v>
      </c>
      <c r="AZ36" s="421">
        <v>1.5381720000000001</v>
      </c>
      <c r="BA36" s="421">
        <v>1.4703900000000001</v>
      </c>
      <c r="BB36" s="421">
        <v>1.501082</v>
      </c>
      <c r="BC36" s="421">
        <v>1.5341180000000001</v>
      </c>
      <c r="BD36" s="433">
        <v>1.5681769999999999</v>
      </c>
      <c r="BE36" s="433">
        <v>1.576633</v>
      </c>
      <c r="BF36" s="433">
        <v>1.5746899999999999</v>
      </c>
      <c r="BG36" s="433">
        <v>1.5765690000000001</v>
      </c>
      <c r="BH36" s="433">
        <v>1.5674239999999999</v>
      </c>
      <c r="BI36" s="433">
        <v>1.5592280000000001</v>
      </c>
      <c r="BJ36" s="433">
        <v>1.5572589999999999</v>
      </c>
      <c r="BK36" s="433">
        <v>1.4971559999999999</v>
      </c>
      <c r="BL36" s="433">
        <v>1.435692</v>
      </c>
      <c r="BM36" s="433">
        <v>1.3788689999999999</v>
      </c>
      <c r="BN36" s="433">
        <v>1.419564</v>
      </c>
      <c r="BO36" s="433">
        <v>1.4618640000000001</v>
      </c>
      <c r="BP36" s="433">
        <v>1.5043770000000001</v>
      </c>
      <c r="BQ36" s="433">
        <v>1.5203</v>
      </c>
      <c r="BR36" s="433">
        <v>1.525161</v>
      </c>
      <c r="BS36" s="433">
        <v>1.53332</v>
      </c>
      <c r="BT36" s="433">
        <v>1.5301370000000001</v>
      </c>
      <c r="BU36" s="433">
        <v>1.527636</v>
      </c>
      <c r="BV36" s="433">
        <v>1.531169</v>
      </c>
    </row>
    <row r="37" spans="1:74" ht="11.1" customHeight="1" x14ac:dyDescent="0.2">
      <c r="A37" s="50" t="s">
        <v>125</v>
      </c>
      <c r="B37" s="529" t="s">
        <v>1126</v>
      </c>
      <c r="C37" s="421">
        <v>0.23490800000000001</v>
      </c>
      <c r="D37" s="421">
        <v>0.22336800000000001</v>
      </c>
      <c r="E37" s="421">
        <v>0.21182799999999999</v>
      </c>
      <c r="F37" s="421">
        <v>0.21205199999999999</v>
      </c>
      <c r="G37" s="421">
        <v>0.21227599999999999</v>
      </c>
      <c r="H37" s="421">
        <v>0.21249999999999999</v>
      </c>
      <c r="I37" s="421">
        <v>0.21967999999999999</v>
      </c>
      <c r="J37" s="421">
        <v>0.22686000000000001</v>
      </c>
      <c r="K37" s="421">
        <v>0.23404</v>
      </c>
      <c r="L37" s="421">
        <v>0.239396</v>
      </c>
      <c r="M37" s="421">
        <v>0.244753</v>
      </c>
      <c r="N37" s="421">
        <v>0.25010900000000003</v>
      </c>
      <c r="O37" s="421">
        <v>0.24307899999999999</v>
      </c>
      <c r="P37" s="421">
        <v>0.23604800000000001</v>
      </c>
      <c r="Q37" s="421">
        <v>0.229018</v>
      </c>
      <c r="R37" s="421">
        <v>0.22279399999999999</v>
      </c>
      <c r="S37" s="421">
        <v>0.21656900000000001</v>
      </c>
      <c r="T37" s="421">
        <v>0.210345</v>
      </c>
      <c r="U37" s="421">
        <v>0.20718900000000001</v>
      </c>
      <c r="V37" s="421">
        <v>0.20403199999999999</v>
      </c>
      <c r="W37" s="421">
        <v>0.200876</v>
      </c>
      <c r="X37" s="421">
        <v>0.19257199999999999</v>
      </c>
      <c r="Y37" s="421">
        <v>0.18426799999999999</v>
      </c>
      <c r="Z37" s="421">
        <v>0.17596400000000001</v>
      </c>
      <c r="AA37" s="421">
        <v>0.16967099999999999</v>
      </c>
      <c r="AB37" s="421">
        <v>0.16337699999999999</v>
      </c>
      <c r="AC37" s="421">
        <v>0.157084</v>
      </c>
      <c r="AD37" s="421">
        <v>0.15753900000000001</v>
      </c>
      <c r="AE37" s="421">
        <v>0.157994</v>
      </c>
      <c r="AF37" s="421">
        <v>0.15844900000000001</v>
      </c>
      <c r="AG37" s="421">
        <v>0.16795399999999999</v>
      </c>
      <c r="AH37" s="421">
        <v>0.17746000000000001</v>
      </c>
      <c r="AI37" s="421">
        <v>0.18696499999999999</v>
      </c>
      <c r="AJ37" s="421">
        <v>0.180176</v>
      </c>
      <c r="AK37" s="421">
        <v>0.17338700000000001</v>
      </c>
      <c r="AL37" s="421">
        <v>0.166598</v>
      </c>
      <c r="AM37" s="421">
        <v>0.165044</v>
      </c>
      <c r="AN37" s="421">
        <v>0.16349</v>
      </c>
      <c r="AO37" s="421">
        <v>0.161936</v>
      </c>
      <c r="AP37" s="421">
        <v>0.16139200000000001</v>
      </c>
      <c r="AQ37" s="421">
        <v>0.16084799999999999</v>
      </c>
      <c r="AR37" s="421">
        <v>0.160304</v>
      </c>
      <c r="AS37" s="421">
        <v>0.16283600000000001</v>
      </c>
      <c r="AT37" s="421">
        <v>0.16536799999999999</v>
      </c>
      <c r="AU37" s="421">
        <v>0.16789999999999999</v>
      </c>
      <c r="AV37" s="421">
        <v>0.20803079999999999</v>
      </c>
      <c r="AW37" s="421">
        <v>0.20661280000000001</v>
      </c>
      <c r="AX37" s="421">
        <v>0.20640819999999999</v>
      </c>
      <c r="AY37" s="421">
        <v>0.19436580000000001</v>
      </c>
      <c r="AZ37" s="421">
        <v>0.1821596</v>
      </c>
      <c r="BA37" s="421">
        <v>0.1701329</v>
      </c>
      <c r="BB37" s="421">
        <v>0.1716085</v>
      </c>
      <c r="BC37" s="421">
        <v>0.17278389999999999</v>
      </c>
      <c r="BD37" s="433">
        <v>0.1742744</v>
      </c>
      <c r="BE37" s="433">
        <v>0.18076139999999999</v>
      </c>
      <c r="BF37" s="433">
        <v>0.1857423</v>
      </c>
      <c r="BG37" s="433">
        <v>0.19046160000000001</v>
      </c>
      <c r="BH37" s="433">
        <v>0.1882055</v>
      </c>
      <c r="BI37" s="433">
        <v>0.18682989999999999</v>
      </c>
      <c r="BJ37" s="433">
        <v>0.18590880000000001</v>
      </c>
      <c r="BK37" s="433">
        <v>0.1735633</v>
      </c>
      <c r="BL37" s="433">
        <v>0.16112399999999999</v>
      </c>
      <c r="BM37" s="433">
        <v>0.1483042</v>
      </c>
      <c r="BN37" s="433">
        <v>0.1492349</v>
      </c>
      <c r="BO37" s="433">
        <v>0.14986430000000001</v>
      </c>
      <c r="BP37" s="433">
        <v>0.151147</v>
      </c>
      <c r="BQ37" s="433">
        <v>0.15737039999999999</v>
      </c>
      <c r="BR37" s="433">
        <v>0.16208929999999999</v>
      </c>
      <c r="BS37" s="433">
        <v>0.16654070000000001</v>
      </c>
      <c r="BT37" s="433">
        <v>0.16404779999999999</v>
      </c>
      <c r="BU37" s="433">
        <v>0.1624477</v>
      </c>
      <c r="BV37" s="433">
        <v>0.161306</v>
      </c>
    </row>
    <row r="38" spans="1:74" ht="11.1" customHeight="1" x14ac:dyDescent="0.2">
      <c r="A38" s="50"/>
      <c r="B38" s="5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18"/>
      <c r="BE38" s="518"/>
      <c r="BF38" s="518"/>
      <c r="BG38" s="518"/>
      <c r="BH38" s="518"/>
      <c r="BI38" s="518"/>
      <c r="BJ38" s="518"/>
      <c r="BK38" s="518"/>
      <c r="BL38" s="518"/>
      <c r="BM38" s="518"/>
      <c r="BN38" s="518"/>
      <c r="BO38" s="518"/>
      <c r="BP38" s="518"/>
      <c r="BQ38" s="518"/>
      <c r="BR38" s="518"/>
      <c r="BS38" s="518"/>
      <c r="BT38" s="518"/>
      <c r="BU38" s="518"/>
      <c r="BV38" s="518"/>
    </row>
    <row r="39" spans="1:74" ht="11.1" customHeight="1" x14ac:dyDescent="0.2">
      <c r="A39" s="50"/>
      <c r="B39" s="49" t="s">
        <v>38</v>
      </c>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18"/>
      <c r="BE39" s="518"/>
      <c r="BF39" s="518"/>
      <c r="BG39" s="518"/>
      <c r="BH39" s="518"/>
      <c r="BI39" s="518"/>
      <c r="BJ39" s="518"/>
      <c r="BK39" s="518"/>
      <c r="BL39" s="518"/>
      <c r="BM39" s="518"/>
      <c r="BN39" s="518"/>
      <c r="BO39" s="518"/>
      <c r="BP39" s="518"/>
      <c r="BQ39" s="518"/>
      <c r="BR39" s="518"/>
      <c r="BS39" s="518"/>
      <c r="BT39" s="518"/>
      <c r="BU39" s="518"/>
      <c r="BV39" s="518"/>
    </row>
    <row r="40" spans="1:74" ht="11.1" customHeight="1" x14ac:dyDescent="0.2">
      <c r="A40" s="50"/>
      <c r="B40" s="527" t="s">
        <v>1140</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18"/>
      <c r="BE40" s="518"/>
      <c r="BF40" s="518"/>
      <c r="BG40" s="518"/>
      <c r="BH40" s="518"/>
      <c r="BI40" s="518"/>
      <c r="BJ40" s="518"/>
      <c r="BK40" s="518"/>
      <c r="BL40" s="518"/>
      <c r="BM40" s="518"/>
      <c r="BN40" s="518"/>
      <c r="BO40" s="518"/>
      <c r="BP40" s="518"/>
      <c r="BQ40" s="518"/>
      <c r="BR40" s="518"/>
      <c r="BS40" s="518"/>
      <c r="BT40" s="518"/>
      <c r="BU40" s="518"/>
      <c r="BV40" s="518"/>
    </row>
    <row r="41" spans="1:74" ht="11.1" customHeight="1" x14ac:dyDescent="0.2">
      <c r="A41" s="50" t="s">
        <v>41</v>
      </c>
      <c r="B41" s="523" t="s">
        <v>1127</v>
      </c>
      <c r="C41" s="510">
        <v>6.12</v>
      </c>
      <c r="D41" s="510">
        <v>6.12</v>
      </c>
      <c r="E41" s="510">
        <v>6.12</v>
      </c>
      <c r="F41" s="510">
        <v>6.12</v>
      </c>
      <c r="G41" s="510">
        <v>6.12</v>
      </c>
      <c r="H41" s="510">
        <v>6.12</v>
      </c>
      <c r="I41" s="510">
        <v>6.12</v>
      </c>
      <c r="J41" s="510">
        <v>6.12</v>
      </c>
      <c r="K41" s="510">
        <v>6.12</v>
      </c>
      <c r="L41" s="510">
        <v>6.12</v>
      </c>
      <c r="M41" s="510">
        <v>6.12</v>
      </c>
      <c r="N41" s="510">
        <v>6.12</v>
      </c>
      <c r="O41" s="510">
        <v>6.71</v>
      </c>
      <c r="P41" s="510">
        <v>6.71</v>
      </c>
      <c r="Q41" s="510">
        <v>6.71</v>
      </c>
      <c r="R41" s="510">
        <v>6.71</v>
      </c>
      <c r="S41" s="510">
        <v>6.71</v>
      </c>
      <c r="T41" s="510">
        <v>6.71</v>
      </c>
      <c r="U41" s="510">
        <v>6.71</v>
      </c>
      <c r="V41" s="510">
        <v>6.71</v>
      </c>
      <c r="W41" s="510">
        <v>6.71</v>
      </c>
      <c r="X41" s="510">
        <v>6.71</v>
      </c>
      <c r="Y41" s="510">
        <v>6.71</v>
      </c>
      <c r="Z41" s="510">
        <v>6.71</v>
      </c>
      <c r="AA41" s="510">
        <v>6.11</v>
      </c>
      <c r="AB41" s="510">
        <v>6.11</v>
      </c>
      <c r="AC41" s="510">
        <v>6.11</v>
      </c>
      <c r="AD41" s="510">
        <v>6.11</v>
      </c>
      <c r="AE41" s="510">
        <v>6.11</v>
      </c>
      <c r="AF41" s="510">
        <v>6.11</v>
      </c>
      <c r="AG41" s="510">
        <v>6.11</v>
      </c>
      <c r="AH41" s="510">
        <v>6.11</v>
      </c>
      <c r="AI41" s="510">
        <v>6.11</v>
      </c>
      <c r="AJ41" s="510">
        <v>6.11</v>
      </c>
      <c r="AK41" s="510">
        <v>6.11</v>
      </c>
      <c r="AL41" s="510">
        <v>6.11</v>
      </c>
      <c r="AM41" s="510">
        <v>6.0301158013</v>
      </c>
      <c r="AN41" s="510">
        <v>6.0301158013</v>
      </c>
      <c r="AO41" s="510">
        <v>6.0301158013</v>
      </c>
      <c r="AP41" s="510">
        <v>6.0301158013</v>
      </c>
      <c r="AQ41" s="510">
        <v>6.0301158013</v>
      </c>
      <c r="AR41" s="510">
        <v>6.0301158013</v>
      </c>
      <c r="AS41" s="510">
        <v>6.0301158013</v>
      </c>
      <c r="AT41" s="510">
        <v>6.0301158013</v>
      </c>
      <c r="AU41" s="510">
        <v>6.0301158013</v>
      </c>
      <c r="AV41" s="510">
        <v>6.0301158013</v>
      </c>
      <c r="AW41" s="510">
        <v>6.0301158013</v>
      </c>
      <c r="AX41" s="510">
        <v>6.0301158013</v>
      </c>
      <c r="AY41" s="510">
        <v>5.8543705640999999</v>
      </c>
      <c r="AZ41" s="510">
        <v>5.8543705640999999</v>
      </c>
      <c r="BA41" s="510">
        <v>5.8543705640999999</v>
      </c>
      <c r="BB41" s="510">
        <v>5.8543705640999999</v>
      </c>
      <c r="BC41" s="510">
        <v>5.8543705640999999</v>
      </c>
      <c r="BD41" s="431">
        <v>5.8543710000000004</v>
      </c>
      <c r="BE41" s="431">
        <v>5.8543710000000004</v>
      </c>
      <c r="BF41" s="431">
        <v>5.8543710000000004</v>
      </c>
      <c r="BG41" s="431">
        <v>5.8543710000000004</v>
      </c>
      <c r="BH41" s="431">
        <v>5.8543710000000004</v>
      </c>
      <c r="BI41" s="431">
        <v>5.8543710000000004</v>
      </c>
      <c r="BJ41" s="431">
        <v>5.8543710000000004</v>
      </c>
      <c r="BK41" s="431">
        <v>5.7995929999999998</v>
      </c>
      <c r="BL41" s="431">
        <v>5.7995929999999998</v>
      </c>
      <c r="BM41" s="431">
        <v>5.7995929999999998</v>
      </c>
      <c r="BN41" s="431">
        <v>5.7995929999999998</v>
      </c>
      <c r="BO41" s="431">
        <v>5.7995929999999998</v>
      </c>
      <c r="BP41" s="431">
        <v>5.7995929999999998</v>
      </c>
      <c r="BQ41" s="431">
        <v>5.7995929999999998</v>
      </c>
      <c r="BR41" s="431">
        <v>5.7995929999999998</v>
      </c>
      <c r="BS41" s="431">
        <v>5.7995929999999998</v>
      </c>
      <c r="BT41" s="431">
        <v>5.7995929999999998</v>
      </c>
      <c r="BU41" s="431">
        <v>5.7995929999999998</v>
      </c>
      <c r="BV41" s="431">
        <v>5.7995929999999998</v>
      </c>
    </row>
    <row r="42" spans="1:74" ht="11.1" customHeight="1" x14ac:dyDescent="0.2">
      <c r="A42" s="50"/>
      <c r="B42" s="527" t="s">
        <v>1141</v>
      </c>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9"/>
      <c r="BE42" s="519"/>
      <c r="BF42" s="519"/>
      <c r="BG42" s="519"/>
      <c r="BH42" s="519"/>
      <c r="BI42" s="519"/>
      <c r="BJ42" s="519"/>
      <c r="BK42" s="519"/>
      <c r="BL42" s="519"/>
      <c r="BM42" s="519"/>
      <c r="BN42" s="519"/>
      <c r="BO42" s="519"/>
      <c r="BP42" s="519"/>
      <c r="BQ42" s="519"/>
      <c r="BR42" s="519"/>
      <c r="BS42" s="519"/>
      <c r="BT42" s="519"/>
      <c r="BU42" s="519"/>
      <c r="BV42" s="519"/>
    </row>
    <row r="43" spans="1:74" ht="11.1" customHeight="1" x14ac:dyDescent="0.2">
      <c r="A43" s="50" t="s">
        <v>332</v>
      </c>
      <c r="B43" s="523" t="s">
        <v>1128</v>
      </c>
      <c r="C43" s="512">
        <v>0.27403686636000002</v>
      </c>
      <c r="D43" s="512">
        <v>0.27253201970000002</v>
      </c>
      <c r="E43" s="512">
        <v>0.25678801842999999</v>
      </c>
      <c r="F43" s="512">
        <v>0.18255714285999999</v>
      </c>
      <c r="G43" s="512">
        <v>0.16480184332</v>
      </c>
      <c r="H43" s="512">
        <v>0.17472380952</v>
      </c>
      <c r="I43" s="512">
        <v>0.18638248848</v>
      </c>
      <c r="J43" s="512">
        <v>0.19732380952</v>
      </c>
      <c r="K43" s="512">
        <v>0.20843333333</v>
      </c>
      <c r="L43" s="512">
        <v>0.21845161290000001</v>
      </c>
      <c r="M43" s="512">
        <v>0.2248</v>
      </c>
      <c r="N43" s="512">
        <v>0.22878801842999999</v>
      </c>
      <c r="O43" s="512">
        <v>0.23743317972</v>
      </c>
      <c r="P43" s="512">
        <v>0.24818367347</v>
      </c>
      <c r="Q43" s="512">
        <v>0.25120737326999998</v>
      </c>
      <c r="R43" s="512">
        <v>0.25338095238000002</v>
      </c>
      <c r="S43" s="512">
        <v>0.25752073733000003</v>
      </c>
      <c r="T43" s="512">
        <v>0.26249523809999997</v>
      </c>
      <c r="U43" s="512">
        <v>0.26594930876</v>
      </c>
      <c r="V43" s="512">
        <v>0.26744239631</v>
      </c>
      <c r="W43" s="512">
        <v>0.26798095238000003</v>
      </c>
      <c r="X43" s="512">
        <v>0.25822119816</v>
      </c>
      <c r="Y43" s="512">
        <v>0.26354761905000001</v>
      </c>
      <c r="Z43" s="512">
        <v>0.25766359446999998</v>
      </c>
      <c r="AA43" s="512">
        <v>0.25838709676999999</v>
      </c>
      <c r="AB43" s="512">
        <v>0.25197959184000002</v>
      </c>
      <c r="AC43" s="512">
        <v>0.24822580645</v>
      </c>
      <c r="AD43" s="512">
        <v>0.25178571429000002</v>
      </c>
      <c r="AE43" s="512">
        <v>0.25514285714000001</v>
      </c>
      <c r="AF43" s="512">
        <v>0.25258008657999997</v>
      </c>
      <c r="AG43" s="512">
        <v>0.24896774193999999</v>
      </c>
      <c r="AH43" s="512">
        <v>0.24844700460999999</v>
      </c>
      <c r="AI43" s="512">
        <v>0.24307142857</v>
      </c>
      <c r="AJ43" s="512">
        <v>0.23907834101</v>
      </c>
      <c r="AK43" s="512">
        <v>0.23330541871999999</v>
      </c>
      <c r="AL43" s="512">
        <v>0.23150230415</v>
      </c>
      <c r="AM43" s="512">
        <v>0.23102304147</v>
      </c>
      <c r="AN43" s="512">
        <v>0.23755102041000001</v>
      </c>
      <c r="AO43" s="512">
        <v>0.23916129032</v>
      </c>
      <c r="AP43" s="512">
        <v>0.23408571429</v>
      </c>
      <c r="AQ43" s="512">
        <v>0.24708755760000001</v>
      </c>
      <c r="AR43" s="512">
        <v>0.24943809523999999</v>
      </c>
      <c r="AS43" s="512">
        <v>0.23904608294999999</v>
      </c>
      <c r="AT43" s="512">
        <v>0.24821198156999999</v>
      </c>
      <c r="AU43" s="512">
        <v>0.24683333332999999</v>
      </c>
      <c r="AV43" s="512">
        <v>0.24294009217000001</v>
      </c>
      <c r="AW43" s="512">
        <v>0.24175238095000001</v>
      </c>
      <c r="AX43" s="512">
        <v>0.24239170506999999</v>
      </c>
      <c r="AY43" s="512">
        <v>0.24182949308999999</v>
      </c>
      <c r="AZ43" s="512">
        <v>0.24517733990000001</v>
      </c>
      <c r="BA43" s="512">
        <v>0.24544285714</v>
      </c>
      <c r="BB43" s="512">
        <v>0.24570476190000001</v>
      </c>
      <c r="BC43" s="512">
        <v>0.24672811059999999</v>
      </c>
      <c r="BD43" s="520">
        <v>0.25249050000000001</v>
      </c>
      <c r="BE43" s="520">
        <v>0.25242540000000002</v>
      </c>
      <c r="BF43" s="520">
        <v>0.26218530000000001</v>
      </c>
      <c r="BG43" s="520">
        <v>0.26130809999999999</v>
      </c>
      <c r="BH43" s="520">
        <v>0.2577835</v>
      </c>
      <c r="BI43" s="520">
        <v>0.2561871</v>
      </c>
      <c r="BJ43" s="520">
        <v>0.25406279999999998</v>
      </c>
      <c r="BK43" s="520">
        <v>0.25187860000000001</v>
      </c>
      <c r="BL43" s="520">
        <v>0.25281160000000003</v>
      </c>
      <c r="BM43" s="520">
        <v>0.25193910000000003</v>
      </c>
      <c r="BN43" s="520">
        <v>0.2508147</v>
      </c>
      <c r="BO43" s="520">
        <v>0.2611387</v>
      </c>
      <c r="BP43" s="520">
        <v>0.26566440000000002</v>
      </c>
      <c r="BQ43" s="520">
        <v>0.26218170000000002</v>
      </c>
      <c r="BR43" s="520">
        <v>0.27121529999999999</v>
      </c>
      <c r="BS43" s="520">
        <v>0.27002110000000001</v>
      </c>
      <c r="BT43" s="520">
        <v>0.26748090000000002</v>
      </c>
      <c r="BU43" s="520">
        <v>0.26664110000000002</v>
      </c>
      <c r="BV43" s="520">
        <v>0.26555410000000002</v>
      </c>
    </row>
    <row r="44" spans="1:74" ht="11.1" customHeight="1" x14ac:dyDescent="0.2">
      <c r="A44" s="50"/>
      <c r="B44" s="527" t="s">
        <v>1142</v>
      </c>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9"/>
      <c r="BE44" s="519"/>
      <c r="BF44" s="519"/>
      <c r="BG44" s="519"/>
      <c r="BH44" s="519"/>
      <c r="BI44" s="519"/>
      <c r="BJ44" s="519"/>
      <c r="BK44" s="519"/>
      <c r="BL44" s="519"/>
      <c r="BM44" s="519"/>
      <c r="BN44" s="519"/>
      <c r="BO44" s="519"/>
      <c r="BP44" s="519"/>
      <c r="BQ44" s="519"/>
      <c r="BR44" s="519"/>
      <c r="BS44" s="519"/>
      <c r="BT44" s="519"/>
      <c r="BU44" s="519"/>
      <c r="BV44" s="519"/>
    </row>
    <row r="45" spans="1:74" ht="11.1" customHeight="1" x14ac:dyDescent="0.2">
      <c r="A45" s="50" t="s">
        <v>286</v>
      </c>
      <c r="B45" s="531" t="s">
        <v>1129</v>
      </c>
      <c r="C45" s="513">
        <v>1.9360287529</v>
      </c>
      <c r="D45" s="513">
        <v>1.9044576946</v>
      </c>
      <c r="E45" s="513">
        <v>1.9306326428</v>
      </c>
      <c r="F45" s="513">
        <v>1.9229253076999999</v>
      </c>
      <c r="G45" s="513">
        <v>1.8920969184</v>
      </c>
      <c r="H45" s="513">
        <v>1.9045386050999999</v>
      </c>
      <c r="I45" s="513">
        <v>1.9081920777000001</v>
      </c>
      <c r="J45" s="513">
        <v>1.9374620145999999</v>
      </c>
      <c r="K45" s="513">
        <v>1.9396412607</v>
      </c>
      <c r="L45" s="513">
        <v>1.9119282651</v>
      </c>
      <c r="M45" s="513">
        <v>1.9084583820000001</v>
      </c>
      <c r="N45" s="513">
        <v>1.9164044434</v>
      </c>
      <c r="O45" s="513">
        <v>1.9002439028</v>
      </c>
      <c r="P45" s="513">
        <v>1.9264737038999999</v>
      </c>
      <c r="Q45" s="513">
        <v>1.8933881796000001</v>
      </c>
      <c r="R45" s="513">
        <v>1.8952856568000001</v>
      </c>
      <c r="S45" s="513">
        <v>1.8931579256</v>
      </c>
      <c r="T45" s="513">
        <v>1.9520854196999999</v>
      </c>
      <c r="U45" s="513">
        <v>2.0075843822000001</v>
      </c>
      <c r="V45" s="513">
        <v>2.0562939591</v>
      </c>
      <c r="W45" s="513">
        <v>2.0089532846</v>
      </c>
      <c r="X45" s="513">
        <v>2.0282229179</v>
      </c>
      <c r="Y45" s="513">
        <v>2.0357982250000002</v>
      </c>
      <c r="Z45" s="513">
        <v>2.0715358930000001</v>
      </c>
      <c r="AA45" s="513">
        <v>2.1999997519000001</v>
      </c>
      <c r="AB45" s="513">
        <v>2.1699923609999998</v>
      </c>
      <c r="AC45" s="513">
        <v>2.1519612245999999</v>
      </c>
      <c r="AD45" s="513">
        <v>2.1814958866</v>
      </c>
      <c r="AE45" s="513">
        <v>2.2321288404000001</v>
      </c>
      <c r="AF45" s="513">
        <v>2.3155552371999999</v>
      </c>
      <c r="AG45" s="513">
        <v>2.4693298204</v>
      </c>
      <c r="AH45" s="513">
        <v>2.5065243406</v>
      </c>
      <c r="AI45" s="513">
        <v>2.5078223408000002</v>
      </c>
      <c r="AJ45" s="513">
        <v>2.4609091750999998</v>
      </c>
      <c r="AK45" s="513">
        <v>2.4777312747</v>
      </c>
      <c r="AL45" s="513">
        <v>2.6450427794000002</v>
      </c>
      <c r="AM45" s="513">
        <v>2.5958545763999998</v>
      </c>
      <c r="AN45" s="513">
        <v>2.5963211996000002</v>
      </c>
      <c r="AO45" s="513">
        <v>2.5065972968999999</v>
      </c>
      <c r="AP45" s="513">
        <v>2.479427931</v>
      </c>
      <c r="AQ45" s="513">
        <v>2.5169079692</v>
      </c>
      <c r="AR45" s="513">
        <v>2.4715368958999999</v>
      </c>
      <c r="AS45" s="513">
        <v>2.4853128952999999</v>
      </c>
      <c r="AT45" s="513">
        <v>2.5011867341</v>
      </c>
      <c r="AU45" s="513">
        <v>2.5384403248999998</v>
      </c>
      <c r="AV45" s="513">
        <v>2.5392587190000002</v>
      </c>
      <c r="AW45" s="513">
        <v>2.5176086867</v>
      </c>
      <c r="AX45" s="513">
        <v>2.4852665429999998</v>
      </c>
      <c r="AY45" s="513">
        <v>2.4866008167999998</v>
      </c>
      <c r="AZ45" s="513">
        <v>2.4921584887999999</v>
      </c>
      <c r="BA45" s="513">
        <v>2.5076784025999999</v>
      </c>
      <c r="BB45" s="513">
        <v>2.5146839999999999</v>
      </c>
      <c r="BC45" s="513">
        <v>2.5130569999999999</v>
      </c>
      <c r="BD45" s="458">
        <v>2.5014630000000002</v>
      </c>
      <c r="BE45" s="458">
        <v>2.5089109999999999</v>
      </c>
      <c r="BF45" s="458">
        <v>2.515015</v>
      </c>
      <c r="BG45" s="458">
        <v>2.491968</v>
      </c>
      <c r="BH45" s="458">
        <v>2.4619149999999999</v>
      </c>
      <c r="BI45" s="458">
        <v>2.4565160000000001</v>
      </c>
      <c r="BJ45" s="458">
        <v>2.4518779999999998</v>
      </c>
      <c r="BK45" s="458">
        <v>2.466161</v>
      </c>
      <c r="BL45" s="458">
        <v>2.452661</v>
      </c>
      <c r="BM45" s="458">
        <v>2.4479959999999998</v>
      </c>
      <c r="BN45" s="458">
        <v>2.448401</v>
      </c>
      <c r="BO45" s="458">
        <v>2.445878</v>
      </c>
      <c r="BP45" s="458">
        <v>2.4337949999999999</v>
      </c>
      <c r="BQ45" s="458">
        <v>2.4410889999999998</v>
      </c>
      <c r="BR45" s="458">
        <v>2.447765</v>
      </c>
      <c r="BS45" s="458">
        <v>2.4273799999999999</v>
      </c>
      <c r="BT45" s="458">
        <v>2.4004910000000002</v>
      </c>
      <c r="BU45" s="458">
        <v>2.3971239999999998</v>
      </c>
      <c r="BV45" s="458">
        <v>2.3946779999999999</v>
      </c>
    </row>
    <row r="46" spans="1:74" s="200" customFormat="1" ht="12" customHeight="1" x14ac:dyDescent="0.2">
      <c r="A46" s="199"/>
      <c r="B46" s="857" t="s">
        <v>547</v>
      </c>
      <c r="C46" s="791"/>
      <c r="D46" s="791"/>
      <c r="E46" s="791"/>
      <c r="F46" s="791"/>
      <c r="G46" s="791"/>
      <c r="H46" s="791"/>
      <c r="I46" s="791"/>
      <c r="J46" s="791"/>
      <c r="K46" s="791"/>
      <c r="L46" s="791"/>
      <c r="M46" s="791"/>
      <c r="N46" s="791"/>
      <c r="O46" s="791"/>
      <c r="P46" s="791"/>
      <c r="Q46" s="792"/>
      <c r="AY46" s="234"/>
      <c r="AZ46" s="234"/>
      <c r="BA46" s="234"/>
      <c r="BB46" s="234"/>
      <c r="BC46" s="234"/>
      <c r="BD46" s="234"/>
      <c r="BE46" s="234"/>
      <c r="BF46" s="234"/>
      <c r="BG46" s="234"/>
      <c r="BH46" s="234"/>
      <c r="BI46" s="234"/>
      <c r="BJ46" s="234"/>
    </row>
    <row r="47" spans="1:74" s="200" customFormat="1" ht="12" customHeight="1" x14ac:dyDescent="0.2">
      <c r="A47" s="199"/>
      <c r="B47" s="852" t="s">
        <v>548</v>
      </c>
      <c r="C47" s="791"/>
      <c r="D47" s="791"/>
      <c r="E47" s="791"/>
      <c r="F47" s="791"/>
      <c r="G47" s="791"/>
      <c r="H47" s="791"/>
      <c r="I47" s="791"/>
      <c r="J47" s="791"/>
      <c r="K47" s="791"/>
      <c r="L47" s="791"/>
      <c r="M47" s="791"/>
      <c r="N47" s="791"/>
      <c r="O47" s="791"/>
      <c r="P47" s="791"/>
      <c r="Q47" s="792"/>
      <c r="AY47" s="234"/>
      <c r="AZ47" s="234"/>
      <c r="BA47" s="234"/>
      <c r="BB47" s="234"/>
      <c r="BC47" s="234"/>
      <c r="BD47" s="234"/>
      <c r="BE47" s="234"/>
      <c r="BF47" s="234"/>
      <c r="BG47" s="234"/>
      <c r="BH47" s="234"/>
      <c r="BI47" s="234"/>
      <c r="BJ47" s="234"/>
    </row>
    <row r="48" spans="1:74" s="200" customFormat="1" ht="12" customHeight="1" x14ac:dyDescent="0.2">
      <c r="A48" s="199"/>
      <c r="B48" s="857" t="s">
        <v>549</v>
      </c>
      <c r="C48" s="791"/>
      <c r="D48" s="791"/>
      <c r="E48" s="791"/>
      <c r="F48" s="791"/>
      <c r="G48" s="791"/>
      <c r="H48" s="791"/>
      <c r="I48" s="791"/>
      <c r="J48" s="791"/>
      <c r="K48" s="791"/>
      <c r="L48" s="791"/>
      <c r="M48" s="791"/>
      <c r="N48" s="791"/>
      <c r="O48" s="791"/>
      <c r="P48" s="791"/>
      <c r="Q48" s="792"/>
      <c r="AY48" s="234"/>
      <c r="AZ48" s="234"/>
      <c r="BA48" s="234"/>
      <c r="BB48" s="234"/>
      <c r="BC48" s="234"/>
      <c r="BD48" s="234"/>
      <c r="BE48" s="234"/>
      <c r="BF48" s="234"/>
      <c r="BG48" s="234"/>
      <c r="BH48" s="234"/>
      <c r="BI48" s="234"/>
      <c r="BJ48" s="234"/>
    </row>
    <row r="49" spans="1:74" s="200" customFormat="1" ht="12" customHeight="1" x14ac:dyDescent="0.2">
      <c r="A49" s="199"/>
      <c r="B49" s="857" t="s">
        <v>59</v>
      </c>
      <c r="C49" s="791"/>
      <c r="D49" s="791"/>
      <c r="E49" s="791"/>
      <c r="F49" s="791"/>
      <c r="G49" s="791"/>
      <c r="H49" s="791"/>
      <c r="I49" s="791"/>
      <c r="J49" s="791"/>
      <c r="K49" s="791"/>
      <c r="L49" s="791"/>
      <c r="M49" s="791"/>
      <c r="N49" s="791"/>
      <c r="O49" s="791"/>
      <c r="P49" s="791"/>
      <c r="Q49" s="792"/>
      <c r="AY49" s="234"/>
      <c r="AZ49" s="234"/>
      <c r="BA49" s="234"/>
      <c r="BB49" s="234"/>
      <c r="BC49" s="234"/>
      <c r="BD49" s="234"/>
      <c r="BE49" s="234"/>
      <c r="BF49" s="234"/>
      <c r="BG49" s="234"/>
      <c r="BH49" s="234"/>
      <c r="BI49" s="234"/>
      <c r="BJ49" s="234"/>
    </row>
    <row r="50" spans="1:74" s="123" customFormat="1" ht="12" customHeight="1" x14ac:dyDescent="0.2">
      <c r="A50" s="50"/>
      <c r="B50" s="798" t="s">
        <v>520</v>
      </c>
      <c r="C50" s="780"/>
      <c r="D50" s="780"/>
      <c r="E50" s="780"/>
      <c r="F50" s="780"/>
      <c r="G50" s="780"/>
      <c r="H50" s="780"/>
      <c r="I50" s="780"/>
      <c r="J50" s="780"/>
      <c r="K50" s="780"/>
      <c r="L50" s="780"/>
      <c r="M50" s="780"/>
      <c r="N50" s="780"/>
      <c r="O50" s="780"/>
      <c r="P50" s="780"/>
      <c r="Q50" s="780"/>
      <c r="AY50" s="233"/>
      <c r="AZ50" s="233"/>
      <c r="BA50" s="233"/>
      <c r="BB50" s="233"/>
      <c r="BC50" s="233"/>
      <c r="BD50" s="233"/>
      <c r="BE50" s="233"/>
      <c r="BF50" s="233"/>
      <c r="BG50" s="233"/>
      <c r="BH50" s="233"/>
      <c r="BI50" s="233"/>
      <c r="BJ50" s="233"/>
    </row>
    <row r="51" spans="1:74" s="414" customFormat="1" ht="12" customHeight="1" x14ac:dyDescent="0.2">
      <c r="A51" s="413"/>
      <c r="B51" s="404" t="s">
        <v>929</v>
      </c>
      <c r="C51" s="402"/>
      <c r="D51" s="402"/>
      <c r="E51" s="402"/>
      <c r="F51" s="402"/>
      <c r="G51" s="402"/>
      <c r="H51" s="402"/>
      <c r="I51" s="402"/>
      <c r="J51" s="402"/>
      <c r="K51" s="402"/>
      <c r="L51" s="402"/>
      <c r="M51" s="402"/>
      <c r="N51" s="402"/>
      <c r="O51" s="402"/>
      <c r="P51" s="402"/>
      <c r="Q51" s="402"/>
    </row>
    <row r="52" spans="1:74" s="200" customFormat="1" ht="12" customHeight="1" x14ac:dyDescent="0.2">
      <c r="A52" s="199"/>
      <c r="B52" s="788" t="str">
        <f>Dates!$G$2</f>
        <v>EIA completed modeling and analysis for this report on Thursday, June 6, 2024.</v>
      </c>
      <c r="C52" s="789"/>
      <c r="D52" s="789"/>
      <c r="E52" s="789"/>
      <c r="F52" s="789"/>
      <c r="G52" s="789"/>
      <c r="H52" s="789"/>
      <c r="I52" s="789"/>
      <c r="J52" s="789"/>
      <c r="K52" s="789"/>
      <c r="L52" s="789"/>
      <c r="M52" s="789"/>
      <c r="N52" s="789"/>
      <c r="O52" s="789"/>
      <c r="P52" s="789"/>
      <c r="Q52" s="789"/>
      <c r="AY52" s="234"/>
      <c r="AZ52" s="234"/>
      <c r="BA52" s="234"/>
      <c r="BB52" s="234"/>
      <c r="BC52" s="234"/>
      <c r="BD52" s="234"/>
      <c r="BE52" s="234"/>
      <c r="BF52" s="234"/>
      <c r="BG52" s="234"/>
      <c r="BH52" s="234"/>
      <c r="BI52" s="234"/>
      <c r="BJ52" s="234"/>
    </row>
    <row r="53" spans="1:74" s="200" customFormat="1" ht="12" customHeight="1" x14ac:dyDescent="0.2">
      <c r="A53" s="199"/>
      <c r="B53" s="803" t="s">
        <v>213</v>
      </c>
      <c r="C53" s="789"/>
      <c r="D53" s="789"/>
      <c r="E53" s="789"/>
      <c r="F53" s="789"/>
      <c r="G53" s="789"/>
      <c r="H53" s="789"/>
      <c r="I53" s="789"/>
      <c r="J53" s="789"/>
      <c r="K53" s="789"/>
      <c r="L53" s="789"/>
      <c r="M53" s="789"/>
      <c r="N53" s="789"/>
      <c r="O53" s="789"/>
      <c r="P53" s="789"/>
      <c r="Q53" s="789"/>
      <c r="AY53" s="234"/>
      <c r="AZ53" s="234"/>
      <c r="BA53" s="234"/>
      <c r="BB53" s="234"/>
      <c r="BC53" s="234"/>
      <c r="BD53" s="234"/>
      <c r="BE53" s="234"/>
      <c r="BF53" s="234"/>
      <c r="BG53" s="234"/>
      <c r="BH53" s="234"/>
      <c r="BI53" s="234"/>
      <c r="BJ53" s="234"/>
    </row>
    <row r="54" spans="1:74" s="200" customFormat="1" ht="12" customHeight="1" x14ac:dyDescent="0.2">
      <c r="A54" s="199"/>
      <c r="B54" s="790" t="s">
        <v>550</v>
      </c>
      <c r="C54" s="791"/>
      <c r="D54" s="791"/>
      <c r="E54" s="791"/>
      <c r="F54" s="791"/>
      <c r="G54" s="791"/>
      <c r="H54" s="791"/>
      <c r="I54" s="791"/>
      <c r="J54" s="791"/>
      <c r="K54" s="791"/>
      <c r="L54" s="791"/>
      <c r="M54" s="791"/>
      <c r="N54" s="791"/>
      <c r="O54" s="791"/>
      <c r="P54" s="791"/>
      <c r="Q54" s="792"/>
      <c r="AY54" s="234"/>
      <c r="AZ54" s="234"/>
      <c r="BA54" s="234"/>
      <c r="BB54" s="234"/>
      <c r="BC54" s="234"/>
      <c r="BD54" s="234"/>
      <c r="BE54" s="234"/>
      <c r="BF54" s="234"/>
      <c r="BG54" s="234"/>
      <c r="BH54" s="234"/>
      <c r="BI54" s="234"/>
      <c r="BJ54" s="234"/>
    </row>
    <row r="55" spans="1:74" s="200" customFormat="1" ht="12" customHeight="1" x14ac:dyDescent="0.2">
      <c r="A55" s="199"/>
      <c r="B55" s="800" t="s">
        <v>536</v>
      </c>
      <c r="C55" s="801"/>
      <c r="D55" s="801"/>
      <c r="E55" s="801"/>
      <c r="F55" s="801"/>
      <c r="G55" s="801"/>
      <c r="H55" s="801"/>
      <c r="I55" s="801"/>
      <c r="J55" s="801"/>
      <c r="K55" s="801"/>
      <c r="L55" s="801"/>
      <c r="M55" s="801"/>
      <c r="N55" s="801"/>
      <c r="O55" s="801"/>
      <c r="P55" s="801"/>
      <c r="Q55" s="792"/>
      <c r="AY55" s="234"/>
      <c r="AZ55" s="234"/>
      <c r="BA55" s="234"/>
      <c r="BB55" s="234"/>
      <c r="BC55" s="234"/>
      <c r="BD55" s="234"/>
      <c r="BE55" s="234"/>
      <c r="BF55" s="234"/>
      <c r="BG55" s="234"/>
      <c r="BH55" s="234"/>
      <c r="BI55" s="234"/>
      <c r="BJ55" s="234"/>
    </row>
    <row r="56" spans="1:74" s="201" customFormat="1" ht="12" customHeight="1" x14ac:dyDescent="0.2">
      <c r="A56" s="180"/>
      <c r="B56" s="808" t="s">
        <v>829</v>
      </c>
      <c r="C56" s="792"/>
      <c r="D56" s="792"/>
      <c r="E56" s="792"/>
      <c r="F56" s="792"/>
      <c r="G56" s="792"/>
      <c r="H56" s="792"/>
      <c r="I56" s="792"/>
      <c r="J56" s="792"/>
      <c r="K56" s="792"/>
      <c r="L56" s="792"/>
      <c r="M56" s="792"/>
      <c r="N56" s="792"/>
      <c r="O56" s="792"/>
      <c r="P56" s="792"/>
      <c r="Q56" s="792"/>
      <c r="AY56" s="235"/>
      <c r="AZ56" s="235"/>
      <c r="BA56" s="235"/>
      <c r="BB56" s="235"/>
      <c r="BC56" s="235"/>
      <c r="BD56" s="235"/>
      <c r="BE56" s="235"/>
      <c r="BF56" s="235"/>
      <c r="BG56" s="235"/>
      <c r="BH56" s="235"/>
      <c r="BI56" s="235"/>
      <c r="BJ56" s="235"/>
    </row>
    <row r="57" spans="1:74" x14ac:dyDescent="0.2">
      <c r="BD57" s="152"/>
      <c r="BE57" s="152"/>
      <c r="BF57" s="152"/>
      <c r="BK57" s="152"/>
      <c r="BL57" s="152"/>
      <c r="BM57" s="152"/>
      <c r="BN57" s="152"/>
      <c r="BO57" s="152"/>
      <c r="BP57" s="152"/>
      <c r="BQ57" s="152"/>
      <c r="BR57" s="152"/>
      <c r="BS57" s="152"/>
      <c r="BT57" s="152"/>
      <c r="BU57" s="152"/>
      <c r="BV57" s="152"/>
    </row>
    <row r="58" spans="1:74" x14ac:dyDescent="0.2">
      <c r="BD58" s="152"/>
      <c r="BE58" s="152"/>
      <c r="BF58" s="152"/>
      <c r="BK58" s="152"/>
      <c r="BL58" s="152"/>
      <c r="BM58" s="152"/>
      <c r="BN58" s="152"/>
      <c r="BO58" s="152"/>
      <c r="BP58" s="152"/>
      <c r="BQ58" s="152"/>
      <c r="BR58" s="152"/>
      <c r="BS58" s="152"/>
      <c r="BT58" s="152"/>
      <c r="BU58" s="152"/>
      <c r="BV58" s="152"/>
    </row>
    <row r="59" spans="1:74" x14ac:dyDescent="0.2">
      <c r="BD59" s="152"/>
      <c r="BE59" s="152"/>
      <c r="BF59" s="152"/>
      <c r="BK59" s="152"/>
      <c r="BL59" s="152"/>
      <c r="BM59" s="152"/>
      <c r="BN59" s="152"/>
      <c r="BO59" s="152"/>
      <c r="BP59" s="152"/>
      <c r="BQ59" s="152"/>
      <c r="BR59" s="152"/>
      <c r="BS59" s="152"/>
      <c r="BT59" s="152"/>
      <c r="BU59" s="152"/>
      <c r="BV59" s="152"/>
    </row>
    <row r="60" spans="1:74" x14ac:dyDescent="0.2">
      <c r="BD60" s="152"/>
      <c r="BE60" s="152"/>
      <c r="BF60" s="152"/>
      <c r="BK60" s="152"/>
      <c r="BL60" s="152"/>
      <c r="BM60" s="152"/>
      <c r="BN60" s="152"/>
      <c r="BO60" s="152"/>
      <c r="BP60" s="152"/>
      <c r="BQ60" s="152"/>
      <c r="BR60" s="152"/>
      <c r="BS60" s="152"/>
      <c r="BT60" s="152"/>
      <c r="BU60" s="152"/>
      <c r="BV60" s="152"/>
    </row>
    <row r="61" spans="1:74" x14ac:dyDescent="0.2">
      <c r="BD61" s="152"/>
      <c r="BE61" s="152"/>
      <c r="BF61" s="152"/>
      <c r="BK61" s="152"/>
      <c r="BL61" s="152"/>
      <c r="BM61" s="152"/>
      <c r="BN61" s="152"/>
      <c r="BO61" s="152"/>
      <c r="BP61" s="152"/>
      <c r="BQ61" s="152"/>
      <c r="BR61" s="152"/>
      <c r="BS61" s="152"/>
      <c r="BT61" s="152"/>
      <c r="BU61" s="152"/>
      <c r="BV61" s="152"/>
    </row>
    <row r="62" spans="1:74" x14ac:dyDescent="0.2">
      <c r="BD62" s="152"/>
      <c r="BE62" s="152"/>
      <c r="BF62" s="152"/>
      <c r="BK62" s="152"/>
      <c r="BL62" s="152"/>
      <c r="BM62" s="152"/>
      <c r="BN62" s="152"/>
      <c r="BO62" s="152"/>
      <c r="BP62" s="152"/>
      <c r="BQ62" s="152"/>
      <c r="BR62" s="152"/>
      <c r="BS62" s="152"/>
      <c r="BT62" s="152"/>
      <c r="BU62" s="152"/>
      <c r="BV62" s="152"/>
    </row>
    <row r="63" spans="1:74" x14ac:dyDescent="0.2">
      <c r="BD63" s="152"/>
      <c r="BE63" s="152"/>
      <c r="BF63" s="152"/>
      <c r="BK63" s="152"/>
      <c r="BL63" s="152"/>
      <c r="BM63" s="152"/>
      <c r="BN63" s="152"/>
      <c r="BO63" s="152"/>
      <c r="BP63" s="152"/>
      <c r="BQ63" s="152"/>
      <c r="BR63" s="152"/>
      <c r="BS63" s="152"/>
      <c r="BT63" s="152"/>
      <c r="BU63" s="152"/>
      <c r="BV63" s="152"/>
    </row>
    <row r="64" spans="1:74" x14ac:dyDescent="0.2">
      <c r="BD64" s="152"/>
      <c r="BE64" s="152"/>
      <c r="BF64" s="152"/>
      <c r="BK64" s="152"/>
      <c r="BL64" s="152"/>
      <c r="BM64" s="152"/>
      <c r="BN64" s="152"/>
      <c r="BO64" s="152"/>
      <c r="BP64" s="152"/>
      <c r="BQ64" s="152"/>
      <c r="BR64" s="152"/>
      <c r="BS64" s="152"/>
      <c r="BT64" s="152"/>
      <c r="BU64" s="152"/>
      <c r="BV64" s="152"/>
    </row>
    <row r="65" spans="56:74" x14ac:dyDescent="0.2">
      <c r="BD65" s="152"/>
      <c r="BE65" s="152"/>
      <c r="BF65" s="152"/>
      <c r="BK65" s="152"/>
      <c r="BL65" s="152"/>
      <c r="BM65" s="152"/>
      <c r="BN65" s="152"/>
      <c r="BO65" s="152"/>
      <c r="BP65" s="152"/>
      <c r="BQ65" s="152"/>
      <c r="BR65" s="152"/>
      <c r="BS65" s="152"/>
      <c r="BT65" s="152"/>
      <c r="BU65" s="152"/>
      <c r="BV65" s="152"/>
    </row>
    <row r="66" spans="56:74" x14ac:dyDescent="0.2">
      <c r="BD66" s="152"/>
      <c r="BE66" s="152"/>
      <c r="BF66" s="152"/>
      <c r="BK66" s="152"/>
      <c r="BL66" s="152"/>
      <c r="BM66" s="152"/>
      <c r="BN66" s="152"/>
      <c r="BO66" s="152"/>
      <c r="BP66" s="152"/>
      <c r="BQ66" s="152"/>
      <c r="BR66" s="152"/>
      <c r="BS66" s="152"/>
      <c r="BT66" s="152"/>
      <c r="BU66" s="152"/>
      <c r="BV66" s="152"/>
    </row>
    <row r="67" spans="56:74" x14ac:dyDescent="0.2">
      <c r="BK67" s="152"/>
      <c r="BL67" s="152"/>
      <c r="BM67" s="152"/>
      <c r="BN67" s="152"/>
      <c r="BO67" s="152"/>
      <c r="BP67" s="152"/>
      <c r="BQ67" s="152"/>
      <c r="BR67" s="152"/>
      <c r="BS67" s="152"/>
      <c r="BT67" s="152"/>
      <c r="BU67" s="152"/>
      <c r="BV67" s="152"/>
    </row>
    <row r="68" spans="56:74" x14ac:dyDescent="0.2">
      <c r="BK68" s="152"/>
      <c r="BL68" s="152"/>
      <c r="BM68" s="152"/>
      <c r="BN68" s="152"/>
      <c r="BO68" s="152"/>
      <c r="BP68" s="152"/>
      <c r="BQ68" s="152"/>
      <c r="BR68" s="152"/>
      <c r="BS68" s="152"/>
      <c r="BT68" s="152"/>
      <c r="BU68" s="152"/>
      <c r="BV68" s="152"/>
    </row>
    <row r="69" spans="56:74" x14ac:dyDescent="0.2">
      <c r="BK69" s="152"/>
      <c r="BL69" s="152"/>
      <c r="BM69" s="152"/>
      <c r="BN69" s="152"/>
      <c r="BO69" s="152"/>
      <c r="BP69" s="152"/>
      <c r="BQ69" s="152"/>
      <c r="BR69" s="152"/>
      <c r="BS69" s="152"/>
      <c r="BT69" s="152"/>
      <c r="BU69" s="152"/>
      <c r="BV69" s="152"/>
    </row>
    <row r="70" spans="56:74" x14ac:dyDescent="0.2">
      <c r="BK70" s="152"/>
      <c r="BL70" s="152"/>
      <c r="BM70" s="152"/>
      <c r="BN70" s="152"/>
      <c r="BO70" s="152"/>
      <c r="BP70" s="152"/>
      <c r="BQ70" s="152"/>
      <c r="BR70" s="152"/>
      <c r="BS70" s="152"/>
      <c r="BT70" s="152"/>
      <c r="BU70" s="152"/>
      <c r="BV70" s="152"/>
    </row>
    <row r="71" spans="56:74" x14ac:dyDescent="0.2">
      <c r="BK71" s="152"/>
      <c r="BL71" s="152"/>
      <c r="BM71" s="152"/>
      <c r="BN71" s="152"/>
      <c r="BO71" s="152"/>
      <c r="BP71" s="152"/>
      <c r="BQ71" s="152"/>
      <c r="BR71" s="152"/>
      <c r="BS71" s="152"/>
      <c r="BT71" s="152"/>
      <c r="BU71" s="152"/>
      <c r="BV71" s="152"/>
    </row>
    <row r="72" spans="56:74" x14ac:dyDescent="0.2">
      <c r="BK72" s="152"/>
      <c r="BL72" s="152"/>
      <c r="BM72" s="152"/>
      <c r="BN72" s="152"/>
      <c r="BO72" s="152"/>
      <c r="BP72" s="152"/>
      <c r="BQ72" s="152"/>
      <c r="BR72" s="152"/>
      <c r="BS72" s="152"/>
      <c r="BT72" s="152"/>
      <c r="BU72" s="152"/>
      <c r="BV72" s="152"/>
    </row>
    <row r="73" spans="56:74" x14ac:dyDescent="0.2">
      <c r="BK73" s="152"/>
      <c r="BL73" s="152"/>
      <c r="BM73" s="152"/>
      <c r="BN73" s="152"/>
      <c r="BO73" s="152"/>
      <c r="BP73" s="152"/>
      <c r="BQ73" s="152"/>
      <c r="BR73" s="152"/>
      <c r="BS73" s="152"/>
      <c r="BT73" s="152"/>
      <c r="BU73" s="152"/>
      <c r="BV73" s="152"/>
    </row>
    <row r="74" spans="56:74" x14ac:dyDescent="0.2">
      <c r="BK74" s="152"/>
      <c r="BL74" s="152"/>
      <c r="BM74" s="152"/>
      <c r="BN74" s="152"/>
      <c r="BO74" s="152"/>
      <c r="BP74" s="152"/>
      <c r="BQ74" s="152"/>
      <c r="BR74" s="152"/>
      <c r="BS74" s="152"/>
      <c r="BT74" s="152"/>
      <c r="BU74" s="152"/>
      <c r="BV74" s="152"/>
    </row>
    <row r="75" spans="56:74" x14ac:dyDescent="0.2">
      <c r="BK75" s="152"/>
      <c r="BL75" s="152"/>
      <c r="BM75" s="152"/>
      <c r="BN75" s="152"/>
      <c r="BO75" s="152"/>
      <c r="BP75" s="152"/>
      <c r="BQ75" s="152"/>
      <c r="BR75" s="152"/>
      <c r="BS75" s="152"/>
      <c r="BT75" s="152"/>
      <c r="BU75" s="152"/>
      <c r="BV75" s="152"/>
    </row>
    <row r="76" spans="56:74" x14ac:dyDescent="0.2">
      <c r="BK76" s="152"/>
      <c r="BL76" s="152"/>
      <c r="BM76" s="152"/>
      <c r="BN76" s="152"/>
      <c r="BO76" s="152"/>
      <c r="BP76" s="152"/>
      <c r="BQ76" s="152"/>
      <c r="BR76" s="152"/>
      <c r="BS76" s="152"/>
      <c r="BT76" s="152"/>
      <c r="BU76" s="152"/>
      <c r="BV76" s="152"/>
    </row>
    <row r="77" spans="56:74" x14ac:dyDescent="0.2">
      <c r="BK77" s="152"/>
      <c r="BL77" s="152"/>
      <c r="BM77" s="152"/>
      <c r="BN77" s="152"/>
      <c r="BO77" s="152"/>
      <c r="BP77" s="152"/>
      <c r="BQ77" s="152"/>
      <c r="BR77" s="152"/>
      <c r="BS77" s="152"/>
      <c r="BT77" s="152"/>
      <c r="BU77" s="152"/>
      <c r="BV77" s="152"/>
    </row>
    <row r="78" spans="56:74" x14ac:dyDescent="0.2">
      <c r="BK78" s="152"/>
      <c r="BL78" s="152"/>
      <c r="BM78" s="152"/>
      <c r="BN78" s="152"/>
      <c r="BO78" s="152"/>
      <c r="BP78" s="152"/>
      <c r="BQ78" s="152"/>
      <c r="BR78" s="152"/>
      <c r="BS78" s="152"/>
      <c r="BT78" s="152"/>
      <c r="BU78" s="152"/>
      <c r="BV78" s="152"/>
    </row>
    <row r="79" spans="56:74" x14ac:dyDescent="0.2">
      <c r="BK79" s="152"/>
      <c r="BL79" s="152"/>
      <c r="BM79" s="152"/>
      <c r="BN79" s="152"/>
      <c r="BO79" s="152"/>
      <c r="BP79" s="152"/>
      <c r="BQ79" s="152"/>
      <c r="BR79" s="152"/>
      <c r="BS79" s="152"/>
      <c r="BT79" s="152"/>
      <c r="BU79" s="152"/>
      <c r="BV79" s="152"/>
    </row>
    <row r="80" spans="56:74" x14ac:dyDescent="0.2">
      <c r="BK80" s="152"/>
      <c r="BL80" s="152"/>
      <c r="BM80" s="152"/>
      <c r="BN80" s="152"/>
      <c r="BO80" s="152"/>
      <c r="BP80" s="152"/>
      <c r="BQ80" s="152"/>
      <c r="BR80" s="152"/>
      <c r="BS80" s="152"/>
      <c r="BT80" s="152"/>
      <c r="BU80" s="152"/>
      <c r="BV80" s="152"/>
    </row>
    <row r="81" spans="63:74" x14ac:dyDescent="0.2">
      <c r="BK81" s="152"/>
      <c r="BL81" s="152"/>
      <c r="BM81" s="152"/>
      <c r="BN81" s="152"/>
      <c r="BO81" s="152"/>
      <c r="BP81" s="152"/>
      <c r="BQ81" s="152"/>
      <c r="BR81" s="152"/>
      <c r="BS81" s="152"/>
      <c r="BT81" s="152"/>
      <c r="BU81" s="152"/>
      <c r="BV81" s="152"/>
    </row>
    <row r="82" spans="63:74" x14ac:dyDescent="0.2">
      <c r="BK82" s="152"/>
      <c r="BL82" s="152"/>
      <c r="BM82" s="152"/>
      <c r="BN82" s="152"/>
      <c r="BO82" s="152"/>
      <c r="BP82" s="152"/>
      <c r="BQ82" s="152"/>
      <c r="BR82" s="152"/>
      <c r="BS82" s="152"/>
      <c r="BT82" s="152"/>
      <c r="BU82" s="152"/>
      <c r="BV82" s="152"/>
    </row>
    <row r="83" spans="63:74" x14ac:dyDescent="0.2">
      <c r="BK83" s="152"/>
      <c r="BL83" s="152"/>
      <c r="BM83" s="152"/>
      <c r="BN83" s="152"/>
      <c r="BO83" s="152"/>
      <c r="BP83" s="152"/>
      <c r="BQ83" s="152"/>
      <c r="BR83" s="152"/>
      <c r="BS83" s="152"/>
      <c r="BT83" s="152"/>
      <c r="BU83" s="152"/>
      <c r="BV83" s="152"/>
    </row>
    <row r="84" spans="63:74" x14ac:dyDescent="0.2">
      <c r="BK84" s="152"/>
      <c r="BL84" s="152"/>
      <c r="BM84" s="152"/>
      <c r="BN84" s="152"/>
      <c r="BO84" s="152"/>
      <c r="BP84" s="152"/>
      <c r="BQ84" s="152"/>
      <c r="BR84" s="152"/>
      <c r="BS84" s="152"/>
      <c r="BT84" s="152"/>
      <c r="BU84" s="152"/>
      <c r="BV84" s="152"/>
    </row>
    <row r="85" spans="63:74" x14ac:dyDescent="0.2">
      <c r="BK85" s="152"/>
      <c r="BL85" s="152"/>
      <c r="BM85" s="152"/>
      <c r="BN85" s="152"/>
      <c r="BO85" s="152"/>
      <c r="BP85" s="152"/>
      <c r="BQ85" s="152"/>
      <c r="BR85" s="152"/>
      <c r="BS85" s="152"/>
      <c r="BT85" s="152"/>
      <c r="BU85" s="152"/>
      <c r="BV85" s="152"/>
    </row>
    <row r="86" spans="63:74" x14ac:dyDescent="0.2">
      <c r="BK86" s="152"/>
      <c r="BL86" s="152"/>
      <c r="BM86" s="152"/>
      <c r="BN86" s="152"/>
      <c r="BO86" s="152"/>
      <c r="BP86" s="152"/>
      <c r="BQ86" s="152"/>
      <c r="BR86" s="152"/>
      <c r="BS86" s="152"/>
      <c r="BT86" s="152"/>
      <c r="BU86" s="152"/>
      <c r="BV86" s="152"/>
    </row>
    <row r="87" spans="63:74" x14ac:dyDescent="0.2">
      <c r="BK87" s="152"/>
      <c r="BL87" s="152"/>
      <c r="BM87" s="152"/>
      <c r="BN87" s="152"/>
      <c r="BO87" s="152"/>
      <c r="BP87" s="152"/>
      <c r="BQ87" s="152"/>
      <c r="BR87" s="152"/>
      <c r="BS87" s="152"/>
      <c r="BT87" s="152"/>
      <c r="BU87" s="152"/>
      <c r="BV87" s="152"/>
    </row>
    <row r="88" spans="63:74" x14ac:dyDescent="0.2">
      <c r="BK88" s="152"/>
      <c r="BL88" s="152"/>
      <c r="BM88" s="152"/>
      <c r="BN88" s="152"/>
      <c r="BO88" s="152"/>
      <c r="BP88" s="152"/>
      <c r="BQ88" s="152"/>
      <c r="BR88" s="152"/>
      <c r="BS88" s="152"/>
      <c r="BT88" s="152"/>
      <c r="BU88" s="152"/>
      <c r="BV88" s="152"/>
    </row>
    <row r="89" spans="63:74" x14ac:dyDescent="0.2">
      <c r="BK89" s="152"/>
      <c r="BL89" s="152"/>
      <c r="BM89" s="152"/>
      <c r="BN89" s="152"/>
      <c r="BO89" s="152"/>
      <c r="BP89" s="152"/>
      <c r="BQ89" s="152"/>
      <c r="BR89" s="152"/>
      <c r="BS89" s="152"/>
      <c r="BT89" s="152"/>
      <c r="BU89" s="152"/>
      <c r="BV89" s="152"/>
    </row>
    <row r="90" spans="63:74" x14ac:dyDescent="0.2">
      <c r="BK90" s="152"/>
      <c r="BL90" s="152"/>
      <c r="BM90" s="152"/>
      <c r="BN90" s="152"/>
      <c r="BO90" s="152"/>
      <c r="BP90" s="152"/>
      <c r="BQ90" s="152"/>
      <c r="BR90" s="152"/>
      <c r="BS90" s="152"/>
      <c r="BT90" s="152"/>
      <c r="BU90" s="152"/>
      <c r="BV90" s="152"/>
    </row>
    <row r="91" spans="63:74" x14ac:dyDescent="0.2">
      <c r="BK91" s="152"/>
      <c r="BL91" s="152"/>
      <c r="BM91" s="152"/>
      <c r="BN91" s="152"/>
      <c r="BO91" s="152"/>
      <c r="BP91" s="152"/>
      <c r="BQ91" s="152"/>
      <c r="BR91" s="152"/>
      <c r="BS91" s="152"/>
      <c r="BT91" s="152"/>
      <c r="BU91" s="152"/>
      <c r="BV91" s="152"/>
    </row>
    <row r="92" spans="63:74" x14ac:dyDescent="0.2">
      <c r="BK92" s="152"/>
      <c r="BL92" s="152"/>
      <c r="BM92" s="152"/>
      <c r="BN92" s="152"/>
      <c r="BO92" s="152"/>
      <c r="BP92" s="152"/>
      <c r="BQ92" s="152"/>
      <c r="BR92" s="152"/>
      <c r="BS92" s="152"/>
      <c r="BT92" s="152"/>
      <c r="BU92" s="152"/>
      <c r="BV92" s="152"/>
    </row>
    <row r="93" spans="63:74" x14ac:dyDescent="0.2">
      <c r="BK93" s="152"/>
      <c r="BL93" s="152"/>
      <c r="BM93" s="152"/>
      <c r="BN93" s="152"/>
      <c r="BO93" s="152"/>
      <c r="BP93" s="152"/>
      <c r="BQ93" s="152"/>
      <c r="BR93" s="152"/>
      <c r="BS93" s="152"/>
      <c r="BT93" s="152"/>
      <c r="BU93" s="152"/>
      <c r="BV93" s="152"/>
    </row>
    <row r="94" spans="63:74" x14ac:dyDescent="0.2">
      <c r="BK94" s="152"/>
      <c r="BL94" s="152"/>
      <c r="BM94" s="152"/>
      <c r="BN94" s="152"/>
      <c r="BO94" s="152"/>
      <c r="BP94" s="152"/>
      <c r="BQ94" s="152"/>
      <c r="BR94" s="152"/>
      <c r="BS94" s="152"/>
      <c r="BT94" s="152"/>
      <c r="BU94" s="152"/>
      <c r="BV94" s="152"/>
    </row>
    <row r="95" spans="63:74" x14ac:dyDescent="0.2">
      <c r="BK95" s="152"/>
      <c r="BL95" s="152"/>
      <c r="BM95" s="152"/>
      <c r="BN95" s="152"/>
      <c r="BO95" s="152"/>
      <c r="BP95" s="152"/>
      <c r="BQ95" s="152"/>
      <c r="BR95" s="152"/>
      <c r="BS95" s="152"/>
      <c r="BT95" s="152"/>
      <c r="BU95" s="152"/>
      <c r="BV95" s="152"/>
    </row>
    <row r="96" spans="63:74" x14ac:dyDescent="0.2">
      <c r="BK96" s="152"/>
      <c r="BL96" s="152"/>
      <c r="BM96" s="152"/>
      <c r="BN96" s="152"/>
      <c r="BO96" s="152"/>
      <c r="BP96" s="152"/>
      <c r="BQ96" s="152"/>
      <c r="BR96" s="152"/>
      <c r="BS96" s="152"/>
      <c r="BT96" s="152"/>
      <c r="BU96" s="152"/>
      <c r="BV96" s="152"/>
    </row>
    <row r="97" spans="63:74" x14ac:dyDescent="0.2">
      <c r="BK97" s="152"/>
      <c r="BL97" s="152"/>
      <c r="BM97" s="152"/>
      <c r="BN97" s="152"/>
      <c r="BO97" s="152"/>
      <c r="BP97" s="152"/>
      <c r="BQ97" s="152"/>
      <c r="BR97" s="152"/>
      <c r="BS97" s="152"/>
      <c r="BT97" s="152"/>
      <c r="BU97" s="152"/>
      <c r="BV97" s="152"/>
    </row>
    <row r="98" spans="63:74" x14ac:dyDescent="0.2">
      <c r="BK98" s="152"/>
      <c r="BL98" s="152"/>
      <c r="BM98" s="152"/>
      <c r="BN98" s="152"/>
      <c r="BO98" s="152"/>
      <c r="BP98" s="152"/>
      <c r="BQ98" s="152"/>
      <c r="BR98" s="152"/>
      <c r="BS98" s="152"/>
      <c r="BT98" s="152"/>
      <c r="BU98" s="152"/>
      <c r="BV98" s="152"/>
    </row>
    <row r="99" spans="63:74" x14ac:dyDescent="0.2">
      <c r="BK99" s="152"/>
      <c r="BL99" s="152"/>
      <c r="BM99" s="152"/>
      <c r="BN99" s="152"/>
      <c r="BO99" s="152"/>
      <c r="BP99" s="152"/>
      <c r="BQ99" s="152"/>
      <c r="BR99" s="152"/>
      <c r="BS99" s="152"/>
      <c r="BT99" s="152"/>
      <c r="BU99" s="152"/>
      <c r="BV99" s="152"/>
    </row>
    <row r="100" spans="63:74" x14ac:dyDescent="0.2">
      <c r="BK100" s="152"/>
      <c r="BL100" s="152"/>
      <c r="BM100" s="152"/>
      <c r="BN100" s="152"/>
      <c r="BO100" s="152"/>
      <c r="BP100" s="152"/>
      <c r="BQ100" s="152"/>
      <c r="BR100" s="152"/>
      <c r="BS100" s="152"/>
      <c r="BT100" s="152"/>
      <c r="BU100" s="152"/>
      <c r="BV100" s="152"/>
    </row>
    <row r="101" spans="63:74" x14ac:dyDescent="0.2">
      <c r="BK101" s="152"/>
      <c r="BL101" s="152"/>
      <c r="BM101" s="152"/>
      <c r="BN101" s="152"/>
      <c r="BO101" s="152"/>
      <c r="BP101" s="152"/>
      <c r="BQ101" s="152"/>
      <c r="BR101" s="152"/>
      <c r="BS101" s="152"/>
      <c r="BT101" s="152"/>
      <c r="BU101" s="152"/>
      <c r="BV101" s="152"/>
    </row>
    <row r="102" spans="63:74" x14ac:dyDescent="0.2">
      <c r="BK102" s="152"/>
      <c r="BL102" s="152"/>
      <c r="BM102" s="152"/>
      <c r="BN102" s="152"/>
      <c r="BO102" s="152"/>
      <c r="BP102" s="152"/>
      <c r="BQ102" s="152"/>
      <c r="BR102" s="152"/>
      <c r="BS102" s="152"/>
      <c r="BT102" s="152"/>
      <c r="BU102" s="152"/>
      <c r="BV102" s="152"/>
    </row>
    <row r="103" spans="63:74" x14ac:dyDescent="0.2">
      <c r="BK103" s="152"/>
      <c r="BL103" s="152"/>
      <c r="BM103" s="152"/>
      <c r="BN103" s="152"/>
      <c r="BO103" s="152"/>
      <c r="BP103" s="152"/>
      <c r="BQ103" s="152"/>
      <c r="BR103" s="152"/>
      <c r="BS103" s="152"/>
      <c r="BT103" s="152"/>
      <c r="BU103" s="152"/>
      <c r="BV103" s="152"/>
    </row>
    <row r="104" spans="63:74" x14ac:dyDescent="0.2">
      <c r="BK104" s="152"/>
      <c r="BL104" s="152"/>
      <c r="BM104" s="152"/>
      <c r="BN104" s="152"/>
      <c r="BO104" s="152"/>
      <c r="BP104" s="152"/>
      <c r="BQ104" s="152"/>
      <c r="BR104" s="152"/>
      <c r="BS104" s="152"/>
      <c r="BT104" s="152"/>
      <c r="BU104" s="152"/>
      <c r="BV104" s="152"/>
    </row>
    <row r="105" spans="63:74" x14ac:dyDescent="0.2">
      <c r="BK105" s="152"/>
      <c r="BL105" s="152"/>
      <c r="BM105" s="152"/>
      <c r="BN105" s="152"/>
      <c r="BO105" s="152"/>
      <c r="BP105" s="152"/>
      <c r="BQ105" s="152"/>
      <c r="BR105" s="152"/>
      <c r="BS105" s="152"/>
      <c r="BT105" s="152"/>
      <c r="BU105" s="152"/>
      <c r="BV105" s="152"/>
    </row>
    <row r="106" spans="63:74" x14ac:dyDescent="0.2">
      <c r="BK106" s="152"/>
      <c r="BL106" s="152"/>
      <c r="BM106" s="152"/>
      <c r="BN106" s="152"/>
      <c r="BO106" s="152"/>
      <c r="BP106" s="152"/>
      <c r="BQ106" s="152"/>
      <c r="BR106" s="152"/>
      <c r="BS106" s="152"/>
      <c r="BT106" s="152"/>
      <c r="BU106" s="152"/>
      <c r="BV106" s="152"/>
    </row>
    <row r="107" spans="63:74" x14ac:dyDescent="0.2">
      <c r="BK107" s="152"/>
      <c r="BL107" s="152"/>
      <c r="BM107" s="152"/>
      <c r="BN107" s="152"/>
      <c r="BO107" s="152"/>
      <c r="BP107" s="152"/>
      <c r="BQ107" s="152"/>
      <c r="BR107" s="152"/>
      <c r="BS107" s="152"/>
      <c r="BT107" s="152"/>
      <c r="BU107" s="152"/>
      <c r="BV107" s="152"/>
    </row>
    <row r="108" spans="63:74" x14ac:dyDescent="0.2">
      <c r="BK108" s="152"/>
      <c r="BL108" s="152"/>
      <c r="BM108" s="152"/>
      <c r="BN108" s="152"/>
      <c r="BO108" s="152"/>
      <c r="BP108" s="152"/>
      <c r="BQ108" s="152"/>
      <c r="BR108" s="152"/>
      <c r="BS108" s="152"/>
      <c r="BT108" s="152"/>
      <c r="BU108" s="152"/>
      <c r="BV108" s="152"/>
    </row>
    <row r="109" spans="63:74" x14ac:dyDescent="0.2">
      <c r="BK109" s="152"/>
      <c r="BL109" s="152"/>
      <c r="BM109" s="152"/>
      <c r="BN109" s="152"/>
      <c r="BO109" s="152"/>
      <c r="BP109" s="152"/>
      <c r="BQ109" s="152"/>
      <c r="BR109" s="152"/>
      <c r="BS109" s="152"/>
      <c r="BT109" s="152"/>
      <c r="BU109" s="152"/>
      <c r="BV109" s="152"/>
    </row>
    <row r="110" spans="63:74" x14ac:dyDescent="0.2">
      <c r="BK110" s="152"/>
      <c r="BL110" s="152"/>
      <c r="BM110" s="152"/>
      <c r="BN110" s="152"/>
      <c r="BO110" s="152"/>
      <c r="BP110" s="152"/>
      <c r="BQ110" s="152"/>
      <c r="BR110" s="152"/>
      <c r="BS110" s="152"/>
      <c r="BT110" s="152"/>
      <c r="BU110" s="152"/>
      <c r="BV110" s="152"/>
    </row>
    <row r="111" spans="63:74" x14ac:dyDescent="0.2">
      <c r="BK111" s="152"/>
      <c r="BL111" s="152"/>
      <c r="BM111" s="152"/>
      <c r="BN111" s="152"/>
      <c r="BO111" s="152"/>
      <c r="BP111" s="152"/>
      <c r="BQ111" s="152"/>
      <c r="BR111" s="152"/>
      <c r="BS111" s="152"/>
      <c r="BT111" s="152"/>
      <c r="BU111" s="152"/>
      <c r="BV111" s="152"/>
    </row>
    <row r="112" spans="63:74" x14ac:dyDescent="0.2">
      <c r="BK112" s="152"/>
      <c r="BL112" s="152"/>
      <c r="BM112" s="152"/>
      <c r="BN112" s="152"/>
      <c r="BO112" s="152"/>
      <c r="BP112" s="152"/>
      <c r="BQ112" s="152"/>
      <c r="BR112" s="152"/>
      <c r="BS112" s="152"/>
      <c r="BT112" s="152"/>
      <c r="BU112" s="152"/>
      <c r="BV112" s="152"/>
    </row>
    <row r="113" spans="63:74" x14ac:dyDescent="0.2">
      <c r="BK113" s="152"/>
      <c r="BL113" s="152"/>
      <c r="BM113" s="152"/>
      <c r="BN113" s="152"/>
      <c r="BO113" s="152"/>
      <c r="BP113" s="152"/>
      <c r="BQ113" s="152"/>
      <c r="BR113" s="152"/>
      <c r="BS113" s="152"/>
      <c r="BT113" s="152"/>
      <c r="BU113" s="152"/>
      <c r="BV113" s="152"/>
    </row>
    <row r="114" spans="63:74" x14ac:dyDescent="0.2">
      <c r="BK114" s="152"/>
      <c r="BL114" s="152"/>
      <c r="BM114" s="152"/>
      <c r="BN114" s="152"/>
      <c r="BO114" s="152"/>
      <c r="BP114" s="152"/>
      <c r="BQ114" s="152"/>
      <c r="BR114" s="152"/>
      <c r="BS114" s="152"/>
      <c r="BT114" s="152"/>
      <c r="BU114" s="152"/>
      <c r="BV114" s="152"/>
    </row>
    <row r="115" spans="63:74" x14ac:dyDescent="0.2">
      <c r="BK115" s="152"/>
      <c r="BL115" s="152"/>
      <c r="BM115" s="152"/>
      <c r="BN115" s="152"/>
      <c r="BO115" s="152"/>
      <c r="BP115" s="152"/>
      <c r="BQ115" s="152"/>
      <c r="BR115" s="152"/>
      <c r="BS115" s="152"/>
      <c r="BT115" s="152"/>
      <c r="BU115" s="152"/>
      <c r="BV115" s="152"/>
    </row>
    <row r="116" spans="63:74" x14ac:dyDescent="0.2">
      <c r="BK116" s="152"/>
      <c r="BL116" s="152"/>
      <c r="BM116" s="152"/>
      <c r="BN116" s="152"/>
      <c r="BO116" s="152"/>
      <c r="BP116" s="152"/>
      <c r="BQ116" s="152"/>
      <c r="BR116" s="152"/>
      <c r="BS116" s="152"/>
      <c r="BT116" s="152"/>
      <c r="BU116" s="152"/>
      <c r="BV116" s="152"/>
    </row>
    <row r="117" spans="63:74" x14ac:dyDescent="0.2">
      <c r="BK117" s="152"/>
      <c r="BL117" s="152"/>
      <c r="BM117" s="152"/>
      <c r="BN117" s="152"/>
      <c r="BO117" s="152"/>
      <c r="BP117" s="152"/>
      <c r="BQ117" s="152"/>
      <c r="BR117" s="152"/>
      <c r="BS117" s="152"/>
      <c r="BT117" s="152"/>
      <c r="BU117" s="152"/>
      <c r="BV117" s="152"/>
    </row>
    <row r="118" spans="63:74" x14ac:dyDescent="0.2">
      <c r="BK118" s="152"/>
      <c r="BL118" s="152"/>
      <c r="BM118" s="152"/>
      <c r="BN118" s="152"/>
      <c r="BO118" s="152"/>
      <c r="BP118" s="152"/>
      <c r="BQ118" s="152"/>
      <c r="BR118" s="152"/>
      <c r="BS118" s="152"/>
      <c r="BT118" s="152"/>
      <c r="BU118" s="152"/>
      <c r="BV118" s="152"/>
    </row>
    <row r="119" spans="63:74" x14ac:dyDescent="0.2">
      <c r="BK119" s="152"/>
      <c r="BL119" s="152"/>
      <c r="BM119" s="152"/>
      <c r="BN119" s="152"/>
      <c r="BO119" s="152"/>
      <c r="BP119" s="152"/>
      <c r="BQ119" s="152"/>
      <c r="BR119" s="152"/>
      <c r="BS119" s="152"/>
      <c r="BT119" s="152"/>
      <c r="BU119" s="152"/>
      <c r="BV119" s="152"/>
    </row>
    <row r="120" spans="63:74" x14ac:dyDescent="0.2">
      <c r="BK120" s="152"/>
      <c r="BL120" s="152"/>
      <c r="BM120" s="152"/>
      <c r="BN120" s="152"/>
      <c r="BO120" s="152"/>
      <c r="BP120" s="152"/>
      <c r="BQ120" s="152"/>
      <c r="BR120" s="152"/>
      <c r="BS120" s="152"/>
      <c r="BT120" s="152"/>
      <c r="BU120" s="152"/>
      <c r="BV120" s="152"/>
    </row>
    <row r="121" spans="63:74" x14ac:dyDescent="0.2">
      <c r="BK121" s="152"/>
      <c r="BL121" s="152"/>
      <c r="BM121" s="152"/>
      <c r="BN121" s="152"/>
      <c r="BO121" s="152"/>
      <c r="BP121" s="152"/>
      <c r="BQ121" s="152"/>
      <c r="BR121" s="152"/>
      <c r="BS121" s="152"/>
      <c r="BT121" s="152"/>
      <c r="BU121" s="152"/>
      <c r="BV121" s="152"/>
    </row>
    <row r="122" spans="63:74" x14ac:dyDescent="0.2">
      <c r="BK122" s="152"/>
      <c r="BL122" s="152"/>
      <c r="BM122" s="152"/>
      <c r="BN122" s="152"/>
      <c r="BO122" s="152"/>
      <c r="BP122" s="152"/>
      <c r="BQ122" s="152"/>
      <c r="BR122" s="152"/>
      <c r="BS122" s="152"/>
      <c r="BT122" s="152"/>
      <c r="BU122" s="152"/>
      <c r="BV122" s="152"/>
    </row>
    <row r="123" spans="63:74" x14ac:dyDescent="0.2">
      <c r="BK123" s="152"/>
      <c r="BL123" s="152"/>
      <c r="BM123" s="152"/>
      <c r="BN123" s="152"/>
      <c r="BO123" s="152"/>
      <c r="BP123" s="152"/>
      <c r="BQ123" s="152"/>
      <c r="BR123" s="152"/>
      <c r="BS123" s="152"/>
      <c r="BT123" s="152"/>
      <c r="BU123" s="152"/>
      <c r="BV123" s="152"/>
    </row>
    <row r="124" spans="63:74" x14ac:dyDescent="0.2">
      <c r="BK124" s="152"/>
      <c r="BL124" s="152"/>
      <c r="BM124" s="152"/>
      <c r="BN124" s="152"/>
      <c r="BO124" s="152"/>
      <c r="BP124" s="152"/>
      <c r="BQ124" s="152"/>
      <c r="BR124" s="152"/>
      <c r="BS124" s="152"/>
      <c r="BT124" s="152"/>
      <c r="BU124" s="152"/>
      <c r="BV124" s="152"/>
    </row>
    <row r="125" spans="63:74" x14ac:dyDescent="0.2">
      <c r="BK125" s="152"/>
      <c r="BL125" s="152"/>
      <c r="BM125" s="152"/>
      <c r="BN125" s="152"/>
      <c r="BO125" s="152"/>
      <c r="BP125" s="152"/>
      <c r="BQ125" s="152"/>
      <c r="BR125" s="152"/>
      <c r="BS125" s="152"/>
      <c r="BT125" s="152"/>
      <c r="BU125" s="152"/>
      <c r="BV125" s="152"/>
    </row>
    <row r="126" spans="63:74" x14ac:dyDescent="0.2">
      <c r="BK126" s="152"/>
      <c r="BL126" s="152"/>
      <c r="BM126" s="152"/>
      <c r="BN126" s="152"/>
      <c r="BO126" s="152"/>
      <c r="BP126" s="152"/>
      <c r="BQ126" s="152"/>
      <c r="BR126" s="152"/>
      <c r="BS126" s="152"/>
      <c r="BT126" s="152"/>
      <c r="BU126" s="152"/>
      <c r="BV126" s="152"/>
    </row>
    <row r="127" spans="63:74" x14ac:dyDescent="0.2">
      <c r="BK127" s="152"/>
      <c r="BL127" s="152"/>
      <c r="BM127" s="152"/>
      <c r="BN127" s="152"/>
      <c r="BO127" s="152"/>
      <c r="BP127" s="152"/>
      <c r="BQ127" s="152"/>
      <c r="BR127" s="152"/>
      <c r="BS127" s="152"/>
      <c r="BT127" s="152"/>
      <c r="BU127" s="152"/>
      <c r="BV127" s="152"/>
    </row>
    <row r="128" spans="63:74" x14ac:dyDescent="0.2">
      <c r="BK128" s="152"/>
      <c r="BL128" s="152"/>
      <c r="BM128" s="152"/>
      <c r="BN128" s="152"/>
      <c r="BO128" s="152"/>
      <c r="BP128" s="152"/>
      <c r="BQ128" s="152"/>
      <c r="BR128" s="152"/>
      <c r="BS128" s="152"/>
      <c r="BT128" s="152"/>
      <c r="BU128" s="152"/>
      <c r="BV128" s="152"/>
    </row>
    <row r="129" spans="63:74" x14ac:dyDescent="0.2">
      <c r="BK129" s="152"/>
      <c r="BL129" s="152"/>
      <c r="BM129" s="152"/>
      <c r="BN129" s="152"/>
      <c r="BO129" s="152"/>
      <c r="BP129" s="152"/>
      <c r="BQ129" s="152"/>
      <c r="BR129" s="152"/>
      <c r="BS129" s="152"/>
      <c r="BT129" s="152"/>
      <c r="BU129" s="152"/>
      <c r="BV129" s="152"/>
    </row>
    <row r="130" spans="63:74" x14ac:dyDescent="0.2">
      <c r="BK130" s="152"/>
      <c r="BL130" s="152"/>
      <c r="BM130" s="152"/>
      <c r="BN130" s="152"/>
      <c r="BO130" s="152"/>
      <c r="BP130" s="152"/>
      <c r="BQ130" s="152"/>
      <c r="BR130" s="152"/>
      <c r="BS130" s="152"/>
      <c r="BT130" s="152"/>
      <c r="BU130" s="152"/>
      <c r="BV130" s="152"/>
    </row>
    <row r="131" spans="63:74" x14ac:dyDescent="0.2">
      <c r="BK131" s="152"/>
      <c r="BL131" s="152"/>
      <c r="BM131" s="152"/>
      <c r="BN131" s="152"/>
      <c r="BO131" s="152"/>
      <c r="BP131" s="152"/>
      <c r="BQ131" s="152"/>
      <c r="BR131" s="152"/>
      <c r="BS131" s="152"/>
      <c r="BT131" s="152"/>
      <c r="BU131" s="152"/>
      <c r="BV131" s="152"/>
    </row>
    <row r="132" spans="63:74" x14ac:dyDescent="0.2">
      <c r="BK132" s="152"/>
      <c r="BL132" s="152"/>
      <c r="BM132" s="152"/>
      <c r="BN132" s="152"/>
      <c r="BO132" s="152"/>
      <c r="BP132" s="152"/>
      <c r="BQ132" s="152"/>
      <c r="BR132" s="152"/>
      <c r="BS132" s="152"/>
      <c r="BT132" s="152"/>
      <c r="BU132" s="152"/>
      <c r="BV132" s="152"/>
    </row>
    <row r="133" spans="63:74" x14ac:dyDescent="0.2">
      <c r="BK133" s="152"/>
      <c r="BL133" s="152"/>
      <c r="BM133" s="152"/>
      <c r="BN133" s="152"/>
      <c r="BO133" s="152"/>
      <c r="BP133" s="152"/>
      <c r="BQ133" s="152"/>
      <c r="BR133" s="152"/>
      <c r="BS133" s="152"/>
      <c r="BT133" s="152"/>
      <c r="BU133" s="152"/>
      <c r="BV133" s="152"/>
    </row>
    <row r="134" spans="63:74" x14ac:dyDescent="0.2">
      <c r="BK134" s="152"/>
      <c r="BL134" s="152"/>
      <c r="BM134" s="152"/>
      <c r="BN134" s="152"/>
      <c r="BO134" s="152"/>
      <c r="BP134" s="152"/>
      <c r="BQ134" s="152"/>
      <c r="BR134" s="152"/>
      <c r="BS134" s="152"/>
      <c r="BT134" s="152"/>
      <c r="BU134" s="152"/>
      <c r="BV134" s="152"/>
    </row>
    <row r="135" spans="63:74" x14ac:dyDescent="0.2">
      <c r="BK135" s="152"/>
      <c r="BL135" s="152"/>
      <c r="BM135" s="152"/>
      <c r="BN135" s="152"/>
      <c r="BO135" s="152"/>
      <c r="BP135" s="152"/>
      <c r="BQ135" s="152"/>
      <c r="BR135" s="152"/>
      <c r="BS135" s="152"/>
      <c r="BT135" s="152"/>
      <c r="BU135" s="152"/>
      <c r="BV135" s="152"/>
    </row>
    <row r="136" spans="63:74" x14ac:dyDescent="0.2">
      <c r="BK136" s="152"/>
      <c r="BL136" s="152"/>
      <c r="BM136" s="152"/>
      <c r="BN136" s="152"/>
      <c r="BO136" s="152"/>
      <c r="BP136" s="152"/>
      <c r="BQ136" s="152"/>
      <c r="BR136" s="152"/>
      <c r="BS136" s="152"/>
      <c r="BT136" s="152"/>
      <c r="BU136" s="152"/>
      <c r="BV136" s="152"/>
    </row>
    <row r="137" spans="63:74" x14ac:dyDescent="0.2">
      <c r="BK137" s="152"/>
      <c r="BL137" s="152"/>
      <c r="BM137" s="152"/>
      <c r="BN137" s="152"/>
      <c r="BO137" s="152"/>
      <c r="BP137" s="152"/>
      <c r="BQ137" s="152"/>
      <c r="BR137" s="152"/>
      <c r="BS137" s="152"/>
      <c r="BT137" s="152"/>
      <c r="BU137" s="152"/>
      <c r="BV137" s="152"/>
    </row>
    <row r="138" spans="63:74" x14ac:dyDescent="0.2">
      <c r="BK138" s="152"/>
      <c r="BL138" s="152"/>
      <c r="BM138" s="152"/>
      <c r="BN138" s="152"/>
      <c r="BO138" s="152"/>
      <c r="BP138" s="152"/>
      <c r="BQ138" s="152"/>
      <c r="BR138" s="152"/>
      <c r="BS138" s="152"/>
      <c r="BT138" s="152"/>
      <c r="BU138" s="152"/>
      <c r="BV138" s="152"/>
    </row>
    <row r="139" spans="63:74" x14ac:dyDescent="0.2">
      <c r="BK139" s="152"/>
      <c r="BL139" s="152"/>
      <c r="BM139" s="152"/>
      <c r="BN139" s="152"/>
      <c r="BO139" s="152"/>
      <c r="BP139" s="152"/>
      <c r="BQ139" s="152"/>
      <c r="BR139" s="152"/>
      <c r="BS139" s="152"/>
      <c r="BT139" s="152"/>
      <c r="BU139" s="152"/>
      <c r="BV139" s="152"/>
    </row>
    <row r="140" spans="63:74" x14ac:dyDescent="0.2">
      <c r="BK140" s="152"/>
      <c r="BL140" s="152"/>
      <c r="BM140" s="152"/>
      <c r="BN140" s="152"/>
      <c r="BO140" s="152"/>
      <c r="BP140" s="152"/>
      <c r="BQ140" s="152"/>
      <c r="BR140" s="152"/>
      <c r="BS140" s="152"/>
      <c r="BT140" s="152"/>
      <c r="BU140" s="152"/>
      <c r="BV140" s="152"/>
    </row>
    <row r="141" spans="63:74" x14ac:dyDescent="0.2">
      <c r="BK141" s="152"/>
      <c r="BL141" s="152"/>
      <c r="BM141" s="152"/>
      <c r="BN141" s="152"/>
      <c r="BO141" s="152"/>
      <c r="BP141" s="152"/>
      <c r="BQ141" s="152"/>
      <c r="BR141" s="152"/>
      <c r="BS141" s="152"/>
      <c r="BT141" s="152"/>
      <c r="BU141" s="152"/>
      <c r="BV141" s="152"/>
    </row>
    <row r="142" spans="63:74" x14ac:dyDescent="0.2">
      <c r="BK142" s="152"/>
      <c r="BL142" s="152"/>
      <c r="BM142" s="152"/>
      <c r="BN142" s="152"/>
      <c r="BO142" s="152"/>
      <c r="BP142" s="152"/>
      <c r="BQ142" s="152"/>
      <c r="BR142" s="152"/>
      <c r="BS142" s="152"/>
      <c r="BT142" s="152"/>
      <c r="BU142" s="152"/>
      <c r="BV142" s="152"/>
    </row>
    <row r="143" spans="63:74" x14ac:dyDescent="0.2">
      <c r="BK143" s="152"/>
      <c r="BL143" s="152"/>
      <c r="BM143" s="152"/>
      <c r="BN143" s="152"/>
      <c r="BO143" s="152"/>
      <c r="BP143" s="152"/>
      <c r="BQ143" s="152"/>
      <c r="BR143" s="152"/>
      <c r="BS143" s="152"/>
      <c r="BT143" s="152"/>
      <c r="BU143" s="152"/>
      <c r="BV143" s="152"/>
    </row>
    <row r="144" spans="63:74" x14ac:dyDescent="0.2">
      <c r="BK144" s="152"/>
      <c r="BL144" s="152"/>
      <c r="BM144" s="152"/>
      <c r="BN144" s="152"/>
      <c r="BO144" s="152"/>
      <c r="BP144" s="152"/>
      <c r="BQ144" s="152"/>
      <c r="BR144" s="152"/>
      <c r="BS144" s="152"/>
      <c r="BT144" s="152"/>
      <c r="BU144" s="152"/>
      <c r="BV144" s="152"/>
    </row>
  </sheetData>
  <mergeCells count="18">
    <mergeCell ref="AM3:AX3"/>
    <mergeCell ref="AY3:BJ3"/>
    <mergeCell ref="BK3:BV3"/>
    <mergeCell ref="B1:AL1"/>
    <mergeCell ref="C3:N3"/>
    <mergeCell ref="O3:Z3"/>
    <mergeCell ref="AA3:AL3"/>
    <mergeCell ref="B56:Q56"/>
    <mergeCell ref="B49:Q49"/>
    <mergeCell ref="B52:Q52"/>
    <mergeCell ref="B54:Q54"/>
    <mergeCell ref="A1:A2"/>
    <mergeCell ref="B50:Q50"/>
    <mergeCell ref="B46:Q46"/>
    <mergeCell ref="B47:Q47"/>
    <mergeCell ref="B48:Q48"/>
    <mergeCell ref="B55:Q55"/>
    <mergeCell ref="B53:Q53"/>
  </mergeCells>
  <phoneticPr fontId="6" type="noConversion"/>
  <conditionalFormatting sqref="C51:P51">
    <cfRule type="cellIs" dxfId="8" priority="1" stopIfTrue="1" operator="notEqual">
      <formula>0</formula>
    </cfRule>
  </conditionalFormatting>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5"/>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O43" sqref="BO43"/>
    </sheetView>
  </sheetViews>
  <sheetFormatPr defaultColWidth="11" defaultRowHeight="11.25" x14ac:dyDescent="0.2"/>
  <cols>
    <col min="1" max="1" width="11.5703125" style="53" customWidth="1"/>
    <col min="2" max="2" width="47.5703125" style="53" customWidth="1"/>
    <col min="3" max="50" width="6.5703125" style="53" customWidth="1"/>
    <col min="51" max="55" width="6.5703125" style="151" customWidth="1"/>
    <col min="56" max="58" width="6.5703125" style="325" customWidth="1"/>
    <col min="59" max="62" width="6.5703125" style="151" customWidth="1"/>
    <col min="63" max="74" width="6.5703125" style="53" customWidth="1"/>
    <col min="75" max="16384" width="11" style="53"/>
  </cols>
  <sheetData>
    <row r="1" spans="1:74" ht="15.6" customHeight="1" x14ac:dyDescent="0.2">
      <c r="A1" s="777" t="s">
        <v>516</v>
      </c>
      <c r="B1" s="860" t="s">
        <v>518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4.1" customHeight="1"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390"/>
      <c r="B5" s="389" t="s">
        <v>646</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163"/>
      <c r="AZ5" s="163"/>
      <c r="BA5" s="163"/>
      <c r="BB5" s="163"/>
      <c r="BC5" s="163"/>
      <c r="BD5" s="535"/>
      <c r="BE5" s="535"/>
      <c r="BF5" s="535"/>
      <c r="BG5" s="535"/>
      <c r="BH5" s="535"/>
      <c r="BI5" s="535"/>
      <c r="BJ5" s="536"/>
      <c r="BK5" s="536"/>
      <c r="BL5" s="536"/>
      <c r="BM5" s="536"/>
      <c r="BN5" s="536"/>
      <c r="BO5" s="536"/>
      <c r="BP5" s="536"/>
      <c r="BQ5" s="536"/>
      <c r="BR5" s="536"/>
      <c r="BS5" s="536"/>
      <c r="BT5" s="536"/>
      <c r="BU5" s="536"/>
      <c r="BV5" s="536"/>
    </row>
    <row r="6" spans="1:74" s="325" customFormat="1" ht="11.1" customHeight="1" x14ac:dyDescent="0.2">
      <c r="A6" s="547" t="s">
        <v>640</v>
      </c>
      <c r="B6" s="548" t="s">
        <v>1162</v>
      </c>
      <c r="C6" s="113">
        <v>342.01910966000003</v>
      </c>
      <c r="D6" s="113">
        <v>319.69810647000003</v>
      </c>
      <c r="E6" s="113">
        <v>309.86969614999998</v>
      </c>
      <c r="F6" s="113">
        <v>279.84621380999999</v>
      </c>
      <c r="G6" s="113">
        <v>304.83682580999999</v>
      </c>
      <c r="H6" s="113">
        <v>351.96718971000001</v>
      </c>
      <c r="I6" s="113">
        <v>409.87126008000001</v>
      </c>
      <c r="J6" s="113">
        <v>398.53559253999998</v>
      </c>
      <c r="K6" s="113">
        <v>333.49303682999999</v>
      </c>
      <c r="L6" s="113">
        <v>313.70343889999998</v>
      </c>
      <c r="M6" s="113">
        <v>301.40296374000002</v>
      </c>
      <c r="N6" s="113">
        <v>344.52341285</v>
      </c>
      <c r="O6" s="113">
        <v>349.20970907999998</v>
      </c>
      <c r="P6" s="113">
        <v>323.89952904</v>
      </c>
      <c r="Q6" s="113">
        <v>311.39727590000001</v>
      </c>
      <c r="R6" s="113">
        <v>293.30794445999999</v>
      </c>
      <c r="S6" s="113">
        <v>320.18096152999999</v>
      </c>
      <c r="T6" s="113">
        <v>373.85647757999999</v>
      </c>
      <c r="U6" s="113">
        <v>405.62409079000003</v>
      </c>
      <c r="V6" s="113">
        <v>412.86476757999998</v>
      </c>
      <c r="W6" s="113">
        <v>347.74377498000001</v>
      </c>
      <c r="X6" s="113">
        <v>320.20177806999999</v>
      </c>
      <c r="Y6" s="113">
        <v>314.30952057000002</v>
      </c>
      <c r="Z6" s="113">
        <v>337.10356099000001</v>
      </c>
      <c r="AA6" s="113">
        <v>373.76591922</v>
      </c>
      <c r="AB6" s="113">
        <v>324.31105515000002</v>
      </c>
      <c r="AC6" s="113">
        <v>324.53085103000001</v>
      </c>
      <c r="AD6" s="113">
        <v>303.99405027</v>
      </c>
      <c r="AE6" s="113">
        <v>342.18440575</v>
      </c>
      <c r="AF6" s="113">
        <v>379.134477</v>
      </c>
      <c r="AG6" s="113">
        <v>422.97565278000002</v>
      </c>
      <c r="AH6" s="113">
        <v>412.13376154000002</v>
      </c>
      <c r="AI6" s="113">
        <v>351.65540012999998</v>
      </c>
      <c r="AJ6" s="113">
        <v>313.94938545999997</v>
      </c>
      <c r="AK6" s="113">
        <v>321.78055985999998</v>
      </c>
      <c r="AL6" s="113">
        <v>360.25671504000002</v>
      </c>
      <c r="AM6" s="113">
        <v>348.03065303</v>
      </c>
      <c r="AN6" s="113">
        <v>309.25814451999997</v>
      </c>
      <c r="AO6" s="113">
        <v>329.92005377999999</v>
      </c>
      <c r="AP6" s="113">
        <v>299.62779341999999</v>
      </c>
      <c r="AQ6" s="113">
        <v>327.49341498000001</v>
      </c>
      <c r="AR6" s="113">
        <v>356.86348299000002</v>
      </c>
      <c r="AS6" s="113">
        <v>425.90209571000003</v>
      </c>
      <c r="AT6" s="113">
        <v>424.04151452000002</v>
      </c>
      <c r="AU6" s="113">
        <v>359.04664223999998</v>
      </c>
      <c r="AV6" s="113">
        <v>329.49674181</v>
      </c>
      <c r="AW6" s="113">
        <v>322.10341304999997</v>
      </c>
      <c r="AX6" s="113">
        <v>346.38722644000001</v>
      </c>
      <c r="AY6" s="113">
        <v>379.79944717000001</v>
      </c>
      <c r="AZ6" s="113">
        <v>320.28003486</v>
      </c>
      <c r="BA6" s="113">
        <v>323.63910347000001</v>
      </c>
      <c r="BB6" s="113">
        <v>309.00049999999999</v>
      </c>
      <c r="BC6" s="113">
        <v>348.3526</v>
      </c>
      <c r="BD6" s="476">
        <v>377.6397</v>
      </c>
      <c r="BE6" s="476">
        <v>439.4522</v>
      </c>
      <c r="BF6" s="476">
        <v>433.32240000000002</v>
      </c>
      <c r="BG6" s="476">
        <v>365.24779999999998</v>
      </c>
      <c r="BH6" s="476">
        <v>332.77359999999999</v>
      </c>
      <c r="BI6" s="476">
        <v>325.43680000000001</v>
      </c>
      <c r="BJ6" s="476">
        <v>355.17500000000001</v>
      </c>
      <c r="BK6" s="476">
        <v>373.95639999999997</v>
      </c>
      <c r="BL6" s="476">
        <v>319.3186</v>
      </c>
      <c r="BM6" s="476">
        <v>328.36410000000001</v>
      </c>
      <c r="BN6" s="476">
        <v>310.66879999999998</v>
      </c>
      <c r="BO6" s="476">
        <v>354.02339999999998</v>
      </c>
      <c r="BP6" s="476">
        <v>388.01929999999999</v>
      </c>
      <c r="BQ6" s="476">
        <v>444.08589999999998</v>
      </c>
      <c r="BR6" s="476">
        <v>438.1798</v>
      </c>
      <c r="BS6" s="476">
        <v>369.14269999999999</v>
      </c>
      <c r="BT6" s="476">
        <v>336.21159999999998</v>
      </c>
      <c r="BU6" s="476">
        <v>328.53039999999999</v>
      </c>
      <c r="BV6" s="476">
        <v>358.40089999999998</v>
      </c>
    </row>
    <row r="7" spans="1:74" ht="11.1" customHeight="1" x14ac:dyDescent="0.2">
      <c r="A7" s="390" t="s">
        <v>641</v>
      </c>
      <c r="B7" s="541" t="s">
        <v>1143</v>
      </c>
      <c r="C7" s="466">
        <v>327.71017662000003</v>
      </c>
      <c r="D7" s="466">
        <v>306.45559788999998</v>
      </c>
      <c r="E7" s="466">
        <v>296.52242329000001</v>
      </c>
      <c r="F7" s="466">
        <v>267.76744989000002</v>
      </c>
      <c r="G7" s="466">
        <v>292.54631831</v>
      </c>
      <c r="H7" s="466">
        <v>339.24945960000002</v>
      </c>
      <c r="I7" s="466">
        <v>396.31127507999997</v>
      </c>
      <c r="J7" s="466">
        <v>384.92208773999999</v>
      </c>
      <c r="K7" s="466">
        <v>320.96814869999997</v>
      </c>
      <c r="L7" s="466">
        <v>301.33099442999998</v>
      </c>
      <c r="M7" s="466">
        <v>289.04609841000001</v>
      </c>
      <c r="N7" s="466">
        <v>330.82642434000002</v>
      </c>
      <c r="O7" s="466">
        <v>335.50756569999999</v>
      </c>
      <c r="P7" s="466">
        <v>312.79046679999999</v>
      </c>
      <c r="Q7" s="466">
        <v>299.39954768000001</v>
      </c>
      <c r="R7" s="466">
        <v>281.72475012000001</v>
      </c>
      <c r="S7" s="466">
        <v>308.03607340000002</v>
      </c>
      <c r="T7" s="466">
        <v>360.9186699</v>
      </c>
      <c r="U7" s="466">
        <v>391.70503095999999</v>
      </c>
      <c r="V7" s="466">
        <v>399.04340768999998</v>
      </c>
      <c r="W7" s="466">
        <v>335.24031330000003</v>
      </c>
      <c r="X7" s="466">
        <v>307.59117122999999</v>
      </c>
      <c r="Y7" s="466">
        <v>301.4582547</v>
      </c>
      <c r="Z7" s="466">
        <v>323.76603514999999</v>
      </c>
      <c r="AA7" s="466">
        <v>359.85566940000001</v>
      </c>
      <c r="AB7" s="466">
        <v>312.15804648</v>
      </c>
      <c r="AC7" s="466">
        <v>311.53005955999998</v>
      </c>
      <c r="AD7" s="466">
        <v>291.81450212999999</v>
      </c>
      <c r="AE7" s="466">
        <v>329.31767045999999</v>
      </c>
      <c r="AF7" s="466">
        <v>366.01821840000002</v>
      </c>
      <c r="AG7" s="466">
        <v>408.87429664000001</v>
      </c>
      <c r="AH7" s="466">
        <v>398.04124155</v>
      </c>
      <c r="AI7" s="466">
        <v>338.96642759999997</v>
      </c>
      <c r="AJ7" s="466">
        <v>301.4194268</v>
      </c>
      <c r="AK7" s="466">
        <v>308.81567009999998</v>
      </c>
      <c r="AL7" s="466">
        <v>347.08100557</v>
      </c>
      <c r="AM7" s="466">
        <v>334.69636265999998</v>
      </c>
      <c r="AN7" s="466">
        <v>296.90503303999998</v>
      </c>
      <c r="AO7" s="466">
        <v>316.97279837999997</v>
      </c>
      <c r="AP7" s="466">
        <v>288.42823571999998</v>
      </c>
      <c r="AQ7" s="466">
        <v>315.11660859</v>
      </c>
      <c r="AR7" s="466">
        <v>343.81321020000001</v>
      </c>
      <c r="AS7" s="466">
        <v>412.23485133000003</v>
      </c>
      <c r="AT7" s="466">
        <v>410.08733811000002</v>
      </c>
      <c r="AU7" s="466">
        <v>345.95578860000001</v>
      </c>
      <c r="AV7" s="466">
        <v>316.80229342000001</v>
      </c>
      <c r="AW7" s="466">
        <v>308.93419619999997</v>
      </c>
      <c r="AX7" s="466">
        <v>332.39183413000001</v>
      </c>
      <c r="AY7" s="466">
        <v>365.62525950999998</v>
      </c>
      <c r="AZ7" s="466">
        <v>307.77068353999999</v>
      </c>
      <c r="BA7" s="466">
        <v>311.07859660999998</v>
      </c>
      <c r="BB7" s="466">
        <v>296.90480000000002</v>
      </c>
      <c r="BC7" s="466">
        <v>335.39589999999998</v>
      </c>
      <c r="BD7" s="437">
        <v>364.47489999999999</v>
      </c>
      <c r="BE7" s="437">
        <v>425.35109999999997</v>
      </c>
      <c r="BF7" s="437">
        <v>419.03100000000001</v>
      </c>
      <c r="BG7" s="437">
        <v>352.20100000000002</v>
      </c>
      <c r="BH7" s="437">
        <v>319.88909999999998</v>
      </c>
      <c r="BI7" s="437">
        <v>312.23309999999998</v>
      </c>
      <c r="BJ7" s="437">
        <v>341.17869999999999</v>
      </c>
      <c r="BK7" s="437">
        <v>360.14350000000002</v>
      </c>
      <c r="BL7" s="437">
        <v>307.1798</v>
      </c>
      <c r="BM7" s="437">
        <v>315.60700000000003</v>
      </c>
      <c r="BN7" s="437">
        <v>298.4556</v>
      </c>
      <c r="BO7" s="437">
        <v>341.01299999999998</v>
      </c>
      <c r="BP7" s="437">
        <v>374.8297</v>
      </c>
      <c r="BQ7" s="437">
        <v>429.99029999999999</v>
      </c>
      <c r="BR7" s="437">
        <v>423.90559999999999</v>
      </c>
      <c r="BS7" s="437">
        <v>356.11630000000002</v>
      </c>
      <c r="BT7" s="437">
        <v>323.33940000000001</v>
      </c>
      <c r="BU7" s="437">
        <v>315.32440000000003</v>
      </c>
      <c r="BV7" s="437">
        <v>344.3888</v>
      </c>
    </row>
    <row r="8" spans="1:74" ht="11.1" customHeight="1" x14ac:dyDescent="0.2">
      <c r="A8" s="390" t="s">
        <v>817</v>
      </c>
      <c r="B8" s="541" t="s">
        <v>1144</v>
      </c>
      <c r="C8" s="466">
        <v>13.164051668000001</v>
      </c>
      <c r="D8" s="466">
        <v>12.168841612</v>
      </c>
      <c r="E8" s="466">
        <v>12.296850972</v>
      </c>
      <c r="F8" s="466">
        <v>11.13612663</v>
      </c>
      <c r="G8" s="466">
        <v>11.278249003999999</v>
      </c>
      <c r="H8" s="466">
        <v>11.615167140000001</v>
      </c>
      <c r="I8" s="466">
        <v>12.266783359</v>
      </c>
      <c r="J8" s="466">
        <v>12.372127063000001</v>
      </c>
      <c r="K8" s="466">
        <v>11.42742309</v>
      </c>
      <c r="L8" s="466">
        <v>11.340912341999999</v>
      </c>
      <c r="M8" s="466">
        <v>11.36963652</v>
      </c>
      <c r="N8" s="466">
        <v>12.628158729000001</v>
      </c>
      <c r="O8" s="466">
        <v>12.606454854000001</v>
      </c>
      <c r="P8" s="466">
        <v>10.136364448</v>
      </c>
      <c r="Q8" s="466">
        <v>11.009997324</v>
      </c>
      <c r="R8" s="466">
        <v>10.64531247</v>
      </c>
      <c r="S8" s="466">
        <v>11.17893263</v>
      </c>
      <c r="T8" s="466">
        <v>11.836579410000001</v>
      </c>
      <c r="U8" s="466">
        <v>12.714699259</v>
      </c>
      <c r="V8" s="466">
        <v>12.578950321000001</v>
      </c>
      <c r="W8" s="466">
        <v>11.38859442</v>
      </c>
      <c r="X8" s="466">
        <v>11.5708678</v>
      </c>
      <c r="Y8" s="466">
        <v>11.819855069999999</v>
      </c>
      <c r="Z8" s="466">
        <v>12.263584128</v>
      </c>
      <c r="AA8" s="466">
        <v>12.507651933</v>
      </c>
      <c r="AB8" s="466">
        <v>10.921140132</v>
      </c>
      <c r="AC8" s="466">
        <v>11.673136862</v>
      </c>
      <c r="AD8" s="466">
        <v>10.871232900000001</v>
      </c>
      <c r="AE8" s="466">
        <v>11.485485337</v>
      </c>
      <c r="AF8" s="466">
        <v>11.66105628</v>
      </c>
      <c r="AG8" s="466">
        <v>12.509503067000001</v>
      </c>
      <c r="AH8" s="466">
        <v>12.497536199000001</v>
      </c>
      <c r="AI8" s="466">
        <v>11.27184609</v>
      </c>
      <c r="AJ8" s="466">
        <v>11.230137221</v>
      </c>
      <c r="AK8" s="466">
        <v>11.63497308</v>
      </c>
      <c r="AL8" s="466">
        <v>11.779041201</v>
      </c>
      <c r="AM8" s="466">
        <v>11.969392547</v>
      </c>
      <c r="AN8" s="466">
        <v>11.121728184</v>
      </c>
      <c r="AO8" s="466">
        <v>11.646900229</v>
      </c>
      <c r="AP8" s="466">
        <v>9.9661552199999992</v>
      </c>
      <c r="AQ8" s="466">
        <v>11.03158064</v>
      </c>
      <c r="AR8" s="466">
        <v>11.603409510000001</v>
      </c>
      <c r="AS8" s="466">
        <v>12.101547004</v>
      </c>
      <c r="AT8" s="466">
        <v>12.412572422</v>
      </c>
      <c r="AU8" s="466">
        <v>11.663567370000001</v>
      </c>
      <c r="AV8" s="466">
        <v>11.330163711999999</v>
      </c>
      <c r="AW8" s="466">
        <v>11.7763344</v>
      </c>
      <c r="AX8" s="466">
        <v>12.533806571</v>
      </c>
      <c r="AY8" s="466">
        <v>12.692997181999999</v>
      </c>
      <c r="AZ8" s="466">
        <v>11.163718499</v>
      </c>
      <c r="BA8" s="466">
        <v>11.170820123</v>
      </c>
      <c r="BB8" s="466">
        <v>10.760859999999999</v>
      </c>
      <c r="BC8" s="466">
        <v>11.476699999999999</v>
      </c>
      <c r="BD8" s="437">
        <v>11.61896</v>
      </c>
      <c r="BE8" s="437">
        <v>12.40558</v>
      </c>
      <c r="BF8" s="437">
        <v>12.622350000000001</v>
      </c>
      <c r="BG8" s="437">
        <v>11.52167</v>
      </c>
      <c r="BH8" s="437">
        <v>11.375909999999999</v>
      </c>
      <c r="BI8" s="437">
        <v>11.72917</v>
      </c>
      <c r="BJ8" s="437">
        <v>12.43417</v>
      </c>
      <c r="BK8" s="437">
        <v>12.25914</v>
      </c>
      <c r="BL8" s="437">
        <v>10.757619999999999</v>
      </c>
      <c r="BM8" s="437">
        <v>11.29461</v>
      </c>
      <c r="BN8" s="437">
        <v>10.82945</v>
      </c>
      <c r="BO8" s="437">
        <v>11.494719999999999</v>
      </c>
      <c r="BP8" s="437">
        <v>11.620889999999999</v>
      </c>
      <c r="BQ8" s="437">
        <v>12.3873</v>
      </c>
      <c r="BR8" s="437">
        <v>12.59984</v>
      </c>
      <c r="BS8" s="437">
        <v>11.50206</v>
      </c>
      <c r="BT8" s="437">
        <v>11.36702</v>
      </c>
      <c r="BU8" s="437">
        <v>11.737170000000001</v>
      </c>
      <c r="BV8" s="437">
        <v>12.458080000000001</v>
      </c>
    </row>
    <row r="9" spans="1:74" ht="11.1" customHeight="1" x14ac:dyDescent="0.2">
      <c r="A9" s="390" t="s">
        <v>818</v>
      </c>
      <c r="B9" s="541" t="s">
        <v>1145</v>
      </c>
      <c r="C9" s="466">
        <v>1.144881367</v>
      </c>
      <c r="D9" s="466">
        <v>1.073666971</v>
      </c>
      <c r="E9" s="466">
        <v>1.0504218869999999</v>
      </c>
      <c r="F9" s="466">
        <v>0.94263728999999996</v>
      </c>
      <c r="G9" s="466">
        <v>1.0122584999999999</v>
      </c>
      <c r="H9" s="466">
        <v>1.1025629699999999</v>
      </c>
      <c r="I9" s="466">
        <v>1.2932016420000001</v>
      </c>
      <c r="J9" s="466">
        <v>1.241377733</v>
      </c>
      <c r="K9" s="466">
        <v>1.0974650399999999</v>
      </c>
      <c r="L9" s="466">
        <v>1.03153213</v>
      </c>
      <c r="M9" s="466">
        <v>0.98722880999999996</v>
      </c>
      <c r="N9" s="466">
        <v>1.06882978</v>
      </c>
      <c r="O9" s="466">
        <v>1.095688521</v>
      </c>
      <c r="P9" s="466">
        <v>0.97269779599999995</v>
      </c>
      <c r="Q9" s="466">
        <v>0.98773089700000005</v>
      </c>
      <c r="R9" s="466">
        <v>0.93788187000000001</v>
      </c>
      <c r="S9" s="466">
        <v>0.96595550500000005</v>
      </c>
      <c r="T9" s="466">
        <v>1.10122827</v>
      </c>
      <c r="U9" s="466">
        <v>1.204360571</v>
      </c>
      <c r="V9" s="466">
        <v>1.242409568</v>
      </c>
      <c r="W9" s="466">
        <v>1.11486726</v>
      </c>
      <c r="X9" s="466">
        <v>1.0397390390000001</v>
      </c>
      <c r="Y9" s="466">
        <v>1.0314108</v>
      </c>
      <c r="Z9" s="466">
        <v>1.073941711</v>
      </c>
      <c r="AA9" s="466">
        <v>1.4025978830000001</v>
      </c>
      <c r="AB9" s="466">
        <v>1.23186854</v>
      </c>
      <c r="AC9" s="466">
        <v>1.327654608</v>
      </c>
      <c r="AD9" s="466">
        <v>1.30831524</v>
      </c>
      <c r="AE9" s="466">
        <v>1.3812499499999999</v>
      </c>
      <c r="AF9" s="466">
        <v>1.4552023199999999</v>
      </c>
      <c r="AG9" s="466">
        <v>1.5918530689999999</v>
      </c>
      <c r="AH9" s="466">
        <v>1.5949837899999999</v>
      </c>
      <c r="AI9" s="466">
        <v>1.4171264400000001</v>
      </c>
      <c r="AJ9" s="466">
        <v>1.299821444</v>
      </c>
      <c r="AK9" s="466">
        <v>1.32991668</v>
      </c>
      <c r="AL9" s="466">
        <v>1.396668265</v>
      </c>
      <c r="AM9" s="466">
        <v>1.3648978220000001</v>
      </c>
      <c r="AN9" s="466">
        <v>1.2313833000000001</v>
      </c>
      <c r="AO9" s="466">
        <v>1.3003551710000001</v>
      </c>
      <c r="AP9" s="466">
        <v>1.2334024800000001</v>
      </c>
      <c r="AQ9" s="466">
        <v>1.3452257489999999</v>
      </c>
      <c r="AR9" s="466">
        <v>1.4468632800000001</v>
      </c>
      <c r="AS9" s="466">
        <v>1.565697377</v>
      </c>
      <c r="AT9" s="466">
        <v>1.5416039909999999</v>
      </c>
      <c r="AU9" s="466">
        <v>1.42728627</v>
      </c>
      <c r="AV9" s="466">
        <v>1.364284673</v>
      </c>
      <c r="AW9" s="466">
        <v>1.3928824500000001</v>
      </c>
      <c r="AX9" s="466">
        <v>1.4615857370000001</v>
      </c>
      <c r="AY9" s="466">
        <v>1.481190478</v>
      </c>
      <c r="AZ9" s="466">
        <v>1.3456328200000001</v>
      </c>
      <c r="BA9" s="466">
        <v>1.38968673</v>
      </c>
      <c r="BB9" s="466">
        <v>1.3348180000000001</v>
      </c>
      <c r="BC9" s="466">
        <v>1.479976</v>
      </c>
      <c r="BD9" s="437">
        <v>1.545812</v>
      </c>
      <c r="BE9" s="437">
        <v>1.6954819999999999</v>
      </c>
      <c r="BF9" s="437">
        <v>1.6690339999999999</v>
      </c>
      <c r="BG9" s="437">
        <v>1.5251209999999999</v>
      </c>
      <c r="BH9" s="437">
        <v>1.5086459999999999</v>
      </c>
      <c r="BI9" s="437">
        <v>1.474531</v>
      </c>
      <c r="BJ9" s="437">
        <v>1.5621</v>
      </c>
      <c r="BK9" s="437">
        <v>1.553752</v>
      </c>
      <c r="BL9" s="437">
        <v>1.3812150000000001</v>
      </c>
      <c r="BM9" s="437">
        <v>1.462456</v>
      </c>
      <c r="BN9" s="437">
        <v>1.3837630000000001</v>
      </c>
      <c r="BO9" s="437">
        <v>1.515746</v>
      </c>
      <c r="BP9" s="437">
        <v>1.5686869999999999</v>
      </c>
      <c r="BQ9" s="437">
        <v>1.7083630000000001</v>
      </c>
      <c r="BR9" s="437">
        <v>1.6743669999999999</v>
      </c>
      <c r="BS9" s="437">
        <v>1.524335</v>
      </c>
      <c r="BT9" s="437">
        <v>1.5052030000000001</v>
      </c>
      <c r="BU9" s="437">
        <v>1.4688810000000001</v>
      </c>
      <c r="BV9" s="437">
        <v>1.5539780000000001</v>
      </c>
    </row>
    <row r="10" spans="1:74" s="325" customFormat="1" ht="11.1" customHeight="1" x14ac:dyDescent="0.2">
      <c r="A10" s="545" t="s">
        <v>642</v>
      </c>
      <c r="B10" s="546" t="s">
        <v>1163</v>
      </c>
      <c r="C10" s="113">
        <v>3.1822139840000001</v>
      </c>
      <c r="D10" s="113">
        <v>2.8315100040000001</v>
      </c>
      <c r="E10" s="113">
        <v>3.7776139959999999</v>
      </c>
      <c r="F10" s="113">
        <v>3.2440500000000001</v>
      </c>
      <c r="G10" s="113">
        <v>3.7051470009999998</v>
      </c>
      <c r="H10" s="113">
        <v>3.9033740099999998</v>
      </c>
      <c r="I10" s="113">
        <v>5.4271159979999997</v>
      </c>
      <c r="J10" s="113">
        <v>5.8826640049999996</v>
      </c>
      <c r="K10" s="113">
        <v>3.7403179799999999</v>
      </c>
      <c r="L10" s="113">
        <v>3.8845699790000001</v>
      </c>
      <c r="M10" s="113">
        <v>3.4132250100000001</v>
      </c>
      <c r="N10" s="113">
        <v>4.322381987</v>
      </c>
      <c r="O10" s="113">
        <v>4.1452130189999998</v>
      </c>
      <c r="P10" s="113">
        <v>2.9268660120000001</v>
      </c>
      <c r="Q10" s="113">
        <v>3.8262259950000002</v>
      </c>
      <c r="R10" s="113">
        <v>3.3243160199999999</v>
      </c>
      <c r="S10" s="113">
        <v>3.6948459800000002</v>
      </c>
      <c r="T10" s="113">
        <v>4.4416770000000003</v>
      </c>
      <c r="U10" s="113">
        <v>4.4138849970000003</v>
      </c>
      <c r="V10" s="113">
        <v>3.3715719970000002</v>
      </c>
      <c r="W10" s="113">
        <v>2.7407619900000002</v>
      </c>
      <c r="X10" s="113">
        <v>2.8512429799999999</v>
      </c>
      <c r="Y10" s="113">
        <v>1.161897</v>
      </c>
      <c r="Z10" s="113">
        <v>2.4130869960000001</v>
      </c>
      <c r="AA10" s="113">
        <v>2.9975299959999999</v>
      </c>
      <c r="AB10" s="113">
        <v>1.820599984</v>
      </c>
      <c r="AC10" s="113">
        <v>1.9960350060000001</v>
      </c>
      <c r="AD10" s="113">
        <v>2.4962070000000001</v>
      </c>
      <c r="AE10" s="113">
        <v>2.7666680050000001</v>
      </c>
      <c r="AF10" s="113">
        <v>4.3843899899999998</v>
      </c>
      <c r="AG10" s="113">
        <v>5.4643959779999998</v>
      </c>
      <c r="AH10" s="113">
        <v>5.913036999</v>
      </c>
      <c r="AI10" s="113">
        <v>3.8373920099999999</v>
      </c>
      <c r="AJ10" s="113">
        <v>2.8880370040000001</v>
      </c>
      <c r="AK10" s="113">
        <v>2.6266580099999999</v>
      </c>
      <c r="AL10" s="113">
        <v>4.0210309869999996</v>
      </c>
      <c r="AM10" s="113">
        <v>3.3008760009999998</v>
      </c>
      <c r="AN10" s="113">
        <v>1.960725984</v>
      </c>
      <c r="AO10" s="113">
        <v>2.5775980129999998</v>
      </c>
      <c r="AP10" s="113">
        <v>1.9127990100000001</v>
      </c>
      <c r="AQ10" s="113">
        <v>2.624494007</v>
      </c>
      <c r="AR10" s="113">
        <v>1.68954801</v>
      </c>
      <c r="AS10" s="113">
        <v>1.253666009</v>
      </c>
      <c r="AT10" s="113">
        <v>1.3945899939999999</v>
      </c>
      <c r="AU10" s="113">
        <v>0.10620599999999999</v>
      </c>
      <c r="AV10" s="113">
        <v>0.20488399099999999</v>
      </c>
      <c r="AW10" s="113">
        <v>0.64023200999999996</v>
      </c>
      <c r="AX10" s="113">
        <v>1.338745013</v>
      </c>
      <c r="AY10" s="113">
        <v>1.6245412669999999</v>
      </c>
      <c r="AZ10" s="113">
        <v>0.89290391275000003</v>
      </c>
      <c r="BA10" s="113">
        <v>-0.34855900000000001</v>
      </c>
      <c r="BB10" s="113">
        <v>0.34608810000000001</v>
      </c>
      <c r="BC10" s="113">
        <v>1.4586399999999999</v>
      </c>
      <c r="BD10" s="476">
        <v>2.3967869999999998</v>
      </c>
      <c r="BE10" s="476">
        <v>3.4547979999999998</v>
      </c>
      <c r="BF10" s="476">
        <v>3.8204180000000001</v>
      </c>
      <c r="BG10" s="476">
        <v>2.7864399999999998</v>
      </c>
      <c r="BH10" s="476">
        <v>2.4702069999999998</v>
      </c>
      <c r="BI10" s="476">
        <v>2.7473040000000002</v>
      </c>
      <c r="BJ10" s="476">
        <v>3.2539760000000002</v>
      </c>
      <c r="BK10" s="476">
        <v>3.8172670000000002</v>
      </c>
      <c r="BL10" s="476">
        <v>3.0997309999999998</v>
      </c>
      <c r="BM10" s="476">
        <v>3.6234000000000002</v>
      </c>
      <c r="BN10" s="476">
        <v>3.3975089999999999</v>
      </c>
      <c r="BO10" s="476">
        <v>4.0543110000000002</v>
      </c>
      <c r="BP10" s="476">
        <v>4.4640690000000003</v>
      </c>
      <c r="BQ10" s="476">
        <v>5.2466080000000002</v>
      </c>
      <c r="BR10" s="476">
        <v>5.3330799999999998</v>
      </c>
      <c r="BS10" s="476">
        <v>3.9953080000000001</v>
      </c>
      <c r="BT10" s="476">
        <v>3.5038119999999999</v>
      </c>
      <c r="BU10" s="476">
        <v>3.5774870000000001</v>
      </c>
      <c r="BV10" s="476">
        <v>3.944788</v>
      </c>
    </row>
    <row r="11" spans="1:74" s="325" customFormat="1" ht="11.1" customHeight="1" x14ac:dyDescent="0.2">
      <c r="A11" s="545" t="s">
        <v>643</v>
      </c>
      <c r="B11" s="546" t="s">
        <v>1164</v>
      </c>
      <c r="C11" s="113">
        <v>345.20132364</v>
      </c>
      <c r="D11" s="113">
        <v>322.52961648000002</v>
      </c>
      <c r="E11" s="113">
        <v>313.64731015000001</v>
      </c>
      <c r="F11" s="113">
        <v>283.09026381000001</v>
      </c>
      <c r="G11" s="113">
        <v>308.54197282000001</v>
      </c>
      <c r="H11" s="113">
        <v>355.87056372000001</v>
      </c>
      <c r="I11" s="113">
        <v>415.29837608000003</v>
      </c>
      <c r="J11" s="113">
        <v>404.41825654000002</v>
      </c>
      <c r="K11" s="113">
        <v>337.23335480999998</v>
      </c>
      <c r="L11" s="113">
        <v>317.58800888000002</v>
      </c>
      <c r="M11" s="113">
        <v>304.81618874999998</v>
      </c>
      <c r="N11" s="113">
        <v>348.84579484</v>
      </c>
      <c r="O11" s="113">
        <v>353.35492209</v>
      </c>
      <c r="P11" s="113">
        <v>326.82639505999998</v>
      </c>
      <c r="Q11" s="113">
        <v>315.22350189000002</v>
      </c>
      <c r="R11" s="113">
        <v>296.63226048000001</v>
      </c>
      <c r="S11" s="113">
        <v>323.87580751000002</v>
      </c>
      <c r="T11" s="113">
        <v>378.29815458000002</v>
      </c>
      <c r="U11" s="113">
        <v>410.03797579000002</v>
      </c>
      <c r="V11" s="113">
        <v>416.23633957999999</v>
      </c>
      <c r="W11" s="113">
        <v>350.48453697000002</v>
      </c>
      <c r="X11" s="113">
        <v>323.05302104999998</v>
      </c>
      <c r="Y11" s="113">
        <v>315.47141757000003</v>
      </c>
      <c r="Z11" s="113">
        <v>339.51664798000002</v>
      </c>
      <c r="AA11" s="113">
        <v>376.76344920999998</v>
      </c>
      <c r="AB11" s="113">
        <v>326.13165514000002</v>
      </c>
      <c r="AC11" s="113">
        <v>326.52688604000002</v>
      </c>
      <c r="AD11" s="113">
        <v>306.49025726999997</v>
      </c>
      <c r="AE11" s="113">
        <v>344.95107374999998</v>
      </c>
      <c r="AF11" s="113">
        <v>383.51886698999999</v>
      </c>
      <c r="AG11" s="113">
        <v>428.44004875000002</v>
      </c>
      <c r="AH11" s="113">
        <v>418.04679854</v>
      </c>
      <c r="AI11" s="113">
        <v>355.49279214000001</v>
      </c>
      <c r="AJ11" s="113">
        <v>316.83742246999998</v>
      </c>
      <c r="AK11" s="113">
        <v>324.40721787000001</v>
      </c>
      <c r="AL11" s="113">
        <v>364.27774602</v>
      </c>
      <c r="AM11" s="113">
        <v>351.33152903000001</v>
      </c>
      <c r="AN11" s="113">
        <v>311.21887050999999</v>
      </c>
      <c r="AO11" s="113">
        <v>332.49765179000002</v>
      </c>
      <c r="AP11" s="113">
        <v>301.54059243</v>
      </c>
      <c r="AQ11" s="113">
        <v>330.11790898999999</v>
      </c>
      <c r="AR11" s="113">
        <v>358.55303099999998</v>
      </c>
      <c r="AS11" s="113">
        <v>427.15576171999999</v>
      </c>
      <c r="AT11" s="113">
        <v>425.43610452000001</v>
      </c>
      <c r="AU11" s="113">
        <v>359.15284824000003</v>
      </c>
      <c r="AV11" s="113">
        <v>329.70162579999999</v>
      </c>
      <c r="AW11" s="113">
        <v>322.74364506000001</v>
      </c>
      <c r="AX11" s="113">
        <v>347.72597144999997</v>
      </c>
      <c r="AY11" s="113">
        <v>381.42398844000002</v>
      </c>
      <c r="AZ11" s="113">
        <v>321.17293876999997</v>
      </c>
      <c r="BA11" s="113">
        <v>323.29054446999999</v>
      </c>
      <c r="BB11" s="113">
        <v>309.34660000000002</v>
      </c>
      <c r="BC11" s="113">
        <v>349.81119999999999</v>
      </c>
      <c r="BD11" s="476">
        <v>380.03649999999999</v>
      </c>
      <c r="BE11" s="476">
        <v>442.90699999999998</v>
      </c>
      <c r="BF11" s="476">
        <v>437.14280000000002</v>
      </c>
      <c r="BG11" s="476">
        <v>368.0342</v>
      </c>
      <c r="BH11" s="476">
        <v>335.24380000000002</v>
      </c>
      <c r="BI11" s="476">
        <v>328.1841</v>
      </c>
      <c r="BJ11" s="476">
        <v>358.4289</v>
      </c>
      <c r="BK11" s="476">
        <v>377.77359999999999</v>
      </c>
      <c r="BL11" s="476">
        <v>322.41840000000002</v>
      </c>
      <c r="BM11" s="476">
        <v>331.98750000000001</v>
      </c>
      <c r="BN11" s="476">
        <v>314.06630000000001</v>
      </c>
      <c r="BO11" s="476">
        <v>358.07769999999999</v>
      </c>
      <c r="BP11" s="476">
        <v>392.48329999999999</v>
      </c>
      <c r="BQ11" s="476">
        <v>449.33249999999998</v>
      </c>
      <c r="BR11" s="476">
        <v>443.51280000000003</v>
      </c>
      <c r="BS11" s="476">
        <v>373.13810000000001</v>
      </c>
      <c r="BT11" s="476">
        <v>339.71539999999999</v>
      </c>
      <c r="BU11" s="476">
        <v>332.10789999999997</v>
      </c>
      <c r="BV11" s="476">
        <v>362.34559999999999</v>
      </c>
    </row>
    <row r="12" spans="1:74" s="325" customFormat="1" ht="11.1" customHeight="1" x14ac:dyDescent="0.2">
      <c r="A12" s="545" t="s">
        <v>644</v>
      </c>
      <c r="B12" s="546" t="s">
        <v>1165</v>
      </c>
      <c r="C12" s="113">
        <v>16.955188297999999</v>
      </c>
      <c r="D12" s="113">
        <v>16.104373553999999</v>
      </c>
      <c r="E12" s="113">
        <v>11.894609882999999</v>
      </c>
      <c r="F12" s="113">
        <v>9.9578397299999999</v>
      </c>
      <c r="G12" s="113">
        <v>22.914897192000002</v>
      </c>
      <c r="H12" s="113">
        <v>24.515262480000001</v>
      </c>
      <c r="I12" s="113">
        <v>23.720422396</v>
      </c>
      <c r="J12" s="113">
        <v>23.438287924000001</v>
      </c>
      <c r="K12" s="113">
        <v>3.5506021200000002</v>
      </c>
      <c r="L12" s="113">
        <v>9.718636772</v>
      </c>
      <c r="M12" s="113">
        <v>16.588035120000001</v>
      </c>
      <c r="N12" s="113">
        <v>21.345853892000001</v>
      </c>
      <c r="O12" s="113">
        <v>19.378392391999999</v>
      </c>
      <c r="P12" s="113">
        <v>17.010111607999999</v>
      </c>
      <c r="Q12" s="113">
        <v>8.9508451089999994</v>
      </c>
      <c r="R12" s="113">
        <v>13.30347072</v>
      </c>
      <c r="S12" s="113">
        <v>22.753515687</v>
      </c>
      <c r="T12" s="113">
        <v>28.098885360000001</v>
      </c>
      <c r="U12" s="113">
        <v>23.412052841000001</v>
      </c>
      <c r="V12" s="113">
        <v>22.608398177000002</v>
      </c>
      <c r="W12" s="113">
        <v>2.6522441400000001</v>
      </c>
      <c r="X12" s="113">
        <v>9.4396791800000006</v>
      </c>
      <c r="Y12" s="113">
        <v>16.632551459999998</v>
      </c>
      <c r="Z12" s="113">
        <v>19.981512519999999</v>
      </c>
      <c r="AA12" s="113">
        <v>25.710289424999999</v>
      </c>
      <c r="AB12" s="113">
        <v>9.4375623999999991</v>
      </c>
      <c r="AC12" s="113">
        <v>10.640274522</v>
      </c>
      <c r="AD12" s="113">
        <v>10.702715700000001</v>
      </c>
      <c r="AE12" s="113">
        <v>23.787009062999999</v>
      </c>
      <c r="AF12" s="113">
        <v>24.72304338</v>
      </c>
      <c r="AG12" s="113">
        <v>26.658442560000001</v>
      </c>
      <c r="AH12" s="113">
        <v>15.86095997</v>
      </c>
      <c r="AI12" s="113">
        <v>3.6402665700000001</v>
      </c>
      <c r="AJ12" s="113">
        <v>8.4745101139999992</v>
      </c>
      <c r="AK12" s="113">
        <v>20.594883540000001</v>
      </c>
      <c r="AL12" s="113">
        <v>24.759486503000002</v>
      </c>
      <c r="AM12" s="113">
        <v>17.36322989</v>
      </c>
      <c r="AN12" s="113">
        <v>9.6279149400000001</v>
      </c>
      <c r="AO12" s="113">
        <v>15.103170798000001</v>
      </c>
      <c r="AP12" s="113">
        <v>11.18618796</v>
      </c>
      <c r="AQ12" s="113">
        <v>21.292913734999999</v>
      </c>
      <c r="AR12" s="113">
        <v>19.05044187</v>
      </c>
      <c r="AS12" s="113">
        <v>28.543406487999999</v>
      </c>
      <c r="AT12" s="113">
        <v>21.099833893</v>
      </c>
      <c r="AU12" s="113">
        <v>1.35744891</v>
      </c>
      <c r="AV12" s="113">
        <v>10.513618193999999</v>
      </c>
      <c r="AW12" s="113">
        <v>17.519892120000002</v>
      </c>
      <c r="AX12" s="113">
        <v>24.293825520999999</v>
      </c>
      <c r="AY12" s="113">
        <v>27.781267272000001</v>
      </c>
      <c r="AZ12" s="113">
        <v>7.4815569974000002</v>
      </c>
      <c r="BA12" s="113">
        <v>16.816806742000001</v>
      </c>
      <c r="BB12" s="113">
        <v>15.97936</v>
      </c>
      <c r="BC12" s="113">
        <v>27.748940000000001</v>
      </c>
      <c r="BD12" s="476">
        <v>25.713059999999999</v>
      </c>
      <c r="BE12" s="476">
        <v>31.32048</v>
      </c>
      <c r="BF12" s="476">
        <v>21.037859999999998</v>
      </c>
      <c r="BG12" s="476">
        <v>2.492146</v>
      </c>
      <c r="BH12" s="476">
        <v>6.8993880000000001</v>
      </c>
      <c r="BI12" s="476">
        <v>16.916869999999999</v>
      </c>
      <c r="BJ12" s="476">
        <v>22.56587</v>
      </c>
      <c r="BK12" s="476">
        <v>18.20356</v>
      </c>
      <c r="BL12" s="476">
        <v>8.8314830000000004</v>
      </c>
      <c r="BM12" s="476">
        <v>13.830220000000001</v>
      </c>
      <c r="BN12" s="476">
        <v>12.471399999999999</v>
      </c>
      <c r="BO12" s="476">
        <v>27.384060000000002</v>
      </c>
      <c r="BP12" s="476">
        <v>26.881779999999999</v>
      </c>
      <c r="BQ12" s="476">
        <v>29.525549999999999</v>
      </c>
      <c r="BR12" s="476">
        <v>20.969059999999999</v>
      </c>
      <c r="BS12" s="476">
        <v>2.094652</v>
      </c>
      <c r="BT12" s="476">
        <v>6.5912220000000001</v>
      </c>
      <c r="BU12" s="476">
        <v>16.787220000000001</v>
      </c>
      <c r="BV12" s="476">
        <v>22.48854</v>
      </c>
    </row>
    <row r="13" spans="1:74" s="325" customFormat="1" ht="11.1" customHeight="1" x14ac:dyDescent="0.2">
      <c r="A13" s="545" t="s">
        <v>624</v>
      </c>
      <c r="B13" s="546" t="s">
        <v>1166</v>
      </c>
      <c r="C13" s="113">
        <v>2.3125369999999998</v>
      </c>
      <c r="D13" s="113">
        <v>2.6227269999999998</v>
      </c>
      <c r="E13" s="113">
        <v>3.4238569999999999</v>
      </c>
      <c r="F13" s="113">
        <v>3.8157489999999998</v>
      </c>
      <c r="G13" s="113">
        <v>4.2672980000000003</v>
      </c>
      <c r="H13" s="113">
        <v>4.2690400000000004</v>
      </c>
      <c r="I13" s="113">
        <v>4.4052759999999997</v>
      </c>
      <c r="J13" s="113">
        <v>4.1985159999999997</v>
      </c>
      <c r="K13" s="113">
        <v>3.7215020000000001</v>
      </c>
      <c r="L13" s="113">
        <v>3.3101419999999999</v>
      </c>
      <c r="M13" s="113">
        <v>2.686766</v>
      </c>
      <c r="N13" s="113">
        <v>2.4889700000000001</v>
      </c>
      <c r="O13" s="113">
        <v>2.7498200000000002</v>
      </c>
      <c r="P13" s="113">
        <v>2.9391419999999999</v>
      </c>
      <c r="Q13" s="113">
        <v>4.1583069999999998</v>
      </c>
      <c r="R13" s="113">
        <v>4.6103360000000002</v>
      </c>
      <c r="S13" s="113">
        <v>5.0626860000000002</v>
      </c>
      <c r="T13" s="113">
        <v>5.1071669999999996</v>
      </c>
      <c r="U13" s="113">
        <v>5.1923959999999996</v>
      </c>
      <c r="V13" s="113">
        <v>4.924366</v>
      </c>
      <c r="W13" s="113">
        <v>4.3697629999999998</v>
      </c>
      <c r="X13" s="113">
        <v>3.820954</v>
      </c>
      <c r="Y13" s="113">
        <v>3.2590599999999998</v>
      </c>
      <c r="Z13" s="113">
        <v>2.9702039999999998</v>
      </c>
      <c r="AA13" s="113">
        <v>3.3765000000000001</v>
      </c>
      <c r="AB13" s="113">
        <v>3.7168220000000001</v>
      </c>
      <c r="AC13" s="113">
        <v>5.1210849999999999</v>
      </c>
      <c r="AD13" s="113">
        <v>5.6709940000000003</v>
      </c>
      <c r="AE13" s="113">
        <v>6.2357820000000004</v>
      </c>
      <c r="AF13" s="113">
        <v>6.2290910000000004</v>
      </c>
      <c r="AG13" s="113">
        <v>6.4376540000000002</v>
      </c>
      <c r="AH13" s="113">
        <v>6.1942500000000003</v>
      </c>
      <c r="AI13" s="113">
        <v>5.5443059999999997</v>
      </c>
      <c r="AJ13" s="113">
        <v>5.0222910000000001</v>
      </c>
      <c r="AK13" s="113">
        <v>4.0352290000000002</v>
      </c>
      <c r="AL13" s="113">
        <v>3.6982439999999999</v>
      </c>
      <c r="AM13" s="113">
        <v>3.9917400000000001</v>
      </c>
      <c r="AN13" s="113">
        <v>4.4008099999999999</v>
      </c>
      <c r="AO13" s="113">
        <v>6.0032769999999998</v>
      </c>
      <c r="AP13" s="113">
        <v>6.7678380000000002</v>
      </c>
      <c r="AQ13" s="113">
        <v>7.5598099999999997</v>
      </c>
      <c r="AR13" s="113">
        <v>7.4291869999999998</v>
      </c>
      <c r="AS13" s="113">
        <v>7.7465539999999997</v>
      </c>
      <c r="AT13" s="113">
        <v>7.5558529999999999</v>
      </c>
      <c r="AU13" s="113">
        <v>6.62296</v>
      </c>
      <c r="AV13" s="113">
        <v>6.0937270000000003</v>
      </c>
      <c r="AW13" s="113">
        <v>4.9579279999999999</v>
      </c>
      <c r="AX13" s="113">
        <v>4.4891959999999997</v>
      </c>
      <c r="AY13" s="113">
        <v>4.7824499999999999</v>
      </c>
      <c r="AZ13" s="113">
        <v>5.4170759999999998</v>
      </c>
      <c r="BA13" s="113">
        <v>7.1308999999999996</v>
      </c>
      <c r="BB13" s="113">
        <v>7.9120090000000003</v>
      </c>
      <c r="BC13" s="113">
        <v>8.6719360000000005</v>
      </c>
      <c r="BD13" s="476">
        <v>8.7442550000000008</v>
      </c>
      <c r="BE13" s="476">
        <v>8.9946179999999991</v>
      </c>
      <c r="BF13" s="476">
        <v>8.6228770000000008</v>
      </c>
      <c r="BG13" s="476">
        <v>7.6739470000000001</v>
      </c>
      <c r="BH13" s="476">
        <v>6.8228619999999998</v>
      </c>
      <c r="BI13" s="476">
        <v>5.5028230000000002</v>
      </c>
      <c r="BJ13" s="476">
        <v>5.0227680000000001</v>
      </c>
      <c r="BK13" s="476">
        <v>5.3988610000000001</v>
      </c>
      <c r="BL13" s="476">
        <v>5.9286000000000003</v>
      </c>
      <c r="BM13" s="476">
        <v>8.1361919999999994</v>
      </c>
      <c r="BN13" s="476">
        <v>9.0404590000000002</v>
      </c>
      <c r="BO13" s="476">
        <v>9.9176730000000006</v>
      </c>
      <c r="BP13" s="476">
        <v>10.004060000000001</v>
      </c>
      <c r="BQ13" s="476">
        <v>10.29527</v>
      </c>
      <c r="BR13" s="476">
        <v>9.8703559999999992</v>
      </c>
      <c r="BS13" s="476">
        <v>8.7816919999999996</v>
      </c>
      <c r="BT13" s="476">
        <v>7.8052960000000002</v>
      </c>
      <c r="BU13" s="476">
        <v>6.2919039999999997</v>
      </c>
      <c r="BV13" s="476">
        <v>5.7427760000000001</v>
      </c>
    </row>
    <row r="14" spans="1:74" ht="11.1" customHeight="1" x14ac:dyDescent="0.2">
      <c r="A14" s="264" t="s">
        <v>625</v>
      </c>
      <c r="B14" s="541" t="s">
        <v>1146</v>
      </c>
      <c r="C14" s="466">
        <v>1.3852390000000001</v>
      </c>
      <c r="D14" s="466">
        <v>1.5775539999999999</v>
      </c>
      <c r="E14" s="466">
        <v>2.0491269999999999</v>
      </c>
      <c r="F14" s="466">
        <v>2.3101419999999999</v>
      </c>
      <c r="G14" s="466">
        <v>2.6096020000000002</v>
      </c>
      <c r="H14" s="466">
        <v>2.6096300000000001</v>
      </c>
      <c r="I14" s="466">
        <v>2.6801219999999999</v>
      </c>
      <c r="J14" s="466">
        <v>2.5397470000000002</v>
      </c>
      <c r="K14" s="466">
        <v>2.2414960000000002</v>
      </c>
      <c r="L14" s="466">
        <v>2.0077310000000002</v>
      </c>
      <c r="M14" s="466">
        <v>1.656542</v>
      </c>
      <c r="N14" s="466">
        <v>1.5118529999999999</v>
      </c>
      <c r="O14" s="466">
        <v>1.6694180000000001</v>
      </c>
      <c r="P14" s="466">
        <v>1.7743169999999999</v>
      </c>
      <c r="Q14" s="466">
        <v>2.5489739999999999</v>
      </c>
      <c r="R14" s="466">
        <v>2.8371040000000001</v>
      </c>
      <c r="S14" s="466">
        <v>3.1348229999999999</v>
      </c>
      <c r="T14" s="466">
        <v>3.1609039999999999</v>
      </c>
      <c r="U14" s="466">
        <v>3.1876980000000001</v>
      </c>
      <c r="V14" s="466">
        <v>2.9941110000000002</v>
      </c>
      <c r="W14" s="466">
        <v>2.6424509999999999</v>
      </c>
      <c r="X14" s="466">
        <v>2.3078810000000001</v>
      </c>
      <c r="Y14" s="466">
        <v>2.067841</v>
      </c>
      <c r="Z14" s="466">
        <v>1.8567659999999999</v>
      </c>
      <c r="AA14" s="466">
        <v>2.1349689999999999</v>
      </c>
      <c r="AB14" s="466">
        <v>2.3570410000000002</v>
      </c>
      <c r="AC14" s="466">
        <v>3.2522410000000002</v>
      </c>
      <c r="AD14" s="466">
        <v>3.6321620000000001</v>
      </c>
      <c r="AE14" s="466">
        <v>4.0068219999999997</v>
      </c>
      <c r="AF14" s="466">
        <v>3.9971139999999998</v>
      </c>
      <c r="AG14" s="466">
        <v>4.1176570000000003</v>
      </c>
      <c r="AH14" s="466">
        <v>3.9821780000000002</v>
      </c>
      <c r="AI14" s="466">
        <v>3.5685389999999999</v>
      </c>
      <c r="AJ14" s="466">
        <v>3.3060369999999999</v>
      </c>
      <c r="AK14" s="466">
        <v>2.6934960000000001</v>
      </c>
      <c r="AL14" s="466">
        <v>2.462027</v>
      </c>
      <c r="AM14" s="466">
        <v>2.6408170000000002</v>
      </c>
      <c r="AN14" s="466">
        <v>2.9084720000000002</v>
      </c>
      <c r="AO14" s="466">
        <v>3.9718100000000001</v>
      </c>
      <c r="AP14" s="466">
        <v>4.5174409999999998</v>
      </c>
      <c r="AQ14" s="466">
        <v>5.1066929999999999</v>
      </c>
      <c r="AR14" s="466">
        <v>4.9837680000000004</v>
      </c>
      <c r="AS14" s="466">
        <v>5.2088910000000004</v>
      </c>
      <c r="AT14" s="466">
        <v>5.1337210000000004</v>
      </c>
      <c r="AU14" s="466">
        <v>4.4575820000000004</v>
      </c>
      <c r="AV14" s="466">
        <v>4.2030089999999998</v>
      </c>
      <c r="AW14" s="466">
        <v>3.4691139999999998</v>
      </c>
      <c r="AX14" s="466">
        <v>3.1330749999999998</v>
      </c>
      <c r="AY14" s="466">
        <v>3.3081670000000001</v>
      </c>
      <c r="AZ14" s="466">
        <v>3.7223160000000002</v>
      </c>
      <c r="BA14" s="466">
        <v>4.8768969999999996</v>
      </c>
      <c r="BB14" s="466">
        <v>5.4209690000000004</v>
      </c>
      <c r="BC14" s="466">
        <v>5.9354420000000001</v>
      </c>
      <c r="BD14" s="437">
        <v>5.9894780000000001</v>
      </c>
      <c r="BE14" s="437">
        <v>6.1339949999999996</v>
      </c>
      <c r="BF14" s="437">
        <v>5.8739150000000002</v>
      </c>
      <c r="BG14" s="437">
        <v>5.2009670000000003</v>
      </c>
      <c r="BH14" s="437">
        <v>4.626684</v>
      </c>
      <c r="BI14" s="437">
        <v>3.7663039999999999</v>
      </c>
      <c r="BJ14" s="437">
        <v>3.3904049999999999</v>
      </c>
      <c r="BK14" s="437">
        <v>3.6365880000000002</v>
      </c>
      <c r="BL14" s="437">
        <v>3.9932660000000002</v>
      </c>
      <c r="BM14" s="437">
        <v>5.5078810000000002</v>
      </c>
      <c r="BN14" s="437">
        <v>6.1555359999999997</v>
      </c>
      <c r="BO14" s="437">
        <v>6.7646629999999996</v>
      </c>
      <c r="BP14" s="437">
        <v>6.838686</v>
      </c>
      <c r="BQ14" s="437">
        <v>7.014278</v>
      </c>
      <c r="BR14" s="437">
        <v>6.7209329999999996</v>
      </c>
      <c r="BS14" s="437">
        <v>5.9502980000000001</v>
      </c>
      <c r="BT14" s="437">
        <v>5.292567</v>
      </c>
      <c r="BU14" s="437">
        <v>4.3051830000000004</v>
      </c>
      <c r="BV14" s="437">
        <v>3.8751859999999998</v>
      </c>
    </row>
    <row r="15" spans="1:74" ht="11.1" customHeight="1" x14ac:dyDescent="0.2">
      <c r="A15" s="264" t="s">
        <v>626</v>
      </c>
      <c r="B15" s="541" t="s">
        <v>1147</v>
      </c>
      <c r="C15" s="466">
        <v>0.73561200000000004</v>
      </c>
      <c r="D15" s="466">
        <v>0.83321800000000001</v>
      </c>
      <c r="E15" s="466">
        <v>1.0822529999999999</v>
      </c>
      <c r="F15" s="466">
        <v>1.189365</v>
      </c>
      <c r="G15" s="466">
        <v>1.3091489999999999</v>
      </c>
      <c r="H15" s="466">
        <v>1.305048</v>
      </c>
      <c r="I15" s="466">
        <v>1.355407</v>
      </c>
      <c r="J15" s="466">
        <v>1.30088</v>
      </c>
      <c r="K15" s="466">
        <v>1.1589929999999999</v>
      </c>
      <c r="L15" s="466">
        <v>1.0114350000000001</v>
      </c>
      <c r="M15" s="466">
        <v>0.80431319999999995</v>
      </c>
      <c r="N15" s="466">
        <v>0.77378610000000003</v>
      </c>
      <c r="O15" s="466">
        <v>0.86467179999999999</v>
      </c>
      <c r="P15" s="466">
        <v>0.93466970000000005</v>
      </c>
      <c r="Q15" s="466">
        <v>1.279522</v>
      </c>
      <c r="R15" s="466">
        <v>1.4160550000000001</v>
      </c>
      <c r="S15" s="466">
        <v>1.533736</v>
      </c>
      <c r="T15" s="466">
        <v>1.5506340000000001</v>
      </c>
      <c r="U15" s="466">
        <v>1.5994390000000001</v>
      </c>
      <c r="V15" s="466">
        <v>1.5379529999999999</v>
      </c>
      <c r="W15" s="466">
        <v>1.3731329999999999</v>
      </c>
      <c r="X15" s="466">
        <v>1.1944250000000001</v>
      </c>
      <c r="Y15" s="466">
        <v>0.94518809999999998</v>
      </c>
      <c r="Z15" s="466">
        <v>0.89461639999999998</v>
      </c>
      <c r="AA15" s="466">
        <v>1.0118910000000001</v>
      </c>
      <c r="AB15" s="466">
        <v>1.1158079999999999</v>
      </c>
      <c r="AC15" s="466">
        <v>1.520813</v>
      </c>
      <c r="AD15" s="466">
        <v>1.662012</v>
      </c>
      <c r="AE15" s="466">
        <v>1.8157570000000001</v>
      </c>
      <c r="AF15" s="466">
        <v>1.8185750000000001</v>
      </c>
      <c r="AG15" s="466">
        <v>1.893588</v>
      </c>
      <c r="AH15" s="466">
        <v>1.8013749999999999</v>
      </c>
      <c r="AI15" s="466">
        <v>1.6075120000000001</v>
      </c>
      <c r="AJ15" s="466">
        <v>1.383238</v>
      </c>
      <c r="AK15" s="466">
        <v>1.0859639999999999</v>
      </c>
      <c r="AL15" s="466">
        <v>1.007368</v>
      </c>
      <c r="AM15" s="466">
        <v>1.1048640000000001</v>
      </c>
      <c r="AN15" s="466">
        <v>1.230844</v>
      </c>
      <c r="AO15" s="466">
        <v>1.6575299999999999</v>
      </c>
      <c r="AP15" s="466">
        <v>1.8381810000000001</v>
      </c>
      <c r="AQ15" s="466">
        <v>2.0022950000000002</v>
      </c>
      <c r="AR15" s="466">
        <v>1.9948920000000001</v>
      </c>
      <c r="AS15" s="466">
        <v>2.0725519999999999</v>
      </c>
      <c r="AT15" s="466">
        <v>1.976305</v>
      </c>
      <c r="AU15" s="466">
        <v>1.7643310000000001</v>
      </c>
      <c r="AV15" s="466">
        <v>1.526319</v>
      </c>
      <c r="AW15" s="466">
        <v>1.201749</v>
      </c>
      <c r="AX15" s="466">
        <v>1.100589</v>
      </c>
      <c r="AY15" s="466">
        <v>1.206242</v>
      </c>
      <c r="AZ15" s="466">
        <v>1.395813</v>
      </c>
      <c r="BA15" s="466">
        <v>1.846622</v>
      </c>
      <c r="BB15" s="466">
        <v>2.0489860000000002</v>
      </c>
      <c r="BC15" s="466">
        <v>2.2480889999999998</v>
      </c>
      <c r="BD15" s="437">
        <v>2.2651370000000002</v>
      </c>
      <c r="BE15" s="437">
        <v>2.3543310000000002</v>
      </c>
      <c r="BF15" s="437">
        <v>2.258146</v>
      </c>
      <c r="BG15" s="437">
        <v>2.0297369999999999</v>
      </c>
      <c r="BH15" s="437">
        <v>1.7927820000000001</v>
      </c>
      <c r="BI15" s="437">
        <v>1.4209780000000001</v>
      </c>
      <c r="BJ15" s="437">
        <v>1.348738</v>
      </c>
      <c r="BK15" s="437">
        <v>1.4624029999999999</v>
      </c>
      <c r="BL15" s="437">
        <v>1.614973</v>
      </c>
      <c r="BM15" s="437">
        <v>2.1762630000000001</v>
      </c>
      <c r="BN15" s="437">
        <v>2.395899</v>
      </c>
      <c r="BO15" s="437">
        <v>2.6143000000000001</v>
      </c>
      <c r="BP15" s="437">
        <v>2.6261830000000002</v>
      </c>
      <c r="BQ15" s="437">
        <v>2.724367</v>
      </c>
      <c r="BR15" s="437">
        <v>2.6103589999999999</v>
      </c>
      <c r="BS15" s="437">
        <v>2.3448359999999999</v>
      </c>
      <c r="BT15" s="437">
        <v>2.0701589999999999</v>
      </c>
      <c r="BU15" s="437">
        <v>1.64042</v>
      </c>
      <c r="BV15" s="437">
        <v>1.556467</v>
      </c>
    </row>
    <row r="16" spans="1:74" ht="11.1" customHeight="1" x14ac:dyDescent="0.2">
      <c r="A16" s="264" t="s">
        <v>627</v>
      </c>
      <c r="B16" s="541" t="s">
        <v>1148</v>
      </c>
      <c r="C16" s="466">
        <v>0.191686</v>
      </c>
      <c r="D16" s="466">
        <v>0.211955</v>
      </c>
      <c r="E16" s="466">
        <v>0.29247689999999998</v>
      </c>
      <c r="F16" s="466">
        <v>0.31624150000000001</v>
      </c>
      <c r="G16" s="466">
        <v>0.34854689999999999</v>
      </c>
      <c r="H16" s="466">
        <v>0.35436220000000002</v>
      </c>
      <c r="I16" s="466">
        <v>0.36974659999999998</v>
      </c>
      <c r="J16" s="466">
        <v>0.35788819999999999</v>
      </c>
      <c r="K16" s="466">
        <v>0.32101289999999999</v>
      </c>
      <c r="L16" s="466">
        <v>0.29097630000000002</v>
      </c>
      <c r="M16" s="466">
        <v>0.225911</v>
      </c>
      <c r="N16" s="466">
        <v>0.20333090000000001</v>
      </c>
      <c r="O16" s="466">
        <v>0.21573020000000001</v>
      </c>
      <c r="P16" s="466">
        <v>0.230156</v>
      </c>
      <c r="Q16" s="466">
        <v>0.32981070000000001</v>
      </c>
      <c r="R16" s="466">
        <v>0.35717759999999998</v>
      </c>
      <c r="S16" s="466">
        <v>0.3941268</v>
      </c>
      <c r="T16" s="466">
        <v>0.39562940000000002</v>
      </c>
      <c r="U16" s="466">
        <v>0.4052596</v>
      </c>
      <c r="V16" s="466">
        <v>0.39230199999999998</v>
      </c>
      <c r="W16" s="466">
        <v>0.35417989999999999</v>
      </c>
      <c r="X16" s="466">
        <v>0.31864789999999998</v>
      </c>
      <c r="Y16" s="466">
        <v>0.24603069999999999</v>
      </c>
      <c r="Z16" s="466">
        <v>0.21882170000000001</v>
      </c>
      <c r="AA16" s="466">
        <v>0.22964019999999999</v>
      </c>
      <c r="AB16" s="466">
        <v>0.24397269999999999</v>
      </c>
      <c r="AC16" s="466">
        <v>0.34803200000000001</v>
      </c>
      <c r="AD16" s="466">
        <v>0.37681969999999998</v>
      </c>
      <c r="AE16" s="466">
        <v>0.41320210000000002</v>
      </c>
      <c r="AF16" s="466">
        <v>0.41340310000000002</v>
      </c>
      <c r="AG16" s="466">
        <v>0.42640909999999999</v>
      </c>
      <c r="AH16" s="466">
        <v>0.41069699999999998</v>
      </c>
      <c r="AI16" s="466">
        <v>0.36825439999999998</v>
      </c>
      <c r="AJ16" s="466">
        <v>0.3330148</v>
      </c>
      <c r="AK16" s="466">
        <v>0.25576919999999997</v>
      </c>
      <c r="AL16" s="466">
        <v>0.2288492</v>
      </c>
      <c r="AM16" s="466">
        <v>0.24605949999999999</v>
      </c>
      <c r="AN16" s="466">
        <v>0.26149319999999998</v>
      </c>
      <c r="AO16" s="466">
        <v>0.37393670000000001</v>
      </c>
      <c r="AP16" s="466">
        <v>0.41221639999999998</v>
      </c>
      <c r="AQ16" s="466">
        <v>0.450822</v>
      </c>
      <c r="AR16" s="466">
        <v>0.45052680000000001</v>
      </c>
      <c r="AS16" s="466">
        <v>0.46511059999999999</v>
      </c>
      <c r="AT16" s="466">
        <v>0.44582749999999999</v>
      </c>
      <c r="AU16" s="466">
        <v>0.40104659999999998</v>
      </c>
      <c r="AV16" s="466">
        <v>0.36439860000000002</v>
      </c>
      <c r="AW16" s="466">
        <v>0.28706530000000002</v>
      </c>
      <c r="AX16" s="466">
        <v>0.25553160000000003</v>
      </c>
      <c r="AY16" s="466">
        <v>0.26804080000000002</v>
      </c>
      <c r="AZ16" s="466">
        <v>0.29894670000000001</v>
      </c>
      <c r="BA16" s="466">
        <v>0.40738220000000003</v>
      </c>
      <c r="BB16" s="466">
        <v>0.44205359999999999</v>
      </c>
      <c r="BC16" s="466">
        <v>0.4884058</v>
      </c>
      <c r="BD16" s="437">
        <v>0.48964000000000002</v>
      </c>
      <c r="BE16" s="437">
        <v>0.50629199999999996</v>
      </c>
      <c r="BF16" s="437">
        <v>0.49081649999999999</v>
      </c>
      <c r="BG16" s="437">
        <v>0.44324370000000002</v>
      </c>
      <c r="BH16" s="437">
        <v>0.40339589999999997</v>
      </c>
      <c r="BI16" s="437">
        <v>0.31554080000000001</v>
      </c>
      <c r="BJ16" s="437">
        <v>0.28362579999999998</v>
      </c>
      <c r="BK16" s="437">
        <v>0.2998691</v>
      </c>
      <c r="BL16" s="437">
        <v>0.32036130000000002</v>
      </c>
      <c r="BM16" s="437">
        <v>0.45204810000000001</v>
      </c>
      <c r="BN16" s="437">
        <v>0.4890236</v>
      </c>
      <c r="BO16" s="437">
        <v>0.53871060000000004</v>
      </c>
      <c r="BP16" s="437">
        <v>0.53919249999999996</v>
      </c>
      <c r="BQ16" s="437">
        <v>0.55662520000000004</v>
      </c>
      <c r="BR16" s="437">
        <v>0.53906480000000001</v>
      </c>
      <c r="BS16" s="437">
        <v>0.48655880000000001</v>
      </c>
      <c r="BT16" s="437">
        <v>0.44257030000000003</v>
      </c>
      <c r="BU16" s="437">
        <v>0.34630139999999998</v>
      </c>
      <c r="BV16" s="437">
        <v>0.31112200000000001</v>
      </c>
    </row>
    <row r="17" spans="1:74" ht="11.1" customHeight="1" x14ac:dyDescent="0.2">
      <c r="A17" s="54"/>
      <c r="B17" s="56"/>
      <c r="C17" s="533"/>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33"/>
      <c r="AZ17" s="533"/>
      <c r="BA17" s="533"/>
      <c r="BB17" s="533"/>
      <c r="BC17" s="533"/>
      <c r="BD17" s="537"/>
      <c r="BE17" s="537"/>
      <c r="BF17" s="537"/>
      <c r="BG17" s="537"/>
      <c r="BH17" s="537"/>
      <c r="BI17" s="537"/>
      <c r="BJ17" s="537"/>
      <c r="BK17" s="537"/>
      <c r="BL17" s="537"/>
      <c r="BM17" s="537"/>
      <c r="BN17" s="537"/>
      <c r="BO17" s="537"/>
      <c r="BP17" s="537"/>
      <c r="BQ17" s="537"/>
      <c r="BR17" s="537"/>
      <c r="BS17" s="537"/>
      <c r="BT17" s="537"/>
      <c r="BU17" s="537"/>
      <c r="BV17" s="537"/>
    </row>
    <row r="18" spans="1:74" ht="11.1" customHeight="1" x14ac:dyDescent="0.2">
      <c r="A18" s="54"/>
      <c r="B18" s="57" t="s">
        <v>645</v>
      </c>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7"/>
      <c r="BE18" s="537"/>
      <c r="BF18" s="537"/>
      <c r="BG18" s="537"/>
      <c r="BH18" s="537"/>
      <c r="BI18" s="537"/>
      <c r="BJ18" s="537"/>
      <c r="BK18" s="537"/>
      <c r="BL18" s="537"/>
      <c r="BM18" s="537"/>
      <c r="BN18" s="537"/>
      <c r="BO18" s="537"/>
      <c r="BP18" s="537"/>
      <c r="BQ18" s="537"/>
      <c r="BR18" s="537"/>
      <c r="BS18" s="537"/>
      <c r="BT18" s="537"/>
      <c r="BU18" s="537"/>
      <c r="BV18" s="537"/>
    </row>
    <row r="19" spans="1:74" s="325" customFormat="1" ht="11.1" customHeight="1" x14ac:dyDescent="0.2">
      <c r="A19" s="545" t="s">
        <v>647</v>
      </c>
      <c r="B19" s="546" t="s">
        <v>1174</v>
      </c>
      <c r="C19" s="113">
        <v>315.53278978999998</v>
      </c>
      <c r="D19" s="113">
        <v>294.65940476999998</v>
      </c>
      <c r="E19" s="113">
        <v>289.89378031000001</v>
      </c>
      <c r="F19" s="113">
        <v>262.40056178999998</v>
      </c>
      <c r="G19" s="113">
        <v>274.70708122000002</v>
      </c>
      <c r="H19" s="113">
        <v>320.05572389999998</v>
      </c>
      <c r="I19" s="113">
        <v>379.53004105000002</v>
      </c>
      <c r="J19" s="113">
        <v>368.88450403000002</v>
      </c>
      <c r="K19" s="113">
        <v>322.5545133</v>
      </c>
      <c r="L19" s="113">
        <v>296.87657754999998</v>
      </c>
      <c r="M19" s="113">
        <v>277.24920096</v>
      </c>
      <c r="N19" s="113">
        <v>315.33030213000001</v>
      </c>
      <c r="O19" s="113">
        <v>321.49647555000001</v>
      </c>
      <c r="P19" s="113">
        <v>299.69803444000001</v>
      </c>
      <c r="Q19" s="113">
        <v>295.34500172000003</v>
      </c>
      <c r="R19" s="113">
        <v>272.77869642000002</v>
      </c>
      <c r="S19" s="113">
        <v>290.06060196999999</v>
      </c>
      <c r="T19" s="113">
        <v>338.41538009999999</v>
      </c>
      <c r="U19" s="113">
        <v>373.94829915999998</v>
      </c>
      <c r="V19" s="113">
        <v>381.03930364000001</v>
      </c>
      <c r="W19" s="113">
        <v>336.44401049999999</v>
      </c>
      <c r="X19" s="113">
        <v>302.12747064000001</v>
      </c>
      <c r="Y19" s="113">
        <v>287.13380022000001</v>
      </c>
      <c r="Z19" s="113">
        <v>307.38717882999998</v>
      </c>
      <c r="AA19" s="113">
        <v>338.65604629000001</v>
      </c>
      <c r="AB19" s="113">
        <v>305.86307052000001</v>
      </c>
      <c r="AC19" s="113">
        <v>304.30002693</v>
      </c>
      <c r="AD19" s="113">
        <v>284.93286675000002</v>
      </c>
      <c r="AE19" s="113">
        <v>309.69695397999999</v>
      </c>
      <c r="AF19" s="113">
        <v>347.10633239999999</v>
      </c>
      <c r="AG19" s="113">
        <v>389.21417475999999</v>
      </c>
      <c r="AH19" s="113">
        <v>389.62628224999997</v>
      </c>
      <c r="AI19" s="113">
        <v>340.5438408</v>
      </c>
      <c r="AJ19" s="113">
        <v>297.19594413999999</v>
      </c>
      <c r="AK19" s="113">
        <v>292.25774616000001</v>
      </c>
      <c r="AL19" s="113">
        <v>327.77578440000002</v>
      </c>
      <c r="AM19" s="113">
        <v>322.08449316000002</v>
      </c>
      <c r="AN19" s="113">
        <v>290.58159732000001</v>
      </c>
      <c r="AO19" s="113">
        <v>305.85560885000001</v>
      </c>
      <c r="AP19" s="113">
        <v>280.37311818000001</v>
      </c>
      <c r="AQ19" s="113">
        <v>297.79451950999999</v>
      </c>
      <c r="AR19" s="113">
        <v>327.87190559999999</v>
      </c>
      <c r="AS19" s="113">
        <v>386.43181347000001</v>
      </c>
      <c r="AT19" s="113">
        <v>391.90000887000002</v>
      </c>
      <c r="AU19" s="113">
        <v>346.12854929999997</v>
      </c>
      <c r="AV19" s="113">
        <v>307.87444271999999</v>
      </c>
      <c r="AW19" s="113">
        <v>293.48706422999999</v>
      </c>
      <c r="AX19" s="113">
        <v>310.95915178000001</v>
      </c>
      <c r="AY19" s="113">
        <v>341.01038748000002</v>
      </c>
      <c r="AZ19" s="113">
        <v>302.54277931000001</v>
      </c>
      <c r="BA19" s="113">
        <v>295.27954434999998</v>
      </c>
      <c r="BB19" s="113">
        <v>282.58727596</v>
      </c>
      <c r="BC19" s="113">
        <v>310.51499899999999</v>
      </c>
      <c r="BD19" s="476">
        <v>342.59070000000003</v>
      </c>
      <c r="BE19" s="476">
        <v>399.01929999999999</v>
      </c>
      <c r="BF19" s="476">
        <v>403.36810000000003</v>
      </c>
      <c r="BG19" s="476">
        <v>353.91449999999998</v>
      </c>
      <c r="BH19" s="476">
        <v>316.86149999999998</v>
      </c>
      <c r="BI19" s="476">
        <v>299.49979999999999</v>
      </c>
      <c r="BJ19" s="476">
        <v>323.38929999999999</v>
      </c>
      <c r="BK19" s="476">
        <v>347.25970000000001</v>
      </c>
      <c r="BL19" s="476">
        <v>302.76850000000002</v>
      </c>
      <c r="BM19" s="476">
        <v>306.78789999999998</v>
      </c>
      <c r="BN19" s="476">
        <v>290.71019999999999</v>
      </c>
      <c r="BO19" s="476">
        <v>319.0985</v>
      </c>
      <c r="BP19" s="476">
        <v>353.8467</v>
      </c>
      <c r="BQ19" s="476">
        <v>407.24459999999999</v>
      </c>
      <c r="BR19" s="476">
        <v>409.82229999999998</v>
      </c>
      <c r="BS19" s="476">
        <v>359.43400000000003</v>
      </c>
      <c r="BT19" s="476">
        <v>321.65219999999999</v>
      </c>
      <c r="BU19" s="476">
        <v>303.55119999999999</v>
      </c>
      <c r="BV19" s="476">
        <v>327.36919999999998</v>
      </c>
    </row>
    <row r="20" spans="1:74" ht="11.1" customHeight="1" x14ac:dyDescent="0.2">
      <c r="A20" s="384" t="s">
        <v>671</v>
      </c>
      <c r="B20" s="543" t="s">
        <v>5</v>
      </c>
      <c r="C20" s="466">
        <v>124.44221134999999</v>
      </c>
      <c r="D20" s="466">
        <v>112.12288192</v>
      </c>
      <c r="E20" s="466">
        <v>104.25494275</v>
      </c>
      <c r="F20" s="466">
        <v>97.759203060000004</v>
      </c>
      <c r="G20" s="466">
        <v>105.68094311</v>
      </c>
      <c r="H20" s="466">
        <v>131.53805062999999</v>
      </c>
      <c r="I20" s="466">
        <v>167.10814163000001</v>
      </c>
      <c r="J20" s="466">
        <v>158.93914744</v>
      </c>
      <c r="K20" s="466">
        <v>127.82389320999999</v>
      </c>
      <c r="L20" s="466">
        <v>105.51393613</v>
      </c>
      <c r="M20" s="466">
        <v>99.660936559999996</v>
      </c>
      <c r="N20" s="466">
        <v>129.76075834</v>
      </c>
      <c r="O20" s="466">
        <v>136.68235149</v>
      </c>
      <c r="P20" s="466">
        <v>126.54955735999999</v>
      </c>
      <c r="Q20" s="466">
        <v>114.37398007</v>
      </c>
      <c r="R20" s="466">
        <v>93.890880019999997</v>
      </c>
      <c r="S20" s="466">
        <v>101.16029415</v>
      </c>
      <c r="T20" s="466">
        <v>132.15348567000001</v>
      </c>
      <c r="U20" s="466">
        <v>154.49457176000001</v>
      </c>
      <c r="V20" s="466">
        <v>157.79177211000001</v>
      </c>
      <c r="W20" s="466">
        <v>131.11130374000001</v>
      </c>
      <c r="X20" s="466">
        <v>103.99221442</v>
      </c>
      <c r="Y20" s="466">
        <v>100.59096642</v>
      </c>
      <c r="Z20" s="466">
        <v>117.69550511</v>
      </c>
      <c r="AA20" s="466">
        <v>140.50406917999999</v>
      </c>
      <c r="AB20" s="466">
        <v>125.34230287</v>
      </c>
      <c r="AC20" s="466">
        <v>111.43858992</v>
      </c>
      <c r="AD20" s="466">
        <v>97.431844069999997</v>
      </c>
      <c r="AE20" s="466">
        <v>110.07073411</v>
      </c>
      <c r="AF20" s="466">
        <v>136.31028785999999</v>
      </c>
      <c r="AG20" s="466">
        <v>164.27657787999999</v>
      </c>
      <c r="AH20" s="466">
        <v>160.27146691999999</v>
      </c>
      <c r="AI20" s="466">
        <v>129.24131835</v>
      </c>
      <c r="AJ20" s="466">
        <v>99.792191209999999</v>
      </c>
      <c r="AK20" s="466">
        <v>103.15207773</v>
      </c>
      <c r="AL20" s="466">
        <v>131.40170252999999</v>
      </c>
      <c r="AM20" s="466">
        <v>132.05870313</v>
      </c>
      <c r="AN20" s="466">
        <v>112.54312505999999</v>
      </c>
      <c r="AO20" s="466">
        <v>110.79176216</v>
      </c>
      <c r="AP20" s="466">
        <v>96.541919519999993</v>
      </c>
      <c r="AQ20" s="466">
        <v>100.47926977</v>
      </c>
      <c r="AR20" s="466">
        <v>121.56809924</v>
      </c>
      <c r="AS20" s="466">
        <v>160.085137</v>
      </c>
      <c r="AT20" s="466">
        <v>162.03076591000001</v>
      </c>
      <c r="AU20" s="466">
        <v>133.3204021</v>
      </c>
      <c r="AV20" s="466">
        <v>103.76745036</v>
      </c>
      <c r="AW20" s="466">
        <v>102.42752222999999</v>
      </c>
      <c r="AX20" s="466">
        <v>119.0524793</v>
      </c>
      <c r="AY20" s="466">
        <v>142.83892144999999</v>
      </c>
      <c r="AZ20" s="466">
        <v>117.71559855</v>
      </c>
      <c r="BA20" s="466">
        <v>103.97448635000001</v>
      </c>
      <c r="BB20" s="466">
        <v>94.889024144999993</v>
      </c>
      <c r="BC20" s="466">
        <v>104.08652176</v>
      </c>
      <c r="BD20" s="437">
        <v>128.578</v>
      </c>
      <c r="BE20" s="437">
        <v>166.2004</v>
      </c>
      <c r="BF20" s="437">
        <v>166.58029999999999</v>
      </c>
      <c r="BG20" s="437">
        <v>135.9529</v>
      </c>
      <c r="BH20" s="437">
        <v>106.9636</v>
      </c>
      <c r="BI20" s="437">
        <v>104.07129999999999</v>
      </c>
      <c r="BJ20" s="437">
        <v>125.59229999999999</v>
      </c>
      <c r="BK20" s="437">
        <v>143.5103</v>
      </c>
      <c r="BL20" s="437">
        <v>118.2122</v>
      </c>
      <c r="BM20" s="437">
        <v>109.36799999999999</v>
      </c>
      <c r="BN20" s="437">
        <v>98.058279999999996</v>
      </c>
      <c r="BO20" s="437">
        <v>107.3008</v>
      </c>
      <c r="BP20" s="437">
        <v>134.0324</v>
      </c>
      <c r="BQ20" s="437">
        <v>170.03720000000001</v>
      </c>
      <c r="BR20" s="437">
        <v>168.5763</v>
      </c>
      <c r="BS20" s="437">
        <v>137.36840000000001</v>
      </c>
      <c r="BT20" s="437">
        <v>107.89319999999999</v>
      </c>
      <c r="BU20" s="437">
        <v>104.6648</v>
      </c>
      <c r="BV20" s="437">
        <v>126.1849</v>
      </c>
    </row>
    <row r="21" spans="1:74" ht="11.1" customHeight="1" x14ac:dyDescent="0.2">
      <c r="A21" s="264" t="s">
        <v>682</v>
      </c>
      <c r="B21" s="543" t="s">
        <v>6</v>
      </c>
      <c r="C21" s="466">
        <v>109.81219557999999</v>
      </c>
      <c r="D21" s="466">
        <v>103.01476878</v>
      </c>
      <c r="E21" s="466">
        <v>104.10984329999999</v>
      </c>
      <c r="F21" s="466">
        <v>91.405772409999997</v>
      </c>
      <c r="G21" s="466">
        <v>94.299162929999994</v>
      </c>
      <c r="H21" s="466">
        <v>109.59271993</v>
      </c>
      <c r="I21" s="466">
        <v>127.10748119</v>
      </c>
      <c r="J21" s="466">
        <v>123.0568842</v>
      </c>
      <c r="K21" s="466">
        <v>113.21974254</v>
      </c>
      <c r="L21" s="466">
        <v>108.46818857</v>
      </c>
      <c r="M21" s="466">
        <v>97.896620040000002</v>
      </c>
      <c r="N21" s="466">
        <v>105.45620390000001</v>
      </c>
      <c r="O21" s="466">
        <v>104.49764718</v>
      </c>
      <c r="P21" s="466">
        <v>98.355677380000003</v>
      </c>
      <c r="Q21" s="466">
        <v>102.87723446</v>
      </c>
      <c r="R21" s="466">
        <v>98.721379159999998</v>
      </c>
      <c r="S21" s="466">
        <v>104.71120892</v>
      </c>
      <c r="T21" s="466">
        <v>119.05269115999999</v>
      </c>
      <c r="U21" s="466">
        <v>127.85573406</v>
      </c>
      <c r="V21" s="466">
        <v>131.11112134999999</v>
      </c>
      <c r="W21" s="466">
        <v>118.9886836</v>
      </c>
      <c r="X21" s="466">
        <v>112.24647543</v>
      </c>
      <c r="Y21" s="466">
        <v>103.50607832999999</v>
      </c>
      <c r="Z21" s="466">
        <v>106.51556746</v>
      </c>
      <c r="AA21" s="466">
        <v>113.60509057</v>
      </c>
      <c r="AB21" s="466">
        <v>103.06262117999999</v>
      </c>
      <c r="AC21" s="466">
        <v>108.60313764</v>
      </c>
      <c r="AD21" s="466">
        <v>104.56587138</v>
      </c>
      <c r="AE21" s="466">
        <v>113.00720865</v>
      </c>
      <c r="AF21" s="466">
        <v>121.56717173</v>
      </c>
      <c r="AG21" s="466">
        <v>133.95171139000001</v>
      </c>
      <c r="AH21" s="466">
        <v>135.67595263000001</v>
      </c>
      <c r="AI21" s="466">
        <v>124.19527521000001</v>
      </c>
      <c r="AJ21" s="466">
        <v>111.85135757</v>
      </c>
      <c r="AK21" s="466">
        <v>106.85796302999999</v>
      </c>
      <c r="AL21" s="466">
        <v>113.92945207</v>
      </c>
      <c r="AM21" s="466">
        <v>110.49270113999999</v>
      </c>
      <c r="AN21" s="466">
        <v>101.43434548</v>
      </c>
      <c r="AO21" s="466">
        <v>110.07084389000001</v>
      </c>
      <c r="AP21" s="466">
        <v>101.55588346</v>
      </c>
      <c r="AQ21" s="466">
        <v>110.40373775</v>
      </c>
      <c r="AR21" s="466">
        <v>117.72662998</v>
      </c>
      <c r="AS21" s="466">
        <v>133.16064295000001</v>
      </c>
      <c r="AT21" s="466">
        <v>135.06689767</v>
      </c>
      <c r="AU21" s="466">
        <v>123.66304504999999</v>
      </c>
      <c r="AV21" s="466">
        <v>115.3785578</v>
      </c>
      <c r="AW21" s="466">
        <v>107.05072376</v>
      </c>
      <c r="AX21" s="466">
        <v>108.91804381</v>
      </c>
      <c r="AY21" s="466">
        <v>114.84252388</v>
      </c>
      <c r="AZ21" s="466">
        <v>106.39414628</v>
      </c>
      <c r="BA21" s="466">
        <v>108.26600786</v>
      </c>
      <c r="BB21" s="466">
        <v>104.75125598</v>
      </c>
      <c r="BC21" s="466">
        <v>116.25627242</v>
      </c>
      <c r="BD21" s="437">
        <v>122.37009999999999</v>
      </c>
      <c r="BE21" s="437">
        <v>136.67189999999999</v>
      </c>
      <c r="BF21" s="437">
        <v>138.26259999999999</v>
      </c>
      <c r="BG21" s="437">
        <v>125.90819999999999</v>
      </c>
      <c r="BH21" s="437">
        <v>117.6981</v>
      </c>
      <c r="BI21" s="437">
        <v>108.3849</v>
      </c>
      <c r="BJ21" s="437">
        <v>111.9644</v>
      </c>
      <c r="BK21" s="437">
        <v>116.52119999999999</v>
      </c>
      <c r="BL21" s="437">
        <v>106.2638</v>
      </c>
      <c r="BM21" s="437">
        <v>111.2363</v>
      </c>
      <c r="BN21" s="437">
        <v>106.16670000000001</v>
      </c>
      <c r="BO21" s="437">
        <v>117.9944</v>
      </c>
      <c r="BP21" s="437">
        <v>124.81950000000001</v>
      </c>
      <c r="BQ21" s="437">
        <v>137.8827</v>
      </c>
      <c r="BR21" s="437">
        <v>139.13460000000001</v>
      </c>
      <c r="BS21" s="437">
        <v>126.605</v>
      </c>
      <c r="BT21" s="437">
        <v>118.253</v>
      </c>
      <c r="BU21" s="437">
        <v>108.8295</v>
      </c>
      <c r="BV21" s="437">
        <v>112.3852</v>
      </c>
    </row>
    <row r="22" spans="1:74" ht="11.1" customHeight="1" x14ac:dyDescent="0.2">
      <c r="A22" s="264" t="s">
        <v>693</v>
      </c>
      <c r="B22" s="543" t="s">
        <v>22</v>
      </c>
      <c r="C22" s="466">
        <v>80.608512529999999</v>
      </c>
      <c r="D22" s="466">
        <v>78.902731709999998</v>
      </c>
      <c r="E22" s="466">
        <v>80.930615950000004</v>
      </c>
      <c r="F22" s="466">
        <v>72.791102109999997</v>
      </c>
      <c r="G22" s="466">
        <v>74.273010369999994</v>
      </c>
      <c r="H22" s="466">
        <v>78.444678800000005</v>
      </c>
      <c r="I22" s="466">
        <v>84.758379599999998</v>
      </c>
      <c r="J22" s="466">
        <v>86.366130150000004</v>
      </c>
      <c r="K22" s="466">
        <v>80.976889589999999</v>
      </c>
      <c r="L22" s="466">
        <v>82.371380549999998</v>
      </c>
      <c r="M22" s="466">
        <v>79.166796180000006</v>
      </c>
      <c r="N22" s="466">
        <v>79.49180088</v>
      </c>
      <c r="O22" s="466">
        <v>79.749530280000002</v>
      </c>
      <c r="P22" s="466">
        <v>74.245261900000003</v>
      </c>
      <c r="Q22" s="466">
        <v>77.551521989999998</v>
      </c>
      <c r="R22" s="466">
        <v>79.660859070000001</v>
      </c>
      <c r="S22" s="466">
        <v>83.70251055</v>
      </c>
      <c r="T22" s="466">
        <v>86.70160946</v>
      </c>
      <c r="U22" s="466">
        <v>91.052252139999993</v>
      </c>
      <c r="V22" s="466">
        <v>91.576366730000004</v>
      </c>
      <c r="W22" s="466">
        <v>85.817139620000006</v>
      </c>
      <c r="X22" s="466">
        <v>85.355969090000002</v>
      </c>
      <c r="Y22" s="466">
        <v>82.545235070000004</v>
      </c>
      <c r="Z22" s="466">
        <v>82.6552346</v>
      </c>
      <c r="AA22" s="466">
        <v>83.982005900000004</v>
      </c>
      <c r="AB22" s="466">
        <v>76.892528760000005</v>
      </c>
      <c r="AC22" s="466">
        <v>83.679089809999994</v>
      </c>
      <c r="AD22" s="466">
        <v>82.422106670000005</v>
      </c>
      <c r="AE22" s="466">
        <v>86.089694059999999</v>
      </c>
      <c r="AF22" s="466">
        <v>88.715713239999999</v>
      </c>
      <c r="AG22" s="466">
        <v>90.419842950000003</v>
      </c>
      <c r="AH22" s="466">
        <v>93.143141189999994</v>
      </c>
      <c r="AI22" s="466">
        <v>86.549522679999995</v>
      </c>
      <c r="AJ22" s="466">
        <v>85.017015029999996</v>
      </c>
      <c r="AK22" s="466">
        <v>81.701399429999995</v>
      </c>
      <c r="AL22" s="466">
        <v>81.851926710000001</v>
      </c>
      <c r="AM22" s="466">
        <v>78.964512290000002</v>
      </c>
      <c r="AN22" s="466">
        <v>76.054217179999995</v>
      </c>
      <c r="AO22" s="466">
        <v>84.42584214</v>
      </c>
      <c r="AP22" s="466">
        <v>81.764746840000001</v>
      </c>
      <c r="AQ22" s="466">
        <v>86.393791640000003</v>
      </c>
      <c r="AR22" s="466">
        <v>88.009484150000006</v>
      </c>
      <c r="AS22" s="466">
        <v>92.565498660000003</v>
      </c>
      <c r="AT22" s="466">
        <v>94.225770400000002</v>
      </c>
      <c r="AU22" s="466">
        <v>88.494638929999994</v>
      </c>
      <c r="AV22" s="466">
        <v>88.163539999999998</v>
      </c>
      <c r="AW22" s="466">
        <v>83.460298219999999</v>
      </c>
      <c r="AX22" s="466">
        <v>82.426922309999995</v>
      </c>
      <c r="AY22" s="466">
        <v>82.723419530000001</v>
      </c>
      <c r="AZ22" s="466">
        <v>77.915267209999996</v>
      </c>
      <c r="BA22" s="466">
        <v>82.428114550000004</v>
      </c>
      <c r="BB22" s="466">
        <v>82.426996954000003</v>
      </c>
      <c r="BC22" s="466">
        <v>89.645015799999996</v>
      </c>
      <c r="BD22" s="437">
        <v>91.110900000000001</v>
      </c>
      <c r="BE22" s="437">
        <v>95.593419999999995</v>
      </c>
      <c r="BF22" s="437">
        <v>97.97824</v>
      </c>
      <c r="BG22" s="437">
        <v>91.513949999999994</v>
      </c>
      <c r="BH22" s="437">
        <v>91.673929999999999</v>
      </c>
      <c r="BI22" s="437">
        <v>86.528459999999995</v>
      </c>
      <c r="BJ22" s="437">
        <v>85.271739999999994</v>
      </c>
      <c r="BK22" s="437">
        <v>86.644959999999998</v>
      </c>
      <c r="BL22" s="437">
        <v>77.724059999999994</v>
      </c>
      <c r="BM22" s="437">
        <v>85.628159999999994</v>
      </c>
      <c r="BN22" s="437">
        <v>85.966849999999994</v>
      </c>
      <c r="BO22" s="437">
        <v>93.291039999999995</v>
      </c>
      <c r="BP22" s="437">
        <v>94.464500000000001</v>
      </c>
      <c r="BQ22" s="437">
        <v>98.771690000000007</v>
      </c>
      <c r="BR22" s="437">
        <v>101.5651</v>
      </c>
      <c r="BS22" s="437">
        <v>94.921700000000001</v>
      </c>
      <c r="BT22" s="437">
        <v>94.980649999999997</v>
      </c>
      <c r="BU22" s="437">
        <v>89.542230000000004</v>
      </c>
      <c r="BV22" s="437">
        <v>88.238669999999999</v>
      </c>
    </row>
    <row r="23" spans="1:74" ht="11.1" customHeight="1" x14ac:dyDescent="0.2">
      <c r="A23" s="264" t="s">
        <v>840</v>
      </c>
      <c r="B23" s="543" t="s">
        <v>1149</v>
      </c>
      <c r="C23" s="466">
        <v>0.66986900000000005</v>
      </c>
      <c r="D23" s="466">
        <v>0.61902500000000005</v>
      </c>
      <c r="E23" s="466">
        <v>0.59837700000000005</v>
      </c>
      <c r="F23" s="466">
        <v>0.44448399999999999</v>
      </c>
      <c r="G23" s="466">
        <v>0.45396500000000001</v>
      </c>
      <c r="H23" s="466">
        <v>0.48027199999999998</v>
      </c>
      <c r="I23" s="466">
        <v>0.55603800000000003</v>
      </c>
      <c r="J23" s="466">
        <v>0.52234199999999997</v>
      </c>
      <c r="K23" s="466">
        <v>0.53398599999999996</v>
      </c>
      <c r="L23" s="466">
        <v>0.52307300000000001</v>
      </c>
      <c r="M23" s="466">
        <v>0.52485000000000004</v>
      </c>
      <c r="N23" s="466">
        <v>0.62154100000000001</v>
      </c>
      <c r="O23" s="466">
        <v>0.56694699999999998</v>
      </c>
      <c r="P23" s="466">
        <v>0.54753499999999999</v>
      </c>
      <c r="Q23" s="466">
        <v>0.54226300000000005</v>
      </c>
      <c r="R23" s="466">
        <v>0.505579</v>
      </c>
      <c r="S23" s="466">
        <v>0.48658699999999999</v>
      </c>
      <c r="T23" s="466">
        <v>0.50759699999999996</v>
      </c>
      <c r="U23" s="466">
        <v>0.54574</v>
      </c>
      <c r="V23" s="466">
        <v>0.56004299999999996</v>
      </c>
      <c r="W23" s="466">
        <v>0.52688299999999999</v>
      </c>
      <c r="X23" s="466">
        <v>0.53281199999999995</v>
      </c>
      <c r="Y23" s="466">
        <v>0.49152099999999999</v>
      </c>
      <c r="Z23" s="466">
        <v>0.52087099999999997</v>
      </c>
      <c r="AA23" s="466">
        <v>0.564882</v>
      </c>
      <c r="AB23" s="466">
        <v>0.56561799999999995</v>
      </c>
      <c r="AC23" s="466">
        <v>0.57921</v>
      </c>
      <c r="AD23" s="466">
        <v>0.51304300000000003</v>
      </c>
      <c r="AE23" s="466">
        <v>0.52931600000000001</v>
      </c>
      <c r="AF23" s="466">
        <v>0.51315900000000003</v>
      </c>
      <c r="AG23" s="466">
        <v>0.56604200000000005</v>
      </c>
      <c r="AH23" s="466">
        <v>0.535717</v>
      </c>
      <c r="AI23" s="466">
        <v>0.557724</v>
      </c>
      <c r="AJ23" s="466">
        <v>0.535381</v>
      </c>
      <c r="AK23" s="466">
        <v>0.54630599999999996</v>
      </c>
      <c r="AL23" s="466">
        <v>0.59270299999999998</v>
      </c>
      <c r="AM23" s="466">
        <v>0.56857400000000002</v>
      </c>
      <c r="AN23" s="466">
        <v>0.54991100000000004</v>
      </c>
      <c r="AO23" s="466">
        <v>0.56715899999999997</v>
      </c>
      <c r="AP23" s="466">
        <v>0.51056800000000002</v>
      </c>
      <c r="AQ23" s="466">
        <v>0.51771699999999998</v>
      </c>
      <c r="AR23" s="466">
        <v>0.567693</v>
      </c>
      <c r="AS23" s="466">
        <v>0.62053400000000003</v>
      </c>
      <c r="AT23" s="466">
        <v>0.57657700000000001</v>
      </c>
      <c r="AU23" s="466">
        <v>0.65046300000000001</v>
      </c>
      <c r="AV23" s="466">
        <v>0.56489500000000004</v>
      </c>
      <c r="AW23" s="466">
        <v>0.54851799999999995</v>
      </c>
      <c r="AX23" s="466">
        <v>0.56170600000000004</v>
      </c>
      <c r="AY23" s="466">
        <v>0.60552099999999998</v>
      </c>
      <c r="AZ23" s="466">
        <v>0.51776727</v>
      </c>
      <c r="BA23" s="466">
        <v>0.61093560000000002</v>
      </c>
      <c r="BB23" s="466">
        <v>0.51999888168999997</v>
      </c>
      <c r="BC23" s="466">
        <v>0.52718902631999998</v>
      </c>
      <c r="BD23" s="437">
        <v>0.53173170000000003</v>
      </c>
      <c r="BE23" s="437">
        <v>0.55359190000000003</v>
      </c>
      <c r="BF23" s="437">
        <v>0.54699319999999996</v>
      </c>
      <c r="BG23" s="437">
        <v>0.53941600000000001</v>
      </c>
      <c r="BH23" s="437">
        <v>0.52582130000000005</v>
      </c>
      <c r="BI23" s="437">
        <v>0.51509400000000005</v>
      </c>
      <c r="BJ23" s="437">
        <v>0.56085439999999998</v>
      </c>
      <c r="BK23" s="437">
        <v>0.58321659999999997</v>
      </c>
      <c r="BL23" s="437">
        <v>0.56843580000000005</v>
      </c>
      <c r="BM23" s="437">
        <v>0.55539640000000001</v>
      </c>
      <c r="BN23" s="437">
        <v>0.51844599999999996</v>
      </c>
      <c r="BO23" s="437">
        <v>0.51231539999999998</v>
      </c>
      <c r="BP23" s="437">
        <v>0.53033030000000003</v>
      </c>
      <c r="BQ23" s="437">
        <v>0.55295530000000004</v>
      </c>
      <c r="BR23" s="437">
        <v>0.54637789999999997</v>
      </c>
      <c r="BS23" s="437">
        <v>0.53886909999999999</v>
      </c>
      <c r="BT23" s="437">
        <v>0.52529340000000002</v>
      </c>
      <c r="BU23" s="437">
        <v>0.51465859999999997</v>
      </c>
      <c r="BV23" s="437">
        <v>0.56047579999999997</v>
      </c>
    </row>
    <row r="24" spans="1:74" s="325" customFormat="1" ht="11.1" customHeight="1" x14ac:dyDescent="0.2">
      <c r="A24" s="545" t="s">
        <v>648</v>
      </c>
      <c r="B24" s="546" t="s">
        <v>1167</v>
      </c>
      <c r="C24" s="113">
        <v>12.713345520000001</v>
      </c>
      <c r="D24" s="113">
        <v>11.76583795</v>
      </c>
      <c r="E24" s="113">
        <v>11.858919986</v>
      </c>
      <c r="F24" s="113">
        <v>10.731862319999999</v>
      </c>
      <c r="G24" s="113">
        <v>10.919994404000001</v>
      </c>
      <c r="H24" s="113">
        <v>11.2995774</v>
      </c>
      <c r="I24" s="113">
        <v>12.04791254</v>
      </c>
      <c r="J24" s="113">
        <v>12.095464679999999</v>
      </c>
      <c r="K24" s="113">
        <v>11.128239300000001</v>
      </c>
      <c r="L24" s="113">
        <v>10.992794556</v>
      </c>
      <c r="M24" s="113">
        <v>10.978952639999999</v>
      </c>
      <c r="N24" s="113">
        <v>12.169638689999999</v>
      </c>
      <c r="O24" s="113">
        <v>12.480054089999999</v>
      </c>
      <c r="P24" s="113">
        <v>10.11824884</v>
      </c>
      <c r="Q24" s="113">
        <v>10.927655061999999</v>
      </c>
      <c r="R24" s="113">
        <v>10.55009328</v>
      </c>
      <c r="S24" s="113">
        <v>11.061689824</v>
      </c>
      <c r="T24" s="113">
        <v>11.7838893</v>
      </c>
      <c r="U24" s="113">
        <v>12.6776236</v>
      </c>
      <c r="V24" s="113">
        <v>12.58863779</v>
      </c>
      <c r="W24" s="113">
        <v>11.3882823</v>
      </c>
      <c r="X24" s="113">
        <v>11.485871380000001</v>
      </c>
      <c r="Y24" s="113">
        <v>11.705065980000001</v>
      </c>
      <c r="Z24" s="113">
        <v>12.147956484</v>
      </c>
      <c r="AA24" s="113">
        <v>12.397113279999999</v>
      </c>
      <c r="AB24" s="113">
        <v>10.83102216</v>
      </c>
      <c r="AC24" s="113">
        <v>11.586584458999999</v>
      </c>
      <c r="AD24" s="113">
        <v>10.854674790000001</v>
      </c>
      <c r="AE24" s="113">
        <v>11.467110738000001</v>
      </c>
      <c r="AF24" s="113">
        <v>11.6894913</v>
      </c>
      <c r="AG24" s="113">
        <v>12.56743131</v>
      </c>
      <c r="AH24" s="113">
        <v>12.55955638</v>
      </c>
      <c r="AI24" s="113">
        <v>11.3086848</v>
      </c>
      <c r="AJ24" s="113">
        <v>11.166968211</v>
      </c>
      <c r="AK24" s="113">
        <v>11.55458814</v>
      </c>
      <c r="AL24" s="113">
        <v>11.74247512</v>
      </c>
      <c r="AM24" s="113">
        <v>11.88380598</v>
      </c>
      <c r="AN24" s="113">
        <v>11.00935836</v>
      </c>
      <c r="AO24" s="113">
        <v>11.538871987</v>
      </c>
      <c r="AP24" s="113">
        <v>9.9812862899999999</v>
      </c>
      <c r="AQ24" s="113">
        <v>11.030475614</v>
      </c>
      <c r="AR24" s="113">
        <v>11.6306835</v>
      </c>
      <c r="AS24" s="113">
        <v>12.180541699999999</v>
      </c>
      <c r="AT24" s="113">
        <v>12.436261630000001</v>
      </c>
      <c r="AU24" s="113">
        <v>11.66685</v>
      </c>
      <c r="AV24" s="113">
        <v>11.313564824</v>
      </c>
      <c r="AW24" s="113">
        <v>11.736688770000001</v>
      </c>
      <c r="AX24" s="113">
        <v>12.47299415</v>
      </c>
      <c r="AY24" s="113">
        <v>12.63233353</v>
      </c>
      <c r="AZ24" s="113">
        <v>11.148602465</v>
      </c>
      <c r="BA24" s="113">
        <v>11.194193374999999</v>
      </c>
      <c r="BB24" s="113">
        <v>10.77993</v>
      </c>
      <c r="BC24" s="113">
        <v>11.547269999999999</v>
      </c>
      <c r="BD24" s="476">
        <v>11.73273</v>
      </c>
      <c r="BE24" s="476">
        <v>12.567170000000001</v>
      </c>
      <c r="BF24" s="476">
        <v>12.736789999999999</v>
      </c>
      <c r="BG24" s="476">
        <v>11.62758</v>
      </c>
      <c r="BH24" s="476">
        <v>11.483000000000001</v>
      </c>
      <c r="BI24" s="476">
        <v>11.76742</v>
      </c>
      <c r="BJ24" s="476">
        <v>12.47378</v>
      </c>
      <c r="BK24" s="476">
        <v>12.31034</v>
      </c>
      <c r="BL24" s="476">
        <v>10.818390000000001</v>
      </c>
      <c r="BM24" s="476">
        <v>11.36937</v>
      </c>
      <c r="BN24" s="476">
        <v>10.884679999999999</v>
      </c>
      <c r="BO24" s="476">
        <v>11.59521</v>
      </c>
      <c r="BP24" s="476">
        <v>11.75484</v>
      </c>
      <c r="BQ24" s="476">
        <v>12.56236</v>
      </c>
      <c r="BR24" s="476">
        <v>12.72148</v>
      </c>
      <c r="BS24" s="476">
        <v>11.60941</v>
      </c>
      <c r="BT24" s="476">
        <v>11.472</v>
      </c>
      <c r="BU24" s="476">
        <v>11.76951</v>
      </c>
      <c r="BV24" s="476">
        <v>12.48785</v>
      </c>
    </row>
    <row r="25" spans="1:74" s="325" customFormat="1" ht="11.1" customHeight="1" x14ac:dyDescent="0.2">
      <c r="A25" s="545" t="s">
        <v>649</v>
      </c>
      <c r="B25" s="546" t="s">
        <v>236</v>
      </c>
      <c r="C25" s="113">
        <v>328.24613531</v>
      </c>
      <c r="D25" s="113">
        <v>306.42524272000003</v>
      </c>
      <c r="E25" s="113">
        <v>301.75270029000001</v>
      </c>
      <c r="F25" s="113">
        <v>273.13242410999999</v>
      </c>
      <c r="G25" s="113">
        <v>285.62707562000003</v>
      </c>
      <c r="H25" s="113">
        <v>331.35530130000001</v>
      </c>
      <c r="I25" s="113">
        <v>391.57795358999999</v>
      </c>
      <c r="J25" s="113">
        <v>380.97996870999998</v>
      </c>
      <c r="K25" s="113">
        <v>333.68275260000001</v>
      </c>
      <c r="L25" s="113">
        <v>307.86937210999997</v>
      </c>
      <c r="M25" s="113">
        <v>288.22815359999998</v>
      </c>
      <c r="N25" s="113">
        <v>327.49994082000001</v>
      </c>
      <c r="O25" s="113">
        <v>333.97652964000002</v>
      </c>
      <c r="P25" s="113">
        <v>309.81628327999999</v>
      </c>
      <c r="Q25" s="113">
        <v>306.27265677999998</v>
      </c>
      <c r="R25" s="113">
        <v>283.32878970000002</v>
      </c>
      <c r="S25" s="113">
        <v>301.12229180000003</v>
      </c>
      <c r="T25" s="113">
        <v>350.19926939999999</v>
      </c>
      <c r="U25" s="113">
        <v>386.62592275999998</v>
      </c>
      <c r="V25" s="113">
        <v>393.62794143000002</v>
      </c>
      <c r="W25" s="113">
        <v>347.8322928</v>
      </c>
      <c r="X25" s="113">
        <v>313.61334202</v>
      </c>
      <c r="Y25" s="113">
        <v>298.83886619999998</v>
      </c>
      <c r="Z25" s="113">
        <v>319.53513530999999</v>
      </c>
      <c r="AA25" s="113">
        <v>351.05315956999999</v>
      </c>
      <c r="AB25" s="113">
        <v>316.69409267999998</v>
      </c>
      <c r="AC25" s="113">
        <v>315.88661138999998</v>
      </c>
      <c r="AD25" s="113">
        <v>295.78754154000001</v>
      </c>
      <c r="AE25" s="113">
        <v>321.16406472</v>
      </c>
      <c r="AF25" s="113">
        <v>358.79582370000003</v>
      </c>
      <c r="AG25" s="113">
        <v>401.78160607000001</v>
      </c>
      <c r="AH25" s="113">
        <v>402.18583862999998</v>
      </c>
      <c r="AI25" s="113">
        <v>351.85252559999998</v>
      </c>
      <c r="AJ25" s="113">
        <v>308.36291234999999</v>
      </c>
      <c r="AK25" s="113">
        <v>303.81233429999997</v>
      </c>
      <c r="AL25" s="113">
        <v>339.51825952000002</v>
      </c>
      <c r="AM25" s="113">
        <v>333.96829914</v>
      </c>
      <c r="AN25" s="113">
        <v>301.59095567999998</v>
      </c>
      <c r="AO25" s="113">
        <v>317.39448084000003</v>
      </c>
      <c r="AP25" s="113">
        <v>290.35440447000002</v>
      </c>
      <c r="AQ25" s="113">
        <v>308.82499512999999</v>
      </c>
      <c r="AR25" s="113">
        <v>339.50258910000002</v>
      </c>
      <c r="AS25" s="113">
        <v>398.61235517</v>
      </c>
      <c r="AT25" s="113">
        <v>404.33627050000001</v>
      </c>
      <c r="AU25" s="113">
        <v>357.79539929999999</v>
      </c>
      <c r="AV25" s="113">
        <v>319.18800754</v>
      </c>
      <c r="AW25" s="113">
        <v>305.22375299999999</v>
      </c>
      <c r="AX25" s="113">
        <v>323.43214592999999</v>
      </c>
      <c r="AY25" s="113">
        <v>353.64272101</v>
      </c>
      <c r="AZ25" s="113">
        <v>313.69138177999997</v>
      </c>
      <c r="BA25" s="113">
        <v>306.47373772999998</v>
      </c>
      <c r="BB25" s="113">
        <v>293.36720000000003</v>
      </c>
      <c r="BC25" s="113">
        <v>322.06229999999999</v>
      </c>
      <c r="BD25" s="476">
        <v>354.32339999999999</v>
      </c>
      <c r="BE25" s="476">
        <v>411.5865</v>
      </c>
      <c r="BF25" s="476">
        <v>416.10489999999999</v>
      </c>
      <c r="BG25" s="476">
        <v>365.5421</v>
      </c>
      <c r="BH25" s="476">
        <v>328.34449999999998</v>
      </c>
      <c r="BI25" s="476">
        <v>311.2672</v>
      </c>
      <c r="BJ25" s="476">
        <v>335.86309999999997</v>
      </c>
      <c r="BK25" s="476">
        <v>359.57010000000002</v>
      </c>
      <c r="BL25" s="476">
        <v>313.58690000000001</v>
      </c>
      <c r="BM25" s="476">
        <v>318.15719999999999</v>
      </c>
      <c r="BN25" s="476">
        <v>301.5949</v>
      </c>
      <c r="BO25" s="476">
        <v>330.69369999999998</v>
      </c>
      <c r="BP25" s="476">
        <v>365.60149999999999</v>
      </c>
      <c r="BQ25" s="476">
        <v>419.80700000000002</v>
      </c>
      <c r="BR25" s="476">
        <v>422.54379999999998</v>
      </c>
      <c r="BS25" s="476">
        <v>371.04340000000002</v>
      </c>
      <c r="BT25" s="476">
        <v>333.12419999999997</v>
      </c>
      <c r="BU25" s="476">
        <v>315.32069999999999</v>
      </c>
      <c r="BV25" s="476">
        <v>339.8571</v>
      </c>
    </row>
    <row r="26" spans="1:74" ht="11.1" customHeight="1" x14ac:dyDescent="0.2">
      <c r="A26" s="55"/>
      <c r="B26" s="544" t="s">
        <v>1168</v>
      </c>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10"/>
      <c r="BC26" s="510"/>
      <c r="BD26" s="431"/>
      <c r="BE26" s="431"/>
      <c r="BF26" s="431"/>
      <c r="BG26" s="431"/>
      <c r="BH26" s="431"/>
      <c r="BI26" s="431"/>
      <c r="BJ26" s="431"/>
      <c r="BK26" s="431"/>
      <c r="BL26" s="431"/>
      <c r="BM26" s="431"/>
      <c r="BN26" s="431"/>
      <c r="BO26" s="431"/>
      <c r="BP26" s="431"/>
      <c r="BQ26" s="431"/>
      <c r="BR26" s="431"/>
      <c r="BS26" s="431"/>
      <c r="BT26" s="431"/>
      <c r="BU26" s="431"/>
      <c r="BV26" s="431"/>
    </row>
    <row r="27" spans="1:74" ht="11.1" customHeight="1" x14ac:dyDescent="0.2">
      <c r="A27" s="55" t="s">
        <v>114</v>
      </c>
      <c r="B27" s="543" t="s">
        <v>1169</v>
      </c>
      <c r="C27" s="466">
        <v>910.45151043999999</v>
      </c>
      <c r="D27" s="466">
        <v>820.32009951999999</v>
      </c>
      <c r="E27" s="466">
        <v>762.75621486</v>
      </c>
      <c r="F27" s="466">
        <v>715.23169767000002</v>
      </c>
      <c r="G27" s="466">
        <v>773.18920352999999</v>
      </c>
      <c r="H27" s="466">
        <v>962.36651196000003</v>
      </c>
      <c r="I27" s="466">
        <v>1222.606528</v>
      </c>
      <c r="J27" s="466">
        <v>1162.8400466999999</v>
      </c>
      <c r="K27" s="466">
        <v>935.19277246000001</v>
      </c>
      <c r="L27" s="466">
        <v>771.96733713000003</v>
      </c>
      <c r="M27" s="466">
        <v>729.14527344999999</v>
      </c>
      <c r="N27" s="466">
        <v>949.36338035999995</v>
      </c>
      <c r="O27" s="466">
        <v>988.24148424999998</v>
      </c>
      <c r="P27" s="466">
        <v>914.97930079000002</v>
      </c>
      <c r="Q27" s="466">
        <v>826.94737537000003</v>
      </c>
      <c r="R27" s="466">
        <v>678.85035352</v>
      </c>
      <c r="S27" s="466">
        <v>731.40971125999999</v>
      </c>
      <c r="T27" s="466">
        <v>955.49685385999999</v>
      </c>
      <c r="U27" s="466">
        <v>1117.0274965000001</v>
      </c>
      <c r="V27" s="466">
        <v>1140.8669325000001</v>
      </c>
      <c r="W27" s="466">
        <v>947.96166438</v>
      </c>
      <c r="X27" s="466">
        <v>751.88507666999999</v>
      </c>
      <c r="Y27" s="466">
        <v>727.29335479999997</v>
      </c>
      <c r="Z27" s="466">
        <v>850.96268384999996</v>
      </c>
      <c r="AA27" s="466">
        <v>1004.8879535999999</v>
      </c>
      <c r="AB27" s="466">
        <v>896.45069331000002</v>
      </c>
      <c r="AC27" s="466">
        <v>797.01105618999998</v>
      </c>
      <c r="AD27" s="466">
        <v>696.83452566999995</v>
      </c>
      <c r="AE27" s="466">
        <v>787.22812367999995</v>
      </c>
      <c r="AF27" s="466">
        <v>974.89394449999998</v>
      </c>
      <c r="AG27" s="466">
        <v>1174.9094181999999</v>
      </c>
      <c r="AH27" s="466">
        <v>1146.2647833000001</v>
      </c>
      <c r="AI27" s="466">
        <v>924.33653114000003</v>
      </c>
      <c r="AJ27" s="466">
        <v>713.71577631000002</v>
      </c>
      <c r="AK27" s="466">
        <v>737.74575287000005</v>
      </c>
      <c r="AL27" s="466">
        <v>939.78764262000004</v>
      </c>
      <c r="AM27" s="466">
        <v>940.23057931000005</v>
      </c>
      <c r="AN27" s="466">
        <v>801.28371068000001</v>
      </c>
      <c r="AO27" s="466">
        <v>788.81437003999997</v>
      </c>
      <c r="AP27" s="466">
        <v>687.35844565000002</v>
      </c>
      <c r="AQ27" s="466">
        <v>715.39156288000004</v>
      </c>
      <c r="AR27" s="466">
        <v>865.53965519999997</v>
      </c>
      <c r="AS27" s="466">
        <v>1139.7729761999999</v>
      </c>
      <c r="AT27" s="466">
        <v>1153.6254504999999</v>
      </c>
      <c r="AU27" s="466">
        <v>949.21361431000003</v>
      </c>
      <c r="AV27" s="466">
        <v>738.80272676000004</v>
      </c>
      <c r="AW27" s="466">
        <v>729.26271636000001</v>
      </c>
      <c r="AX27" s="466">
        <v>847.62896292999994</v>
      </c>
      <c r="AY27" s="466">
        <v>1005.7527243</v>
      </c>
      <c r="AZ27" s="466">
        <v>828.85520789999998</v>
      </c>
      <c r="BA27" s="466">
        <v>732.10173980000002</v>
      </c>
      <c r="BB27" s="466">
        <v>668.12948159999996</v>
      </c>
      <c r="BC27" s="466">
        <v>732.89059982000003</v>
      </c>
      <c r="BD27" s="437">
        <v>905.33889999999997</v>
      </c>
      <c r="BE27" s="437">
        <v>1170.2449999999999</v>
      </c>
      <c r="BF27" s="437">
        <v>1172.92</v>
      </c>
      <c r="BG27" s="437">
        <v>957.26739999999995</v>
      </c>
      <c r="BH27" s="437">
        <v>753.14859999999999</v>
      </c>
      <c r="BI27" s="437">
        <v>732.78359999999998</v>
      </c>
      <c r="BJ27" s="437">
        <v>884.31659999999999</v>
      </c>
      <c r="BK27" s="437">
        <v>998.54629999999997</v>
      </c>
      <c r="BL27" s="437">
        <v>822.52189999999996</v>
      </c>
      <c r="BM27" s="437">
        <v>760.98379999999997</v>
      </c>
      <c r="BN27" s="437">
        <v>682.29049999999995</v>
      </c>
      <c r="BO27" s="437">
        <v>746.59969999999998</v>
      </c>
      <c r="BP27" s="437">
        <v>932.59849999999994</v>
      </c>
      <c r="BQ27" s="437">
        <v>1183.1210000000001</v>
      </c>
      <c r="BR27" s="437">
        <v>1172.9549999999999</v>
      </c>
      <c r="BS27" s="437">
        <v>955.81079999999997</v>
      </c>
      <c r="BT27" s="437">
        <v>750.72209999999995</v>
      </c>
      <c r="BU27" s="437">
        <v>728.2586</v>
      </c>
      <c r="BV27" s="437">
        <v>877.99570000000006</v>
      </c>
    </row>
    <row r="28" spans="1:74" ht="11.1" customHeight="1" x14ac:dyDescent="0.2">
      <c r="A28" s="55"/>
      <c r="B28" s="56"/>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8"/>
      <c r="BE28" s="538"/>
      <c r="BF28" s="538"/>
      <c r="BG28" s="538"/>
      <c r="BH28" s="538"/>
      <c r="BI28" s="538"/>
      <c r="BJ28" s="538"/>
      <c r="BK28" s="538"/>
      <c r="BL28" s="538"/>
      <c r="BM28" s="538"/>
      <c r="BN28" s="538"/>
      <c r="BO28" s="538"/>
      <c r="BP28" s="538"/>
      <c r="BQ28" s="538"/>
      <c r="BR28" s="538"/>
      <c r="BS28" s="538"/>
      <c r="BT28" s="538"/>
      <c r="BU28" s="538"/>
      <c r="BV28" s="538"/>
    </row>
    <row r="29" spans="1:74" ht="11.1" customHeight="1" x14ac:dyDescent="0.2">
      <c r="A29" s="55"/>
      <c r="B29" s="57" t="s">
        <v>58</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8"/>
      <c r="BE29" s="538"/>
      <c r="BF29" s="538"/>
      <c r="BG29" s="538"/>
      <c r="BH29" s="538"/>
      <c r="BI29" s="538"/>
      <c r="BJ29" s="538"/>
      <c r="BK29" s="538"/>
      <c r="BL29" s="538"/>
      <c r="BM29" s="538"/>
      <c r="BN29" s="538"/>
      <c r="BO29" s="538"/>
      <c r="BP29" s="538"/>
      <c r="BQ29" s="538"/>
      <c r="BR29" s="538"/>
      <c r="BS29" s="538"/>
      <c r="BT29" s="538"/>
      <c r="BU29" s="538"/>
      <c r="BV29" s="538"/>
    </row>
    <row r="30" spans="1:74" ht="11.1" customHeight="1" x14ac:dyDescent="0.2">
      <c r="A30" s="55" t="s">
        <v>44</v>
      </c>
      <c r="B30" s="540" t="s">
        <v>1170</v>
      </c>
      <c r="C30" s="421">
        <v>134.134027</v>
      </c>
      <c r="D30" s="421">
        <v>139.111548</v>
      </c>
      <c r="E30" s="421">
        <v>145.03350699999999</v>
      </c>
      <c r="F30" s="421">
        <v>151.53379699999999</v>
      </c>
      <c r="G30" s="421">
        <v>153.715913</v>
      </c>
      <c r="H30" s="421">
        <v>149.93521999999999</v>
      </c>
      <c r="I30" s="421">
        <v>137.14856399999999</v>
      </c>
      <c r="J30" s="421">
        <v>128.329733</v>
      </c>
      <c r="K30" s="421">
        <v>127.90161999999999</v>
      </c>
      <c r="L30" s="421">
        <v>132.05787000000001</v>
      </c>
      <c r="M30" s="421">
        <v>134.522154</v>
      </c>
      <c r="N30" s="421">
        <v>131.43067300000001</v>
      </c>
      <c r="O30" s="421">
        <v>123.70493999999999</v>
      </c>
      <c r="P30" s="421">
        <v>107.697982</v>
      </c>
      <c r="Q30" s="421">
        <v>109.613539</v>
      </c>
      <c r="R30" s="421">
        <v>115.50493</v>
      </c>
      <c r="S30" s="421">
        <v>117.93173899999999</v>
      </c>
      <c r="T30" s="421">
        <v>108.678173</v>
      </c>
      <c r="U30" s="421">
        <v>94.974288000000001</v>
      </c>
      <c r="V30" s="421">
        <v>81.761792</v>
      </c>
      <c r="W30" s="421">
        <v>77.475972999999996</v>
      </c>
      <c r="X30" s="421">
        <v>81.879538999999994</v>
      </c>
      <c r="Y30" s="421">
        <v>89.191877000000005</v>
      </c>
      <c r="Z30" s="421">
        <v>91.884252000000004</v>
      </c>
      <c r="AA30" s="421">
        <v>84.541109000000006</v>
      </c>
      <c r="AB30" s="421">
        <v>81.034187000000003</v>
      </c>
      <c r="AC30" s="421">
        <v>86.143270000000001</v>
      </c>
      <c r="AD30" s="421">
        <v>90.746359999999996</v>
      </c>
      <c r="AE30" s="421">
        <v>92.692076</v>
      </c>
      <c r="AF30" s="421">
        <v>86.868606</v>
      </c>
      <c r="AG30" s="421">
        <v>79.171988999999996</v>
      </c>
      <c r="AH30" s="421">
        <v>75.569913999999997</v>
      </c>
      <c r="AI30" s="421">
        <v>79.354139000000004</v>
      </c>
      <c r="AJ30" s="421">
        <v>87.342115000000007</v>
      </c>
      <c r="AK30" s="421">
        <v>93.202696000000003</v>
      </c>
      <c r="AL30" s="421">
        <v>88.860583000000005</v>
      </c>
      <c r="AM30" s="421">
        <v>92.604001999999994</v>
      </c>
      <c r="AN30" s="421">
        <v>99.700176999999996</v>
      </c>
      <c r="AO30" s="421">
        <v>109.00375699999999</v>
      </c>
      <c r="AP30" s="421">
        <v>118.03506</v>
      </c>
      <c r="AQ30" s="421">
        <v>126.414198</v>
      </c>
      <c r="AR30" s="421">
        <v>127.7099</v>
      </c>
      <c r="AS30" s="421">
        <v>121.58973</v>
      </c>
      <c r="AT30" s="421">
        <v>118.14384200000001</v>
      </c>
      <c r="AU30" s="421">
        <v>116.635054</v>
      </c>
      <c r="AV30" s="421">
        <v>121.62055100000001</v>
      </c>
      <c r="AW30" s="421">
        <v>131.266448</v>
      </c>
      <c r="AX30" s="421">
        <v>131.42622499999999</v>
      </c>
      <c r="AY30" s="421">
        <v>121.72216400000001</v>
      </c>
      <c r="AZ30" s="421">
        <v>127.106666</v>
      </c>
      <c r="BA30" s="421">
        <v>133.607201</v>
      </c>
      <c r="BB30" s="421">
        <v>139.47290000000001</v>
      </c>
      <c r="BC30" s="421">
        <v>139.00049999999999</v>
      </c>
      <c r="BD30" s="433">
        <v>131.2236</v>
      </c>
      <c r="BE30" s="433">
        <v>118.08710000000001</v>
      </c>
      <c r="BF30" s="433">
        <v>113.49460000000001</v>
      </c>
      <c r="BG30" s="433">
        <v>117.69840000000001</v>
      </c>
      <c r="BH30" s="433">
        <v>126.4021</v>
      </c>
      <c r="BI30" s="433">
        <v>132.1071</v>
      </c>
      <c r="BJ30" s="433">
        <v>130.87559999999999</v>
      </c>
      <c r="BK30" s="433">
        <v>129.31700000000001</v>
      </c>
      <c r="BL30" s="433">
        <v>133.5307</v>
      </c>
      <c r="BM30" s="433">
        <v>142.98679999999999</v>
      </c>
      <c r="BN30" s="433">
        <v>150.47559999999999</v>
      </c>
      <c r="BO30" s="433">
        <v>153.7765</v>
      </c>
      <c r="BP30" s="433">
        <v>146.03720000000001</v>
      </c>
      <c r="BQ30" s="433">
        <v>133.12559999999999</v>
      </c>
      <c r="BR30" s="433">
        <v>127.5468</v>
      </c>
      <c r="BS30" s="433">
        <v>128.3494</v>
      </c>
      <c r="BT30" s="433">
        <v>135.8819</v>
      </c>
      <c r="BU30" s="433">
        <v>140.63</v>
      </c>
      <c r="BV30" s="433">
        <v>137.88470000000001</v>
      </c>
    </row>
    <row r="31" spans="1:74" ht="11.1" customHeight="1" x14ac:dyDescent="0.2">
      <c r="A31" s="55" t="s">
        <v>55</v>
      </c>
      <c r="B31" s="540" t="s">
        <v>1171</v>
      </c>
      <c r="C31" s="421">
        <v>8.0733429999999995</v>
      </c>
      <c r="D31" s="421">
        <v>8.1198580000000007</v>
      </c>
      <c r="E31" s="421">
        <v>8.2799449999999997</v>
      </c>
      <c r="F31" s="421">
        <v>8.4727750000000004</v>
      </c>
      <c r="G31" s="421">
        <v>8.4206830000000004</v>
      </c>
      <c r="H31" s="421">
        <v>8.5404900000000001</v>
      </c>
      <c r="I31" s="421">
        <v>8.5779879999999995</v>
      </c>
      <c r="J31" s="421">
        <v>7.7747099999999998</v>
      </c>
      <c r="K31" s="421">
        <v>8.2185079999999999</v>
      </c>
      <c r="L31" s="421">
        <v>8.2642670000000003</v>
      </c>
      <c r="M31" s="421">
        <v>8.1484740000000002</v>
      </c>
      <c r="N31" s="421">
        <v>8.2693150000000006</v>
      </c>
      <c r="O31" s="421">
        <v>8.0139870000000002</v>
      </c>
      <c r="P31" s="421">
        <v>7.8190679999999997</v>
      </c>
      <c r="Q31" s="421">
        <v>7.8152920000000003</v>
      </c>
      <c r="R31" s="421">
        <v>7.628304</v>
      </c>
      <c r="S31" s="421">
        <v>7.4646879999999998</v>
      </c>
      <c r="T31" s="421">
        <v>7.2810249999999996</v>
      </c>
      <c r="U31" s="421">
        <v>6.8498919999999996</v>
      </c>
      <c r="V31" s="421">
        <v>6.4293389999999997</v>
      </c>
      <c r="W31" s="421">
        <v>6.8187860000000002</v>
      </c>
      <c r="X31" s="421">
        <v>6.8283170000000002</v>
      </c>
      <c r="Y31" s="421">
        <v>6.9512080000000003</v>
      </c>
      <c r="Z31" s="421">
        <v>7.0380089999999997</v>
      </c>
      <c r="AA31" s="421">
        <v>6.1079480000000004</v>
      </c>
      <c r="AB31" s="421">
        <v>6.1064449999999999</v>
      </c>
      <c r="AC31" s="421">
        <v>5.7715449999999997</v>
      </c>
      <c r="AD31" s="421">
        <v>5.9196619999999998</v>
      </c>
      <c r="AE31" s="421">
        <v>5.8159359999999998</v>
      </c>
      <c r="AF31" s="421">
        <v>6.1194959999999998</v>
      </c>
      <c r="AG31" s="421">
        <v>6.0701780000000003</v>
      </c>
      <c r="AH31" s="421">
        <v>5.8338599999999996</v>
      </c>
      <c r="AI31" s="421">
        <v>5.7754669999999999</v>
      </c>
      <c r="AJ31" s="421">
        <v>6.0141840000000002</v>
      </c>
      <c r="AK31" s="421">
        <v>6.1916849999999997</v>
      </c>
      <c r="AL31" s="421">
        <v>5.7772490000000003</v>
      </c>
      <c r="AM31" s="421">
        <v>6.1267719999999999</v>
      </c>
      <c r="AN31" s="421">
        <v>6.2364189999999997</v>
      </c>
      <c r="AO31" s="421">
        <v>6.1379279999999996</v>
      </c>
      <c r="AP31" s="421">
        <v>6.2398360000000004</v>
      </c>
      <c r="AQ31" s="421">
        <v>6.1927300000000001</v>
      </c>
      <c r="AR31" s="421">
        <v>6.2482839999999999</v>
      </c>
      <c r="AS31" s="421">
        <v>6.442151</v>
      </c>
      <c r="AT31" s="421">
        <v>6.3838509999999999</v>
      </c>
      <c r="AU31" s="421">
        <v>6.3926530000000001</v>
      </c>
      <c r="AV31" s="421">
        <v>6.35311</v>
      </c>
      <c r="AW31" s="421">
        <v>6.3245329999999997</v>
      </c>
      <c r="AX31" s="421">
        <v>6.2905430000000004</v>
      </c>
      <c r="AY31" s="421">
        <v>6.1301269999999999</v>
      </c>
      <c r="AZ31" s="421">
        <v>6.3378589999999999</v>
      </c>
      <c r="BA31" s="421">
        <v>6.4325169999999998</v>
      </c>
      <c r="BB31" s="421">
        <v>6.0956890000000001</v>
      </c>
      <c r="BC31" s="421">
        <v>6.4930760000000003</v>
      </c>
      <c r="BD31" s="433">
        <v>5.8437599999999996</v>
      </c>
      <c r="BE31" s="433">
        <v>4.585515</v>
      </c>
      <c r="BF31" s="433">
        <v>3.7119930000000001</v>
      </c>
      <c r="BG31" s="433">
        <v>3.4192309999999999</v>
      </c>
      <c r="BH31" s="433">
        <v>3.8612630000000001</v>
      </c>
      <c r="BI31" s="433">
        <v>4.2553539999999996</v>
      </c>
      <c r="BJ31" s="433">
        <v>3.813164</v>
      </c>
      <c r="BK31" s="433">
        <v>2.720942</v>
      </c>
      <c r="BL31" s="433">
        <v>3.0278350000000001</v>
      </c>
      <c r="BM31" s="433">
        <v>2.4841319999999998</v>
      </c>
      <c r="BN31" s="433">
        <v>2.4320460000000002</v>
      </c>
      <c r="BO31" s="433">
        <v>3.0439910000000001</v>
      </c>
      <c r="BP31" s="433">
        <v>2.706623</v>
      </c>
      <c r="BQ31" s="433">
        <v>1.725509</v>
      </c>
      <c r="BR31" s="433">
        <v>1.0691139999999999</v>
      </c>
      <c r="BS31" s="433">
        <v>0.96042970000000005</v>
      </c>
      <c r="BT31" s="433">
        <v>1.552862</v>
      </c>
      <c r="BU31" s="433">
        <v>2.106595</v>
      </c>
      <c r="BV31" s="433">
        <v>1.825895</v>
      </c>
    </row>
    <row r="32" spans="1:74" ht="11.1" customHeight="1" x14ac:dyDescent="0.2">
      <c r="A32" s="55" t="s">
        <v>56</v>
      </c>
      <c r="B32" s="540" t="s">
        <v>1172</v>
      </c>
      <c r="C32" s="421">
        <v>16.443411999999999</v>
      </c>
      <c r="D32" s="421">
        <v>16.346366</v>
      </c>
      <c r="E32" s="421">
        <v>16.682606</v>
      </c>
      <c r="F32" s="421">
        <v>16.600508000000001</v>
      </c>
      <c r="G32" s="421">
        <v>16.859715999999999</v>
      </c>
      <c r="H32" s="421">
        <v>16.881762999999999</v>
      </c>
      <c r="I32" s="421">
        <v>17.611426000000002</v>
      </c>
      <c r="J32" s="421">
        <v>17.384457000000001</v>
      </c>
      <c r="K32" s="421">
        <v>17.475016</v>
      </c>
      <c r="L32" s="421">
        <v>17.508565000000001</v>
      </c>
      <c r="M32" s="421">
        <v>17.383989</v>
      </c>
      <c r="N32" s="421">
        <v>17.116184000000001</v>
      </c>
      <c r="O32" s="421">
        <v>17.225940000000001</v>
      </c>
      <c r="P32" s="421">
        <v>16.792300000000001</v>
      </c>
      <c r="Q32" s="421">
        <v>16.734099000000001</v>
      </c>
      <c r="R32" s="421">
        <v>16.538263000000001</v>
      </c>
      <c r="S32" s="421">
        <v>16.648731000000002</v>
      </c>
      <c r="T32" s="421">
        <v>16.584071000000002</v>
      </c>
      <c r="U32" s="421">
        <v>16.486293</v>
      </c>
      <c r="V32" s="421">
        <v>16.506284999999998</v>
      </c>
      <c r="W32" s="421">
        <v>16.620201000000002</v>
      </c>
      <c r="X32" s="421">
        <v>16.879719000000001</v>
      </c>
      <c r="Y32" s="421">
        <v>17.230983999999999</v>
      </c>
      <c r="Z32" s="421">
        <v>18.220188</v>
      </c>
      <c r="AA32" s="421">
        <v>17.369537000000001</v>
      </c>
      <c r="AB32" s="421">
        <v>17.448029999999999</v>
      </c>
      <c r="AC32" s="421">
        <v>17.331572000000001</v>
      </c>
      <c r="AD32" s="421">
        <v>17.184718</v>
      </c>
      <c r="AE32" s="421">
        <v>17.529952000000002</v>
      </c>
      <c r="AF32" s="421">
        <v>17.297056000000001</v>
      </c>
      <c r="AG32" s="421">
        <v>19.049918999999999</v>
      </c>
      <c r="AH32" s="421">
        <v>16.459589000000001</v>
      </c>
      <c r="AI32" s="421">
        <v>16.218233000000001</v>
      </c>
      <c r="AJ32" s="421">
        <v>16.263347</v>
      </c>
      <c r="AK32" s="421">
        <v>16.969798999999998</v>
      </c>
      <c r="AL32" s="421">
        <v>16.520990000000001</v>
      </c>
      <c r="AM32" s="421">
        <v>17.382110000000001</v>
      </c>
      <c r="AN32" s="421">
        <v>17.522596</v>
      </c>
      <c r="AO32" s="421">
        <v>16.958894000000001</v>
      </c>
      <c r="AP32" s="421">
        <v>16.805578000000001</v>
      </c>
      <c r="AQ32" s="421">
        <v>16.691552999999999</v>
      </c>
      <c r="AR32" s="421">
        <v>16.880738999999998</v>
      </c>
      <c r="AS32" s="421">
        <v>16.713915</v>
      </c>
      <c r="AT32" s="421">
        <v>16.115130000000001</v>
      </c>
      <c r="AU32" s="421">
        <v>16.086983</v>
      </c>
      <c r="AV32" s="421">
        <v>15.995322</v>
      </c>
      <c r="AW32" s="421">
        <v>16.039643000000002</v>
      </c>
      <c r="AX32" s="421">
        <v>16.140629000000001</v>
      </c>
      <c r="AY32" s="421">
        <v>15.746765</v>
      </c>
      <c r="AZ32" s="421">
        <v>15.715047</v>
      </c>
      <c r="BA32" s="421">
        <v>15.530118999999999</v>
      </c>
      <c r="BB32" s="421">
        <v>15.41672</v>
      </c>
      <c r="BC32" s="421">
        <v>15.372299999999999</v>
      </c>
      <c r="BD32" s="433">
        <v>15.46984</v>
      </c>
      <c r="BE32" s="433">
        <v>15.436389999999999</v>
      </c>
      <c r="BF32" s="433">
        <v>15.458629999999999</v>
      </c>
      <c r="BG32" s="433">
        <v>15.47259</v>
      </c>
      <c r="BH32" s="433">
        <v>15.53989</v>
      </c>
      <c r="BI32" s="433">
        <v>15.70505</v>
      </c>
      <c r="BJ32" s="433">
        <v>15.738569999999999</v>
      </c>
      <c r="BK32" s="433">
        <v>15.79899</v>
      </c>
      <c r="BL32" s="433">
        <v>15.733599999999999</v>
      </c>
      <c r="BM32" s="433">
        <v>15.628439999999999</v>
      </c>
      <c r="BN32" s="433">
        <v>15.489990000000001</v>
      </c>
      <c r="BO32" s="433">
        <v>15.41492</v>
      </c>
      <c r="BP32" s="433">
        <v>15.489750000000001</v>
      </c>
      <c r="BQ32" s="433">
        <v>15.43821</v>
      </c>
      <c r="BR32" s="433">
        <v>15.44327</v>
      </c>
      <c r="BS32" s="433">
        <v>15.443680000000001</v>
      </c>
      <c r="BT32" s="433">
        <v>15.50202</v>
      </c>
      <c r="BU32" s="433">
        <v>15.65964</v>
      </c>
      <c r="BV32" s="433">
        <v>15.685750000000001</v>
      </c>
    </row>
    <row r="33" spans="1:74" ht="11.1" customHeight="1" x14ac:dyDescent="0.2">
      <c r="A33" s="55"/>
      <c r="B33" s="56"/>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8"/>
      <c r="BE33" s="538"/>
      <c r="BF33" s="538"/>
      <c r="BG33" s="538"/>
      <c r="BH33" s="538"/>
      <c r="BI33" s="538"/>
      <c r="BJ33" s="538"/>
      <c r="BK33" s="538"/>
      <c r="BL33" s="538"/>
      <c r="BM33" s="538"/>
      <c r="BN33" s="538"/>
      <c r="BO33" s="538"/>
      <c r="BP33" s="538"/>
      <c r="BQ33" s="538"/>
      <c r="BR33" s="538"/>
      <c r="BS33" s="538"/>
      <c r="BT33" s="538"/>
      <c r="BU33" s="538"/>
      <c r="BV33" s="538"/>
    </row>
    <row r="34" spans="1:74" ht="11.1" customHeight="1" x14ac:dyDescent="0.2">
      <c r="A34" s="55"/>
      <c r="B34" s="31" t="s">
        <v>74</v>
      </c>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8"/>
      <c r="BE34" s="538"/>
      <c r="BF34" s="538"/>
      <c r="BG34" s="538"/>
      <c r="BH34" s="538"/>
      <c r="BI34" s="538"/>
      <c r="BJ34" s="538"/>
      <c r="BK34" s="538"/>
      <c r="BL34" s="538"/>
      <c r="BM34" s="538"/>
      <c r="BN34" s="538"/>
      <c r="BO34" s="538"/>
      <c r="BP34" s="538"/>
      <c r="BQ34" s="538"/>
      <c r="BR34" s="538"/>
      <c r="BS34" s="538"/>
      <c r="BT34" s="538"/>
      <c r="BU34" s="538"/>
      <c r="BV34" s="538"/>
    </row>
    <row r="35" spans="1:74" ht="11.1" customHeight="1" x14ac:dyDescent="0.2">
      <c r="A35" s="55"/>
      <c r="B35" s="461" t="s">
        <v>1061</v>
      </c>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8"/>
      <c r="BE35" s="538"/>
      <c r="BF35" s="538"/>
      <c r="BG35" s="538"/>
      <c r="BH35" s="538"/>
      <c r="BI35" s="538"/>
      <c r="BJ35" s="538"/>
      <c r="BK35" s="538"/>
      <c r="BL35" s="538"/>
      <c r="BM35" s="538"/>
      <c r="BN35" s="538"/>
      <c r="BO35" s="538"/>
      <c r="BP35" s="538"/>
      <c r="BQ35" s="538"/>
      <c r="BR35" s="538"/>
      <c r="BS35" s="538"/>
      <c r="BT35" s="538"/>
      <c r="BU35" s="538"/>
      <c r="BV35" s="538"/>
    </row>
    <row r="36" spans="1:74" ht="11.1" customHeight="1" x14ac:dyDescent="0.2">
      <c r="A36" s="29" t="s">
        <v>286</v>
      </c>
      <c r="B36" s="543" t="s">
        <v>511</v>
      </c>
      <c r="C36" s="510">
        <v>1.9360287529</v>
      </c>
      <c r="D36" s="510">
        <v>1.9044576946</v>
      </c>
      <c r="E36" s="510">
        <v>1.9306326428</v>
      </c>
      <c r="F36" s="510">
        <v>1.9229253076999999</v>
      </c>
      <c r="G36" s="510">
        <v>1.8920969184</v>
      </c>
      <c r="H36" s="510">
        <v>1.9045386050999999</v>
      </c>
      <c r="I36" s="510">
        <v>1.9081920777000001</v>
      </c>
      <c r="J36" s="510">
        <v>1.9374620145999999</v>
      </c>
      <c r="K36" s="510">
        <v>1.9396412607</v>
      </c>
      <c r="L36" s="510">
        <v>1.9119282651</v>
      </c>
      <c r="M36" s="510">
        <v>1.9084583820000001</v>
      </c>
      <c r="N36" s="510">
        <v>1.9164044434</v>
      </c>
      <c r="O36" s="510">
        <v>1.9002439028</v>
      </c>
      <c r="P36" s="510">
        <v>1.9264737038999999</v>
      </c>
      <c r="Q36" s="510">
        <v>1.8933881796000001</v>
      </c>
      <c r="R36" s="510">
        <v>1.8952856568000001</v>
      </c>
      <c r="S36" s="510">
        <v>1.8931579256</v>
      </c>
      <c r="T36" s="510">
        <v>1.9520854196999999</v>
      </c>
      <c r="U36" s="510">
        <v>2.0075843822000001</v>
      </c>
      <c r="V36" s="510">
        <v>2.0562939591</v>
      </c>
      <c r="W36" s="510">
        <v>2.0089532846</v>
      </c>
      <c r="X36" s="510">
        <v>2.0282229179</v>
      </c>
      <c r="Y36" s="510">
        <v>2.0357982250000002</v>
      </c>
      <c r="Z36" s="510">
        <v>2.0715358930000001</v>
      </c>
      <c r="AA36" s="510">
        <v>2.1999997519000001</v>
      </c>
      <c r="AB36" s="510">
        <v>2.1699923609999998</v>
      </c>
      <c r="AC36" s="510">
        <v>2.1519612245999999</v>
      </c>
      <c r="AD36" s="510">
        <v>2.1814958866</v>
      </c>
      <c r="AE36" s="510">
        <v>2.2321288404000001</v>
      </c>
      <c r="AF36" s="510">
        <v>2.3155552371999999</v>
      </c>
      <c r="AG36" s="510">
        <v>2.4693298204</v>
      </c>
      <c r="AH36" s="510">
        <v>2.5065243406</v>
      </c>
      <c r="AI36" s="510">
        <v>2.5078223408000002</v>
      </c>
      <c r="AJ36" s="510">
        <v>2.4609091750999998</v>
      </c>
      <c r="AK36" s="510">
        <v>2.4777312747</v>
      </c>
      <c r="AL36" s="510">
        <v>2.6450427794000002</v>
      </c>
      <c r="AM36" s="510">
        <v>2.5958545763999998</v>
      </c>
      <c r="AN36" s="510">
        <v>2.5963211996000002</v>
      </c>
      <c r="AO36" s="510">
        <v>2.5065972968999999</v>
      </c>
      <c r="AP36" s="510">
        <v>2.479427931</v>
      </c>
      <c r="AQ36" s="510">
        <v>2.5169079692</v>
      </c>
      <c r="AR36" s="510">
        <v>2.4715368958999999</v>
      </c>
      <c r="AS36" s="510">
        <v>2.4853128952999999</v>
      </c>
      <c r="AT36" s="510">
        <v>2.5011867341</v>
      </c>
      <c r="AU36" s="510">
        <v>2.5384403248999998</v>
      </c>
      <c r="AV36" s="510">
        <v>2.5392587190000002</v>
      </c>
      <c r="AW36" s="510">
        <v>2.5176086867</v>
      </c>
      <c r="AX36" s="510">
        <v>2.4852665429999998</v>
      </c>
      <c r="AY36" s="510">
        <v>2.4866008167999998</v>
      </c>
      <c r="AZ36" s="510">
        <v>2.4921584887999999</v>
      </c>
      <c r="BA36" s="510">
        <v>2.5076784025999999</v>
      </c>
      <c r="BB36" s="510">
        <v>2.5146839999999999</v>
      </c>
      <c r="BC36" s="510">
        <v>2.5130569999999999</v>
      </c>
      <c r="BD36" s="431">
        <v>2.5014630000000002</v>
      </c>
      <c r="BE36" s="431">
        <v>2.5089109999999999</v>
      </c>
      <c r="BF36" s="431">
        <v>2.515015</v>
      </c>
      <c r="BG36" s="431">
        <v>2.491968</v>
      </c>
      <c r="BH36" s="431">
        <v>2.4619149999999999</v>
      </c>
      <c r="BI36" s="431">
        <v>2.4565160000000001</v>
      </c>
      <c r="BJ36" s="431">
        <v>2.4518779999999998</v>
      </c>
      <c r="BK36" s="431">
        <v>2.466161</v>
      </c>
      <c r="BL36" s="431">
        <v>2.452661</v>
      </c>
      <c r="BM36" s="431">
        <v>2.4479959999999998</v>
      </c>
      <c r="BN36" s="431">
        <v>2.448401</v>
      </c>
      <c r="BO36" s="431">
        <v>2.445878</v>
      </c>
      <c r="BP36" s="431">
        <v>2.4337949999999999</v>
      </c>
      <c r="BQ36" s="431">
        <v>2.4410889999999998</v>
      </c>
      <c r="BR36" s="431">
        <v>2.447765</v>
      </c>
      <c r="BS36" s="431">
        <v>2.4273799999999999</v>
      </c>
      <c r="BT36" s="431">
        <v>2.4004910000000002</v>
      </c>
      <c r="BU36" s="431">
        <v>2.3971239999999998</v>
      </c>
      <c r="BV36" s="431">
        <v>2.3946779999999999</v>
      </c>
    </row>
    <row r="37" spans="1:74" ht="11.1" customHeight="1" x14ac:dyDescent="0.2">
      <c r="A37" s="55" t="s">
        <v>288</v>
      </c>
      <c r="B37" s="543" t="s">
        <v>346</v>
      </c>
      <c r="C37" s="510">
        <v>2.6189208597000002</v>
      </c>
      <c r="D37" s="510">
        <v>2.3957473847999999</v>
      </c>
      <c r="E37" s="510">
        <v>2.1399498974000002</v>
      </c>
      <c r="F37" s="510">
        <v>2.1001725734000001</v>
      </c>
      <c r="G37" s="510">
        <v>2.1719155728000001</v>
      </c>
      <c r="H37" s="510">
        <v>2.0254687832</v>
      </c>
      <c r="I37" s="510">
        <v>2.0584451906000001</v>
      </c>
      <c r="J37" s="510">
        <v>2.4105464320999999</v>
      </c>
      <c r="K37" s="510">
        <v>2.4201300868</v>
      </c>
      <c r="L37" s="510">
        <v>2.4968882008</v>
      </c>
      <c r="M37" s="510">
        <v>2.9946280985999998</v>
      </c>
      <c r="N37" s="510">
        <v>3.1688250869000001</v>
      </c>
      <c r="O37" s="510">
        <v>3.1977611457999999</v>
      </c>
      <c r="P37" s="510">
        <v>17.116937833000001</v>
      </c>
      <c r="Q37" s="510">
        <v>3.2898487968999999</v>
      </c>
      <c r="R37" s="510">
        <v>3.0609751839000001</v>
      </c>
      <c r="S37" s="510">
        <v>3.2649187951999998</v>
      </c>
      <c r="T37" s="510">
        <v>3.5273612002000001</v>
      </c>
      <c r="U37" s="510">
        <v>4.0759460535000001</v>
      </c>
      <c r="V37" s="510">
        <v>4.4214561622000002</v>
      </c>
      <c r="W37" s="510">
        <v>5.0391088985000003</v>
      </c>
      <c r="X37" s="510">
        <v>5.6943245552999997</v>
      </c>
      <c r="Y37" s="510">
        <v>5.7666940913999998</v>
      </c>
      <c r="Z37" s="510">
        <v>5.6411029529999999</v>
      </c>
      <c r="AA37" s="510">
        <v>6.5615685713999996</v>
      </c>
      <c r="AB37" s="510">
        <v>5.9972804998000004</v>
      </c>
      <c r="AC37" s="510">
        <v>5.0999950249000001</v>
      </c>
      <c r="AD37" s="510">
        <v>6.2112152114999999</v>
      </c>
      <c r="AE37" s="510">
        <v>7.5658022288</v>
      </c>
      <c r="AF37" s="510">
        <v>8.0109598412</v>
      </c>
      <c r="AG37" s="510">
        <v>7.5251204563999998</v>
      </c>
      <c r="AH37" s="510">
        <v>9.0036781665000003</v>
      </c>
      <c r="AI37" s="510">
        <v>8.1459769891999994</v>
      </c>
      <c r="AJ37" s="510">
        <v>5.8016812475000004</v>
      </c>
      <c r="AK37" s="510">
        <v>5.7086230943</v>
      </c>
      <c r="AL37" s="510">
        <v>8.9206060783000005</v>
      </c>
      <c r="AM37" s="510">
        <v>7.0684017906000003</v>
      </c>
      <c r="AN37" s="510">
        <v>4.3899881104</v>
      </c>
      <c r="AO37" s="510">
        <v>3.3494367199999999</v>
      </c>
      <c r="AP37" s="510">
        <v>2.6926273115999999</v>
      </c>
      <c r="AQ37" s="510">
        <v>2.5372758739000001</v>
      </c>
      <c r="AR37" s="510">
        <v>2.5769234699000001</v>
      </c>
      <c r="AS37" s="510">
        <v>2.9691556007000002</v>
      </c>
      <c r="AT37" s="510">
        <v>2.9182522832000002</v>
      </c>
      <c r="AU37" s="510">
        <v>2.8562004456999999</v>
      </c>
      <c r="AV37" s="510">
        <v>2.9269258807999998</v>
      </c>
      <c r="AW37" s="510">
        <v>3.3845377355999999</v>
      </c>
      <c r="AX37" s="510">
        <v>3.2739592505999999</v>
      </c>
      <c r="AY37" s="510">
        <v>4.7980336533000001</v>
      </c>
      <c r="AZ37" s="510">
        <v>2.8798292870000002</v>
      </c>
      <c r="BA37" s="510">
        <v>2.1829049025999998</v>
      </c>
      <c r="BB37" s="510">
        <v>2.0532080000000001</v>
      </c>
      <c r="BC37" s="510">
        <v>2.4123830000000002</v>
      </c>
      <c r="BD37" s="431">
        <v>2.6050960000000001</v>
      </c>
      <c r="BE37" s="431">
        <v>2.68357</v>
      </c>
      <c r="BF37" s="431">
        <v>2.6706180000000002</v>
      </c>
      <c r="BG37" s="431">
        <v>2.684787</v>
      </c>
      <c r="BH37" s="431">
        <v>2.8758530000000002</v>
      </c>
      <c r="BI37" s="431">
        <v>3.258489</v>
      </c>
      <c r="BJ37" s="431">
        <v>3.7373280000000002</v>
      </c>
      <c r="BK37" s="431">
        <v>3.984216</v>
      </c>
      <c r="BL37" s="431">
        <v>3.6384029999999998</v>
      </c>
      <c r="BM37" s="431">
        <v>3.4186879999999999</v>
      </c>
      <c r="BN37" s="431">
        <v>3.1228020000000001</v>
      </c>
      <c r="BO37" s="431">
        <v>3.1157110000000001</v>
      </c>
      <c r="BP37" s="431">
        <v>3.258794</v>
      </c>
      <c r="BQ37" s="431">
        <v>3.375451</v>
      </c>
      <c r="BR37" s="431">
        <v>3.3275459999999999</v>
      </c>
      <c r="BS37" s="431">
        <v>3.3946459999999998</v>
      </c>
      <c r="BT37" s="431">
        <v>3.4171809999999998</v>
      </c>
      <c r="BU37" s="431">
        <v>3.6086369999999999</v>
      </c>
      <c r="BV37" s="431">
        <v>4.0280110000000002</v>
      </c>
    </row>
    <row r="38" spans="1:74" ht="11.1" customHeight="1" x14ac:dyDescent="0.2">
      <c r="A38" s="29" t="s">
        <v>287</v>
      </c>
      <c r="B38" s="543" t="s">
        <v>1150</v>
      </c>
      <c r="C38" s="510">
        <v>13.16</v>
      </c>
      <c r="D38" s="510">
        <v>12.68</v>
      </c>
      <c r="E38" s="510">
        <v>10.29</v>
      </c>
      <c r="F38" s="510">
        <v>8.1999999999999993</v>
      </c>
      <c r="G38" s="510">
        <v>5.7</v>
      </c>
      <c r="H38" s="510">
        <v>6.26</v>
      </c>
      <c r="I38" s="510">
        <v>7.38</v>
      </c>
      <c r="J38" s="510">
        <v>9.67</v>
      </c>
      <c r="K38" s="510">
        <v>9.56</v>
      </c>
      <c r="L38" s="510">
        <v>8.68</v>
      </c>
      <c r="M38" s="510">
        <v>8.86</v>
      </c>
      <c r="N38" s="510">
        <v>9.2100000000000009</v>
      </c>
      <c r="O38" s="510">
        <v>10.33</v>
      </c>
      <c r="P38" s="510">
        <v>11.38</v>
      </c>
      <c r="Q38" s="510">
        <v>12.41</v>
      </c>
      <c r="R38" s="510">
        <v>12.81</v>
      </c>
      <c r="S38" s="510">
        <v>12.82</v>
      </c>
      <c r="T38" s="510">
        <v>13.56</v>
      </c>
      <c r="U38" s="510">
        <v>14.34</v>
      </c>
      <c r="V38" s="510">
        <v>14.47</v>
      </c>
      <c r="W38" s="510">
        <v>13.8</v>
      </c>
      <c r="X38" s="510">
        <v>15.05</v>
      </c>
      <c r="Y38" s="510">
        <v>17.02</v>
      </c>
      <c r="Z38" s="510">
        <v>16.350000000000001</v>
      </c>
      <c r="AA38" s="510">
        <v>15.49</v>
      </c>
      <c r="AB38" s="510">
        <v>16.489999999999998</v>
      </c>
      <c r="AC38" s="510">
        <v>20.329999999999998</v>
      </c>
      <c r="AD38" s="510">
        <v>25.06</v>
      </c>
      <c r="AE38" s="510">
        <v>26.15</v>
      </c>
      <c r="AF38" s="510">
        <v>26.3</v>
      </c>
      <c r="AG38" s="510">
        <v>30.36</v>
      </c>
      <c r="AH38" s="510">
        <v>25.72</v>
      </c>
      <c r="AI38" s="510">
        <v>23.76</v>
      </c>
      <c r="AJ38" s="510">
        <v>21.76</v>
      </c>
      <c r="AK38" s="510">
        <v>23.74</v>
      </c>
      <c r="AL38" s="510">
        <v>19.86</v>
      </c>
      <c r="AM38" s="510">
        <v>19.41</v>
      </c>
      <c r="AN38" s="510">
        <v>18.61</v>
      </c>
      <c r="AO38" s="510">
        <v>19.920000000000002</v>
      </c>
      <c r="AP38" s="510">
        <v>18.77</v>
      </c>
      <c r="AQ38" s="510">
        <v>18.11</v>
      </c>
      <c r="AR38" s="510">
        <v>16.78</v>
      </c>
      <c r="AS38" s="510">
        <v>16.7</v>
      </c>
      <c r="AT38" s="510">
        <v>18.68</v>
      </c>
      <c r="AU38" s="510">
        <v>22.05</v>
      </c>
      <c r="AV38" s="510">
        <v>21.49</v>
      </c>
      <c r="AW38" s="510">
        <v>20.77</v>
      </c>
      <c r="AX38" s="510">
        <v>20.18</v>
      </c>
      <c r="AY38" s="510">
        <v>18.22</v>
      </c>
      <c r="AZ38" s="510">
        <v>18.942277035</v>
      </c>
      <c r="BA38" s="510">
        <v>19.671952385000001</v>
      </c>
      <c r="BB38" s="510">
        <v>18.16067</v>
      </c>
      <c r="BC38" s="510">
        <v>16.89209</v>
      </c>
      <c r="BD38" s="431">
        <v>16.32855</v>
      </c>
      <c r="BE38" s="431">
        <v>15.259080000000001</v>
      </c>
      <c r="BF38" s="431">
        <v>14.886200000000001</v>
      </c>
      <c r="BG38" s="431">
        <v>14.984819999999999</v>
      </c>
      <c r="BH38" s="431">
        <v>15.41949</v>
      </c>
      <c r="BI38" s="431">
        <v>15.67839</v>
      </c>
      <c r="BJ38" s="431">
        <v>16.339569999999998</v>
      </c>
      <c r="BK38" s="431">
        <v>16.440639999999998</v>
      </c>
      <c r="BL38" s="431">
        <v>16.232119999999998</v>
      </c>
      <c r="BM38" s="431">
        <v>16.57338</v>
      </c>
      <c r="BN38" s="431">
        <v>17.13034</v>
      </c>
      <c r="BO38" s="431">
        <v>16.502120000000001</v>
      </c>
      <c r="BP38" s="431">
        <v>16.711770000000001</v>
      </c>
      <c r="BQ38" s="431">
        <v>16.190819999999999</v>
      </c>
      <c r="BR38" s="431">
        <v>15.855370000000001</v>
      </c>
      <c r="BS38" s="431">
        <v>15.73254</v>
      </c>
      <c r="BT38" s="431">
        <v>15.63743</v>
      </c>
      <c r="BU38" s="431">
        <v>15.421480000000001</v>
      </c>
      <c r="BV38" s="431">
        <v>15.77505</v>
      </c>
    </row>
    <row r="39" spans="1:74" ht="11.1" customHeight="1" x14ac:dyDescent="0.2">
      <c r="A39" s="29" t="s">
        <v>9</v>
      </c>
      <c r="B39" s="543" t="s">
        <v>1050</v>
      </c>
      <c r="C39" s="510">
        <v>14.62</v>
      </c>
      <c r="D39" s="510">
        <v>13.83</v>
      </c>
      <c r="E39" s="510">
        <v>10.85</v>
      </c>
      <c r="F39" s="510">
        <v>8.83</v>
      </c>
      <c r="G39" s="510">
        <v>7.42</v>
      </c>
      <c r="H39" s="510">
        <v>9.14</v>
      </c>
      <c r="I39" s="510">
        <v>10.96</v>
      </c>
      <c r="J39" s="510">
        <v>10.7</v>
      </c>
      <c r="K39" s="510">
        <v>9.8699999999999992</v>
      </c>
      <c r="L39" s="510">
        <v>10.37</v>
      </c>
      <c r="M39" s="510">
        <v>10.63</v>
      </c>
      <c r="N39" s="510">
        <v>11.54</v>
      </c>
      <c r="O39" s="510">
        <v>12.39</v>
      </c>
      <c r="P39" s="510">
        <v>13.05</v>
      </c>
      <c r="Q39" s="510">
        <v>14.72</v>
      </c>
      <c r="R39" s="510">
        <v>15.14</v>
      </c>
      <c r="S39" s="510">
        <v>15.55</v>
      </c>
      <c r="T39" s="510">
        <v>16.260000000000002</v>
      </c>
      <c r="U39" s="510">
        <v>16.05</v>
      </c>
      <c r="V39" s="510">
        <v>16.04</v>
      </c>
      <c r="W39" s="510">
        <v>16.78</v>
      </c>
      <c r="X39" s="510">
        <v>18.100000000000001</v>
      </c>
      <c r="Y39" s="510">
        <v>18.46</v>
      </c>
      <c r="Z39" s="510">
        <v>17.87</v>
      </c>
      <c r="AA39" s="510">
        <v>20.100000000000001</v>
      </c>
      <c r="AB39" s="510">
        <v>20.79</v>
      </c>
      <c r="AC39" s="510">
        <v>25.68</v>
      </c>
      <c r="AD39" s="510">
        <v>28.32</v>
      </c>
      <c r="AE39" s="510">
        <v>30.12</v>
      </c>
      <c r="AF39" s="510">
        <v>33.020000000000003</v>
      </c>
      <c r="AG39" s="510">
        <v>27.38</v>
      </c>
      <c r="AH39" s="510">
        <v>26.9</v>
      </c>
      <c r="AI39" s="510">
        <v>25.57</v>
      </c>
      <c r="AJ39" s="510">
        <v>27.81</v>
      </c>
      <c r="AK39" s="510">
        <v>29.28</v>
      </c>
      <c r="AL39" s="510">
        <v>23.17</v>
      </c>
      <c r="AM39" s="510">
        <v>24.14</v>
      </c>
      <c r="AN39" s="510">
        <v>22.91</v>
      </c>
      <c r="AO39" s="510">
        <v>21.39</v>
      </c>
      <c r="AP39" s="510">
        <v>20.78</v>
      </c>
      <c r="AQ39" s="510">
        <v>19.899999999999999</v>
      </c>
      <c r="AR39" s="510">
        <v>19.079999999999998</v>
      </c>
      <c r="AS39" s="510">
        <v>19.61</v>
      </c>
      <c r="AT39" s="510">
        <v>22.78</v>
      </c>
      <c r="AU39" s="510">
        <v>23.92</v>
      </c>
      <c r="AV39" s="510">
        <v>23.96</v>
      </c>
      <c r="AW39" s="510">
        <v>21.53</v>
      </c>
      <c r="AX39" s="510">
        <v>18.190000000000001</v>
      </c>
      <c r="AY39" s="510">
        <v>19.73</v>
      </c>
      <c r="AZ39" s="510">
        <v>20.817603824999999</v>
      </c>
      <c r="BA39" s="510">
        <v>20.659848707999998</v>
      </c>
      <c r="BB39" s="510">
        <v>20.256219999999999</v>
      </c>
      <c r="BC39" s="510">
        <v>18.985749999999999</v>
      </c>
      <c r="BD39" s="431">
        <v>18.39866</v>
      </c>
      <c r="BE39" s="431">
        <v>18.300039999999999</v>
      </c>
      <c r="BF39" s="431">
        <v>18.719190000000001</v>
      </c>
      <c r="BG39" s="431">
        <v>19.683219999999999</v>
      </c>
      <c r="BH39" s="431">
        <v>20.770409999999998</v>
      </c>
      <c r="BI39" s="431">
        <v>21.640740000000001</v>
      </c>
      <c r="BJ39" s="431">
        <v>21.564720000000001</v>
      </c>
      <c r="BK39" s="431">
        <v>21.221039999999999</v>
      </c>
      <c r="BL39" s="431">
        <v>21.310659999999999</v>
      </c>
      <c r="BM39" s="431">
        <v>21.39676</v>
      </c>
      <c r="BN39" s="431">
        <v>20.582339999999999</v>
      </c>
      <c r="BO39" s="431">
        <v>20.187580000000001</v>
      </c>
      <c r="BP39" s="431">
        <v>20.00478</v>
      </c>
      <c r="BQ39" s="431">
        <v>20.000240000000002</v>
      </c>
      <c r="BR39" s="431">
        <v>20.47279</v>
      </c>
      <c r="BS39" s="431">
        <v>20.876999999999999</v>
      </c>
      <c r="BT39" s="431">
        <v>20.761959999999998</v>
      </c>
      <c r="BU39" s="431">
        <v>20.842659999999999</v>
      </c>
      <c r="BV39" s="431">
        <v>20.382940000000001</v>
      </c>
    </row>
    <row r="40" spans="1:74" ht="11.1" customHeight="1" x14ac:dyDescent="0.2">
      <c r="A40" s="29"/>
      <c r="B40" s="461" t="s">
        <v>1062</v>
      </c>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431"/>
      <c r="BE40" s="431"/>
      <c r="BF40" s="431"/>
      <c r="BG40" s="431"/>
      <c r="BH40" s="431"/>
      <c r="BI40" s="431"/>
      <c r="BJ40" s="431"/>
      <c r="BK40" s="431"/>
      <c r="BL40" s="431"/>
      <c r="BM40" s="431"/>
      <c r="BN40" s="431"/>
      <c r="BO40" s="431"/>
      <c r="BP40" s="431"/>
      <c r="BQ40" s="431"/>
      <c r="BR40" s="431"/>
      <c r="BS40" s="431"/>
      <c r="BT40" s="431"/>
      <c r="BU40" s="431"/>
      <c r="BV40" s="431"/>
    </row>
    <row r="41" spans="1:74" ht="11.1" customHeight="1" x14ac:dyDescent="0.2">
      <c r="A41" s="29" t="s">
        <v>290</v>
      </c>
      <c r="B41" s="543" t="s">
        <v>5</v>
      </c>
      <c r="C41" s="510">
        <v>12.76</v>
      </c>
      <c r="D41" s="510">
        <v>12.82</v>
      </c>
      <c r="E41" s="510">
        <v>13.04</v>
      </c>
      <c r="F41" s="510">
        <v>13.24</v>
      </c>
      <c r="G41" s="510">
        <v>13.1</v>
      </c>
      <c r="H41" s="510">
        <v>13.22</v>
      </c>
      <c r="I41" s="510">
        <v>13.21</v>
      </c>
      <c r="J41" s="510">
        <v>13.26</v>
      </c>
      <c r="K41" s="510">
        <v>13.49</v>
      </c>
      <c r="L41" s="510">
        <v>13.66</v>
      </c>
      <c r="M41" s="510">
        <v>13.31</v>
      </c>
      <c r="N41" s="510">
        <v>12.78</v>
      </c>
      <c r="O41" s="510">
        <v>12.62</v>
      </c>
      <c r="P41" s="510">
        <v>13.01</v>
      </c>
      <c r="Q41" s="510">
        <v>13.24</v>
      </c>
      <c r="R41" s="510">
        <v>13.73</v>
      </c>
      <c r="S41" s="510">
        <v>13.86</v>
      </c>
      <c r="T41" s="510">
        <v>13.83</v>
      </c>
      <c r="U41" s="510">
        <v>13.83</v>
      </c>
      <c r="V41" s="510">
        <v>13.92</v>
      </c>
      <c r="W41" s="510">
        <v>14.14</v>
      </c>
      <c r="X41" s="510">
        <v>14.06</v>
      </c>
      <c r="Y41" s="510">
        <v>14.07</v>
      </c>
      <c r="Z41" s="510">
        <v>13.72</v>
      </c>
      <c r="AA41" s="510">
        <v>13.64</v>
      </c>
      <c r="AB41" s="510">
        <v>13.76</v>
      </c>
      <c r="AC41" s="510">
        <v>14.41</v>
      </c>
      <c r="AD41" s="510">
        <v>14.57</v>
      </c>
      <c r="AE41" s="510">
        <v>14.89</v>
      </c>
      <c r="AF41" s="510">
        <v>15.3</v>
      </c>
      <c r="AG41" s="510">
        <v>15.31</v>
      </c>
      <c r="AH41" s="510">
        <v>15.82</v>
      </c>
      <c r="AI41" s="510">
        <v>16.190000000000001</v>
      </c>
      <c r="AJ41" s="510">
        <v>15.99</v>
      </c>
      <c r="AK41" s="510">
        <v>15.55</v>
      </c>
      <c r="AL41" s="510">
        <v>14.94</v>
      </c>
      <c r="AM41" s="510">
        <v>15.47</v>
      </c>
      <c r="AN41" s="510">
        <v>15.98</v>
      </c>
      <c r="AO41" s="510">
        <v>15.91</v>
      </c>
      <c r="AP41" s="510">
        <v>16.100000000000001</v>
      </c>
      <c r="AQ41" s="510">
        <v>16.149999999999999</v>
      </c>
      <c r="AR41" s="510">
        <v>16.11</v>
      </c>
      <c r="AS41" s="510">
        <v>15.89</v>
      </c>
      <c r="AT41" s="510">
        <v>15.93</v>
      </c>
      <c r="AU41" s="510">
        <v>16.29</v>
      </c>
      <c r="AV41" s="510">
        <v>16.2</v>
      </c>
      <c r="AW41" s="510">
        <v>16.190000000000001</v>
      </c>
      <c r="AX41" s="510">
        <v>15.73</v>
      </c>
      <c r="AY41" s="510">
        <v>15.45</v>
      </c>
      <c r="AZ41" s="510">
        <v>16.100000000000001</v>
      </c>
      <c r="BA41" s="510">
        <v>16.68</v>
      </c>
      <c r="BB41" s="510">
        <v>16.56476</v>
      </c>
      <c r="BC41" s="510">
        <v>16.264959999999999</v>
      </c>
      <c r="BD41" s="431">
        <v>16.120439999999999</v>
      </c>
      <c r="BE41" s="431">
        <v>15.86783</v>
      </c>
      <c r="BF41" s="431">
        <v>15.9803</v>
      </c>
      <c r="BG41" s="431">
        <v>16.39639</v>
      </c>
      <c r="BH41" s="431">
        <v>16.07216</v>
      </c>
      <c r="BI41" s="431">
        <v>16.06596</v>
      </c>
      <c r="BJ41" s="431">
        <v>15.572929999999999</v>
      </c>
      <c r="BK41" s="431">
        <v>15.54031</v>
      </c>
      <c r="BL41" s="431">
        <v>16.106590000000001</v>
      </c>
      <c r="BM41" s="431">
        <v>16.728899999999999</v>
      </c>
      <c r="BN41" s="431">
        <v>16.834610000000001</v>
      </c>
      <c r="BO41" s="431">
        <v>16.568370000000002</v>
      </c>
      <c r="BP41" s="431">
        <v>16.446639999999999</v>
      </c>
      <c r="BQ41" s="431">
        <v>16.279219999999999</v>
      </c>
      <c r="BR41" s="431">
        <v>16.427320000000002</v>
      </c>
      <c r="BS41" s="431">
        <v>16.883710000000001</v>
      </c>
      <c r="BT41" s="431">
        <v>16.49832</v>
      </c>
      <c r="BU41" s="431">
        <v>16.607990000000001</v>
      </c>
      <c r="BV41" s="431">
        <v>16.09686</v>
      </c>
    </row>
    <row r="42" spans="1:74" ht="11.1" customHeight="1" x14ac:dyDescent="0.2">
      <c r="A42" s="29" t="s">
        <v>4</v>
      </c>
      <c r="B42" s="543" t="s">
        <v>6</v>
      </c>
      <c r="C42" s="510">
        <v>10.18</v>
      </c>
      <c r="D42" s="510">
        <v>10.3</v>
      </c>
      <c r="E42" s="510">
        <v>10.34</v>
      </c>
      <c r="F42" s="510">
        <v>10.37</v>
      </c>
      <c r="G42" s="510">
        <v>10.4</v>
      </c>
      <c r="H42" s="510">
        <v>10.89</v>
      </c>
      <c r="I42" s="510">
        <v>10.84</v>
      </c>
      <c r="J42" s="510">
        <v>10.9</v>
      </c>
      <c r="K42" s="510">
        <v>11.02</v>
      </c>
      <c r="L42" s="510">
        <v>10.72</v>
      </c>
      <c r="M42" s="510">
        <v>10.53</v>
      </c>
      <c r="N42" s="510">
        <v>10.41</v>
      </c>
      <c r="O42" s="510">
        <v>10.27</v>
      </c>
      <c r="P42" s="510">
        <v>11.36</v>
      </c>
      <c r="Q42" s="510">
        <v>11.08</v>
      </c>
      <c r="R42" s="510">
        <v>10.87</v>
      </c>
      <c r="S42" s="510">
        <v>10.86</v>
      </c>
      <c r="T42" s="510">
        <v>11.33</v>
      </c>
      <c r="U42" s="510">
        <v>11.46</v>
      </c>
      <c r="V42" s="510">
        <v>11.52</v>
      </c>
      <c r="W42" s="510">
        <v>11.65</v>
      </c>
      <c r="X42" s="510">
        <v>11.52</v>
      </c>
      <c r="Y42" s="510">
        <v>11.29</v>
      </c>
      <c r="Z42" s="510">
        <v>11.15</v>
      </c>
      <c r="AA42" s="510">
        <v>11.26</v>
      </c>
      <c r="AB42" s="510">
        <v>11.66</v>
      </c>
      <c r="AC42" s="510">
        <v>11.65</v>
      </c>
      <c r="AD42" s="510">
        <v>11.82</v>
      </c>
      <c r="AE42" s="510">
        <v>12</v>
      </c>
      <c r="AF42" s="510">
        <v>12.75</v>
      </c>
      <c r="AG42" s="510">
        <v>13.02</v>
      </c>
      <c r="AH42" s="510">
        <v>13.41</v>
      </c>
      <c r="AI42" s="510">
        <v>13.28</v>
      </c>
      <c r="AJ42" s="510">
        <v>12.89</v>
      </c>
      <c r="AK42" s="510">
        <v>12.33</v>
      </c>
      <c r="AL42" s="510">
        <v>12.28</v>
      </c>
      <c r="AM42" s="510">
        <v>12.75</v>
      </c>
      <c r="AN42" s="510">
        <v>12.7</v>
      </c>
      <c r="AO42" s="510">
        <v>12.48</v>
      </c>
      <c r="AP42" s="510">
        <v>12.21</v>
      </c>
      <c r="AQ42" s="510">
        <v>12.32</v>
      </c>
      <c r="AR42" s="510">
        <v>12.77</v>
      </c>
      <c r="AS42" s="510">
        <v>13.07</v>
      </c>
      <c r="AT42" s="510">
        <v>13.24</v>
      </c>
      <c r="AU42" s="510">
        <v>13.23</v>
      </c>
      <c r="AV42" s="510">
        <v>12.86</v>
      </c>
      <c r="AW42" s="510">
        <v>12.62</v>
      </c>
      <c r="AX42" s="510">
        <v>12.39</v>
      </c>
      <c r="AY42" s="510">
        <v>12.68</v>
      </c>
      <c r="AZ42" s="510">
        <v>12.81</v>
      </c>
      <c r="BA42" s="510">
        <v>12.76</v>
      </c>
      <c r="BB42" s="510">
        <v>12.221299999999999</v>
      </c>
      <c r="BC42" s="510">
        <v>12.2521</v>
      </c>
      <c r="BD42" s="431">
        <v>12.69877</v>
      </c>
      <c r="BE42" s="431">
        <v>13.007809999999999</v>
      </c>
      <c r="BF42" s="431">
        <v>13.216620000000001</v>
      </c>
      <c r="BG42" s="431">
        <v>13.264379999999999</v>
      </c>
      <c r="BH42" s="431">
        <v>12.850630000000001</v>
      </c>
      <c r="BI42" s="431">
        <v>12.584680000000001</v>
      </c>
      <c r="BJ42" s="431">
        <v>12.34722</v>
      </c>
      <c r="BK42" s="431">
        <v>12.617139999999999</v>
      </c>
      <c r="BL42" s="431">
        <v>12.826370000000001</v>
      </c>
      <c r="BM42" s="431">
        <v>12.842879999999999</v>
      </c>
      <c r="BN42" s="431">
        <v>12.41682</v>
      </c>
      <c r="BO42" s="431">
        <v>12.51566</v>
      </c>
      <c r="BP42" s="431">
        <v>13.03933</v>
      </c>
      <c r="BQ42" s="431">
        <v>13.411989999999999</v>
      </c>
      <c r="BR42" s="431">
        <v>13.64925</v>
      </c>
      <c r="BS42" s="431">
        <v>13.711550000000001</v>
      </c>
      <c r="BT42" s="431">
        <v>13.28689</v>
      </c>
      <c r="BU42" s="431">
        <v>13.001799999999999</v>
      </c>
      <c r="BV42" s="431">
        <v>12.720840000000001</v>
      </c>
    </row>
    <row r="43" spans="1:74" ht="11.1" customHeight="1" x14ac:dyDescent="0.2">
      <c r="A43" s="29" t="s">
        <v>3</v>
      </c>
      <c r="B43" s="543" t="s">
        <v>22</v>
      </c>
      <c r="C43" s="510">
        <v>6.37</v>
      </c>
      <c r="D43" s="510">
        <v>6.44</v>
      </c>
      <c r="E43" s="510">
        <v>6.39</v>
      </c>
      <c r="F43" s="510">
        <v>6.39</v>
      </c>
      <c r="G43" s="510">
        <v>6.54</v>
      </c>
      <c r="H43" s="510">
        <v>6.94</v>
      </c>
      <c r="I43" s="510">
        <v>7.16</v>
      </c>
      <c r="J43" s="510">
        <v>7.07</v>
      </c>
      <c r="K43" s="510">
        <v>7</v>
      </c>
      <c r="L43" s="510">
        <v>6.72</v>
      </c>
      <c r="M43" s="510">
        <v>6.49</v>
      </c>
      <c r="N43" s="510">
        <v>6.41</v>
      </c>
      <c r="O43" s="510">
        <v>6.32</v>
      </c>
      <c r="P43" s="510">
        <v>7.75</v>
      </c>
      <c r="Q43" s="510">
        <v>6.98</v>
      </c>
      <c r="R43" s="510">
        <v>6.7</v>
      </c>
      <c r="S43" s="510">
        <v>6.65</v>
      </c>
      <c r="T43" s="510">
        <v>7.22</v>
      </c>
      <c r="U43" s="510">
        <v>7.42</v>
      </c>
      <c r="V43" s="510">
        <v>7.54</v>
      </c>
      <c r="W43" s="510">
        <v>7.61</v>
      </c>
      <c r="X43" s="510">
        <v>7.44</v>
      </c>
      <c r="Y43" s="510">
        <v>7.37</v>
      </c>
      <c r="Z43" s="510">
        <v>7.06</v>
      </c>
      <c r="AA43" s="510">
        <v>7.19</v>
      </c>
      <c r="AB43" s="510">
        <v>7.28</v>
      </c>
      <c r="AC43" s="510">
        <v>7.37</v>
      </c>
      <c r="AD43" s="510">
        <v>7.7</v>
      </c>
      <c r="AE43" s="510">
        <v>8.25</v>
      </c>
      <c r="AF43" s="510">
        <v>8.85</v>
      </c>
      <c r="AG43" s="510">
        <v>9.31</v>
      </c>
      <c r="AH43" s="510">
        <v>9.3800000000000008</v>
      </c>
      <c r="AI43" s="510">
        <v>9.06</v>
      </c>
      <c r="AJ43" s="510">
        <v>8.4499999999999993</v>
      </c>
      <c r="AK43" s="510">
        <v>8.14</v>
      </c>
      <c r="AL43" s="510">
        <v>8.5</v>
      </c>
      <c r="AM43" s="510">
        <v>8.32</v>
      </c>
      <c r="AN43" s="510">
        <v>8.1</v>
      </c>
      <c r="AO43" s="510">
        <v>7.79</v>
      </c>
      <c r="AP43" s="510">
        <v>7.5</v>
      </c>
      <c r="AQ43" s="510">
        <v>7.62</v>
      </c>
      <c r="AR43" s="510">
        <v>8.08</v>
      </c>
      <c r="AS43" s="510">
        <v>8.32</v>
      </c>
      <c r="AT43" s="510">
        <v>8.8699999999999992</v>
      </c>
      <c r="AU43" s="510">
        <v>8.44</v>
      </c>
      <c r="AV43" s="510">
        <v>8.01</v>
      </c>
      <c r="AW43" s="510">
        <v>7.81</v>
      </c>
      <c r="AX43" s="510">
        <v>7.66</v>
      </c>
      <c r="AY43" s="510">
        <v>8.1</v>
      </c>
      <c r="AZ43" s="510">
        <v>7.81</v>
      </c>
      <c r="BA43" s="510">
        <v>7.73</v>
      </c>
      <c r="BB43" s="510">
        <v>7.2350390000000004</v>
      </c>
      <c r="BC43" s="510">
        <v>7.5445710000000004</v>
      </c>
      <c r="BD43" s="431">
        <v>7.9385909999999997</v>
      </c>
      <c r="BE43" s="431">
        <v>8.1268709999999995</v>
      </c>
      <c r="BF43" s="431">
        <v>8.5611110000000004</v>
      </c>
      <c r="BG43" s="431">
        <v>8.3061140000000009</v>
      </c>
      <c r="BH43" s="431">
        <v>7.8478919999999999</v>
      </c>
      <c r="BI43" s="431">
        <v>7.7093550000000004</v>
      </c>
      <c r="BJ43" s="431">
        <v>7.7865120000000001</v>
      </c>
      <c r="BK43" s="431">
        <v>7.9236279999999999</v>
      </c>
      <c r="BL43" s="431">
        <v>8.1798640000000002</v>
      </c>
      <c r="BM43" s="431">
        <v>7.9460179999999996</v>
      </c>
      <c r="BN43" s="431">
        <v>7.4448350000000003</v>
      </c>
      <c r="BO43" s="431">
        <v>7.5950879999999996</v>
      </c>
      <c r="BP43" s="431">
        <v>7.9825670000000004</v>
      </c>
      <c r="BQ43" s="431">
        <v>8.2484079999999995</v>
      </c>
      <c r="BR43" s="431">
        <v>8.5839809999999996</v>
      </c>
      <c r="BS43" s="431">
        <v>8.2663440000000001</v>
      </c>
      <c r="BT43" s="431">
        <v>7.8732230000000003</v>
      </c>
      <c r="BU43" s="431">
        <v>7.7595700000000001</v>
      </c>
      <c r="BV43" s="431">
        <v>7.8365299999999998</v>
      </c>
    </row>
    <row r="44" spans="1:74" ht="11.1" customHeight="1" x14ac:dyDescent="0.2">
      <c r="A44" s="29"/>
      <c r="B44" s="462" t="s">
        <v>1173</v>
      </c>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431"/>
      <c r="BE44" s="431"/>
      <c r="BF44" s="431"/>
      <c r="BG44" s="431"/>
      <c r="BH44" s="431"/>
      <c r="BI44" s="431"/>
      <c r="BJ44" s="431"/>
      <c r="BK44" s="431"/>
      <c r="BL44" s="431"/>
      <c r="BM44" s="431"/>
      <c r="BN44" s="431"/>
      <c r="BO44" s="431"/>
      <c r="BP44" s="431"/>
      <c r="BQ44" s="431"/>
      <c r="BR44" s="431"/>
      <c r="BS44" s="431"/>
      <c r="BT44" s="431"/>
      <c r="BU44" s="431"/>
      <c r="BV44" s="431"/>
    </row>
    <row r="45" spans="1:74" ht="11.1" customHeight="1" x14ac:dyDescent="0.2">
      <c r="A45" s="29" t="s">
        <v>650</v>
      </c>
      <c r="B45" s="541" t="s">
        <v>1151</v>
      </c>
      <c r="C45" s="510">
        <v>19.109886364000001</v>
      </c>
      <c r="D45" s="510">
        <v>21.413187499999999</v>
      </c>
      <c r="E45" s="510">
        <v>29.710823864000002</v>
      </c>
      <c r="F45" s="510">
        <v>26.042613635999999</v>
      </c>
      <c r="G45" s="510">
        <v>22.068312500000001</v>
      </c>
      <c r="H45" s="510">
        <v>23.979147727000001</v>
      </c>
      <c r="I45" s="510">
        <v>27.314374999999998</v>
      </c>
      <c r="J45" s="510">
        <v>53.051309523999997</v>
      </c>
      <c r="K45" s="510">
        <v>22.003690475999999</v>
      </c>
      <c r="L45" s="510">
        <v>27.674147727000001</v>
      </c>
      <c r="M45" s="510">
        <v>28.602125000000001</v>
      </c>
      <c r="N45" s="510">
        <v>22.953068181999999</v>
      </c>
      <c r="O45" s="510">
        <v>24.018750000000001</v>
      </c>
      <c r="P45" s="510">
        <v>1799.8074375000001</v>
      </c>
      <c r="Q45" s="510">
        <v>25.184999999999999</v>
      </c>
      <c r="R45" s="510">
        <v>34.378835227000003</v>
      </c>
      <c r="S45" s="510">
        <v>27.785406250000001</v>
      </c>
      <c r="T45" s="510">
        <v>57.045994317999998</v>
      </c>
      <c r="U45" s="510">
        <v>53.374345237999997</v>
      </c>
      <c r="V45" s="510">
        <v>50.332357954999999</v>
      </c>
      <c r="W45" s="510">
        <v>53.211666667000003</v>
      </c>
      <c r="X45" s="510">
        <v>68.042708332999993</v>
      </c>
      <c r="Y45" s="510">
        <v>47.288184524000002</v>
      </c>
      <c r="Z45" s="510">
        <v>34.028016303999998</v>
      </c>
      <c r="AA45" s="510">
        <v>37.020238095000003</v>
      </c>
      <c r="AB45" s="510">
        <v>45.358343750000003</v>
      </c>
      <c r="AC45" s="510">
        <v>45.798532608999999</v>
      </c>
      <c r="AD45" s="510">
        <v>61.274136904999999</v>
      </c>
      <c r="AE45" s="510">
        <v>89.660505951999994</v>
      </c>
      <c r="AF45" s="510">
        <v>98.627159090999996</v>
      </c>
      <c r="AG45" s="510">
        <v>181.97046875000001</v>
      </c>
      <c r="AH45" s="510">
        <v>128.60089674</v>
      </c>
      <c r="AI45" s="510">
        <v>81.564553571000005</v>
      </c>
      <c r="AJ45" s="510">
        <v>55.301666666999999</v>
      </c>
      <c r="AK45" s="510">
        <v>50.543125000000003</v>
      </c>
      <c r="AL45" s="510">
        <v>53.196369048000001</v>
      </c>
      <c r="AM45" s="510">
        <v>31.211279762</v>
      </c>
      <c r="AN45" s="510">
        <v>25.3151875</v>
      </c>
      <c r="AO45" s="510">
        <v>27.626005435</v>
      </c>
      <c r="AP45" s="510">
        <v>27.627031250000002</v>
      </c>
      <c r="AQ45" s="510">
        <v>34.649261363999997</v>
      </c>
      <c r="AR45" s="510">
        <v>109.52284091</v>
      </c>
      <c r="AS45" s="510">
        <v>73.906562500000007</v>
      </c>
      <c r="AT45" s="510">
        <v>377.17500000000001</v>
      </c>
      <c r="AU45" s="510">
        <v>115.35753124999999</v>
      </c>
      <c r="AV45" s="510">
        <v>42.604119318000002</v>
      </c>
      <c r="AW45" s="510">
        <v>36.419196429000003</v>
      </c>
      <c r="AX45" s="510">
        <v>22.53034375</v>
      </c>
      <c r="AY45" s="510">
        <v>57.936250000000001</v>
      </c>
      <c r="AZ45" s="510">
        <v>16.405684524000002</v>
      </c>
      <c r="BA45" s="510">
        <v>23.238630952000001</v>
      </c>
      <c r="BB45" s="510">
        <v>25.823977273000001</v>
      </c>
      <c r="BC45" s="510">
        <v>58.941960227000003</v>
      </c>
      <c r="BD45" s="431">
        <v>38.530239999999999</v>
      </c>
      <c r="BE45" s="431">
        <v>53.130279999999999</v>
      </c>
      <c r="BF45" s="431">
        <v>86.101489999999998</v>
      </c>
      <c r="BG45" s="431">
        <v>77.882900000000006</v>
      </c>
      <c r="BH45" s="431">
        <v>27.215430000000001</v>
      </c>
      <c r="BI45" s="431">
        <v>30.138259999999999</v>
      </c>
      <c r="BJ45" s="431">
        <v>29.434349999999998</v>
      </c>
      <c r="BK45" s="431">
        <v>33.751739999999998</v>
      </c>
      <c r="BL45" s="431">
        <v>45.057920000000003</v>
      </c>
      <c r="BM45" s="431">
        <v>16.862970000000001</v>
      </c>
      <c r="BN45" s="431">
        <v>26.287929999999999</v>
      </c>
      <c r="BO45" s="431">
        <v>31.637229999999999</v>
      </c>
      <c r="BP45" s="431">
        <v>36.09975</v>
      </c>
      <c r="BQ45" s="431">
        <v>90.371139999999997</v>
      </c>
      <c r="BR45" s="431">
        <v>54.580469999999998</v>
      </c>
      <c r="BS45" s="431">
        <v>37.529539999999997</v>
      </c>
      <c r="BT45" s="431">
        <v>26.408290000000001</v>
      </c>
      <c r="BU45" s="431">
        <v>29.273040000000002</v>
      </c>
      <c r="BV45" s="431">
        <v>34.452120000000001</v>
      </c>
    </row>
    <row r="46" spans="1:74" ht="11.1" customHeight="1" x14ac:dyDescent="0.2">
      <c r="A46" s="29" t="s">
        <v>651</v>
      </c>
      <c r="B46" s="541" t="s">
        <v>1152</v>
      </c>
      <c r="C46" s="510">
        <v>33.598353606000003</v>
      </c>
      <c r="D46" s="510">
        <v>26.848522774999999</v>
      </c>
      <c r="E46" s="510">
        <v>25.487610624999999</v>
      </c>
      <c r="F46" s="510">
        <v>17.106287981000001</v>
      </c>
      <c r="G46" s="510">
        <v>16.811286450000001</v>
      </c>
      <c r="H46" s="510">
        <v>23.720671682999999</v>
      </c>
      <c r="I46" s="510">
        <v>31.633505336999999</v>
      </c>
      <c r="J46" s="510">
        <v>108.05121209000001</v>
      </c>
      <c r="K46" s="510">
        <v>46.135208149999997</v>
      </c>
      <c r="L46" s="510">
        <v>48.285309398000003</v>
      </c>
      <c r="M46" s="510">
        <v>39.308953619999997</v>
      </c>
      <c r="N46" s="510">
        <v>40.801564952</v>
      </c>
      <c r="O46" s="510">
        <v>33.217081425000003</v>
      </c>
      <c r="P46" s="510">
        <v>71.090110207999999</v>
      </c>
      <c r="Q46" s="510">
        <v>29.914477175999998</v>
      </c>
      <c r="R46" s="510">
        <v>28.044656562</v>
      </c>
      <c r="S46" s="510">
        <v>26.591761300000002</v>
      </c>
      <c r="T46" s="510">
        <v>56.061992861</v>
      </c>
      <c r="U46" s="510">
        <v>78.892639183</v>
      </c>
      <c r="V46" s="510">
        <v>65.082290889000006</v>
      </c>
      <c r="W46" s="510">
        <v>72.090007025000006</v>
      </c>
      <c r="X46" s="510">
        <v>57.888162043000001</v>
      </c>
      <c r="Y46" s="510">
        <v>60.137516400000003</v>
      </c>
      <c r="Z46" s="510">
        <v>63.397979542999998</v>
      </c>
      <c r="AA46" s="510">
        <v>52.502912774999999</v>
      </c>
      <c r="AB46" s="510">
        <v>42.160836432000004</v>
      </c>
      <c r="AC46" s="510">
        <v>40.941233681</v>
      </c>
      <c r="AD46" s="510">
        <v>53.028571587000002</v>
      </c>
      <c r="AE46" s="510">
        <v>57.101920649999997</v>
      </c>
      <c r="AF46" s="510">
        <v>70.883371827000005</v>
      </c>
      <c r="AG46" s="510">
        <v>82.301034999999999</v>
      </c>
      <c r="AH46" s="510">
        <v>113.88414014</v>
      </c>
      <c r="AI46" s="510">
        <v>133.89192188000001</v>
      </c>
      <c r="AJ46" s="510">
        <v>65.326257956999996</v>
      </c>
      <c r="AK46" s="510">
        <v>82.952213325000002</v>
      </c>
      <c r="AL46" s="510">
        <v>257.10885553000003</v>
      </c>
      <c r="AM46" s="510">
        <v>144.56550315000001</v>
      </c>
      <c r="AN46" s="510">
        <v>68.92131474</v>
      </c>
      <c r="AO46" s="510">
        <v>64.127105301</v>
      </c>
      <c r="AP46" s="510">
        <v>46.354542950000003</v>
      </c>
      <c r="AQ46" s="510">
        <v>18.098112667999999</v>
      </c>
      <c r="AR46" s="510">
        <v>25.537256058000001</v>
      </c>
      <c r="AS46" s="510">
        <v>79.269368025000006</v>
      </c>
      <c r="AT46" s="510">
        <v>87.155469397999994</v>
      </c>
      <c r="AU46" s="510">
        <v>36.350401325</v>
      </c>
      <c r="AV46" s="510">
        <v>54.557046538000002</v>
      </c>
      <c r="AW46" s="510">
        <v>51.697415024999998</v>
      </c>
      <c r="AX46" s="510">
        <v>45.374193124999998</v>
      </c>
      <c r="AY46" s="510">
        <v>62.807229904000003</v>
      </c>
      <c r="AZ46" s="510">
        <v>29.2941401</v>
      </c>
      <c r="BA46" s="510">
        <v>8.1378612260000001</v>
      </c>
      <c r="BB46" s="510">
        <v>-8.0206129808000001E-2</v>
      </c>
      <c r="BC46" s="510">
        <v>3.3027552644</v>
      </c>
      <c r="BD46" s="431">
        <v>27.7468</v>
      </c>
      <c r="BE46" s="431">
        <v>28.803940000000001</v>
      </c>
      <c r="BF46" s="431">
        <v>28.34385</v>
      </c>
      <c r="BG46" s="431">
        <v>25.818059999999999</v>
      </c>
      <c r="BH46" s="431">
        <v>25.822299999999998</v>
      </c>
      <c r="BI46" s="431">
        <v>40.563330000000001</v>
      </c>
      <c r="BJ46" s="431">
        <v>43.75732</v>
      </c>
      <c r="BK46" s="431">
        <v>53.400759999999998</v>
      </c>
      <c r="BL46" s="431">
        <v>37.640749999999997</v>
      </c>
      <c r="BM46" s="431">
        <v>32.367150000000002</v>
      </c>
      <c r="BN46" s="431">
        <v>20.92013</v>
      </c>
      <c r="BO46" s="431">
        <v>22.014050000000001</v>
      </c>
      <c r="BP46" s="431">
        <v>25.395910000000001</v>
      </c>
      <c r="BQ46" s="431">
        <v>34.493870000000001</v>
      </c>
      <c r="BR46" s="431">
        <v>56.062910000000002</v>
      </c>
      <c r="BS46" s="431">
        <v>41.778460000000003</v>
      </c>
      <c r="BT46" s="431">
        <v>39.736130000000003</v>
      </c>
      <c r="BU46" s="431">
        <v>44.96208</v>
      </c>
      <c r="BV46" s="431">
        <v>47.547510000000003</v>
      </c>
    </row>
    <row r="47" spans="1:74" ht="11.1" customHeight="1" x14ac:dyDescent="0.2">
      <c r="A47" s="29" t="s">
        <v>652</v>
      </c>
      <c r="B47" s="541" t="s">
        <v>1153</v>
      </c>
      <c r="C47" s="510">
        <v>29.598238636000001</v>
      </c>
      <c r="D47" s="510">
        <v>25.054625000000001</v>
      </c>
      <c r="E47" s="510">
        <v>19.167073863999999</v>
      </c>
      <c r="F47" s="510">
        <v>20.129573864000001</v>
      </c>
      <c r="G47" s="510">
        <v>18.226781249999998</v>
      </c>
      <c r="H47" s="510">
        <v>22.403835226999998</v>
      </c>
      <c r="I47" s="510">
        <v>27.871304347999999</v>
      </c>
      <c r="J47" s="510">
        <v>28.923898810000001</v>
      </c>
      <c r="K47" s="510">
        <v>24.796250000000001</v>
      </c>
      <c r="L47" s="510">
        <v>29.053096590999999</v>
      </c>
      <c r="M47" s="510">
        <v>30.0583125</v>
      </c>
      <c r="N47" s="510">
        <v>42.991420454999997</v>
      </c>
      <c r="O47" s="510">
        <v>44.719406249999999</v>
      </c>
      <c r="P47" s="510">
        <v>82.899968749999999</v>
      </c>
      <c r="Q47" s="510">
        <v>38.155190216999998</v>
      </c>
      <c r="R47" s="510">
        <v>28.054403408999999</v>
      </c>
      <c r="S47" s="510">
        <v>27.8174375</v>
      </c>
      <c r="T47" s="510">
        <v>45.140852273</v>
      </c>
      <c r="U47" s="510">
        <v>43.933898810000002</v>
      </c>
      <c r="V47" s="510">
        <v>59.844772726999999</v>
      </c>
      <c r="W47" s="510">
        <v>53.940982142999999</v>
      </c>
      <c r="X47" s="510">
        <v>65.724791667000005</v>
      </c>
      <c r="Y47" s="510">
        <v>60.772500000000001</v>
      </c>
      <c r="Z47" s="510">
        <v>70.740190217000006</v>
      </c>
      <c r="AA47" s="510">
        <v>159.59824405000001</v>
      </c>
      <c r="AB47" s="510">
        <v>121.0331875</v>
      </c>
      <c r="AC47" s="510">
        <v>68.807554347999996</v>
      </c>
      <c r="AD47" s="510">
        <v>67.538928571</v>
      </c>
      <c r="AE47" s="510">
        <v>78.202351190000002</v>
      </c>
      <c r="AF47" s="510">
        <v>74.099318182000005</v>
      </c>
      <c r="AG47" s="510">
        <v>109.34878125</v>
      </c>
      <c r="AH47" s="510">
        <v>116.34991848</v>
      </c>
      <c r="AI47" s="510">
        <v>71.719553571000006</v>
      </c>
      <c r="AJ47" s="510">
        <v>58.917619047999999</v>
      </c>
      <c r="AK47" s="510">
        <v>66.569880952000005</v>
      </c>
      <c r="AL47" s="510">
        <v>116.82470238000001</v>
      </c>
      <c r="AM47" s="510">
        <v>55.820833333000003</v>
      </c>
      <c r="AN47" s="510">
        <v>64.519656249999997</v>
      </c>
      <c r="AO47" s="510">
        <v>37.555407609</v>
      </c>
      <c r="AP47" s="510">
        <v>31.68103125</v>
      </c>
      <c r="AQ47" s="510">
        <v>28.045767045000002</v>
      </c>
      <c r="AR47" s="510">
        <v>37.936647727</v>
      </c>
      <c r="AS47" s="510">
        <v>54.796999999999997</v>
      </c>
      <c r="AT47" s="510">
        <v>29.175000000000001</v>
      </c>
      <c r="AU47" s="510">
        <v>37.270031250000002</v>
      </c>
      <c r="AV47" s="510">
        <v>30.244857955000001</v>
      </c>
      <c r="AW47" s="510">
        <v>43.701071429000002</v>
      </c>
      <c r="AX47" s="510">
        <v>45.577468750000001</v>
      </c>
      <c r="AY47" s="510">
        <v>77.437670455000003</v>
      </c>
      <c r="AZ47" s="510">
        <v>38.760684523999998</v>
      </c>
      <c r="BA47" s="510">
        <v>26.311726190000002</v>
      </c>
      <c r="BB47" s="510">
        <v>28.124318182</v>
      </c>
      <c r="BC47" s="510">
        <v>30.207954545</v>
      </c>
      <c r="BD47" s="431">
        <v>38.404829999999997</v>
      </c>
      <c r="BE47" s="431">
        <v>46.940649999999998</v>
      </c>
      <c r="BF47" s="431">
        <v>50.915329999999997</v>
      </c>
      <c r="BG47" s="431">
        <v>38.377960000000002</v>
      </c>
      <c r="BH47" s="431">
        <v>54.182470000000002</v>
      </c>
      <c r="BI47" s="431">
        <v>43.10192</v>
      </c>
      <c r="BJ47" s="431">
        <v>66.757099999999994</v>
      </c>
      <c r="BK47" s="431">
        <v>74.832899999999995</v>
      </c>
      <c r="BL47" s="431">
        <v>72.882990000000007</v>
      </c>
      <c r="BM47" s="431">
        <v>57.098140000000001</v>
      </c>
      <c r="BN47" s="431">
        <v>46.494370000000004</v>
      </c>
      <c r="BO47" s="431">
        <v>36.189549999999997</v>
      </c>
      <c r="BP47" s="431">
        <v>45.465769999999999</v>
      </c>
      <c r="BQ47" s="431">
        <v>52.618749999999999</v>
      </c>
      <c r="BR47" s="431">
        <v>65.347549999999998</v>
      </c>
      <c r="BS47" s="431">
        <v>41.689160000000001</v>
      </c>
      <c r="BT47" s="431">
        <v>37.309809999999999</v>
      </c>
      <c r="BU47" s="431">
        <v>46.81521</v>
      </c>
      <c r="BV47" s="431">
        <v>72.643320000000003</v>
      </c>
    </row>
    <row r="48" spans="1:74" ht="11.1" customHeight="1" x14ac:dyDescent="0.2">
      <c r="A48" s="29" t="s">
        <v>653</v>
      </c>
      <c r="B48" s="541" t="s">
        <v>1154</v>
      </c>
      <c r="C48" s="510">
        <v>26.000823864000001</v>
      </c>
      <c r="D48" s="510">
        <v>21.2898125</v>
      </c>
      <c r="E48" s="510">
        <v>18.174204544999998</v>
      </c>
      <c r="F48" s="510">
        <v>16.589943181999999</v>
      </c>
      <c r="G48" s="510">
        <v>16.49428125</v>
      </c>
      <c r="H48" s="510">
        <v>21.297130681999999</v>
      </c>
      <c r="I48" s="510">
        <v>26.884891304</v>
      </c>
      <c r="J48" s="510">
        <v>25.236547619</v>
      </c>
      <c r="K48" s="510">
        <v>21.030773809999999</v>
      </c>
      <c r="L48" s="510">
        <v>21.586789773</v>
      </c>
      <c r="M48" s="510">
        <v>24.83175</v>
      </c>
      <c r="N48" s="510">
        <v>34.726534090999998</v>
      </c>
      <c r="O48" s="510">
        <v>36.211437500000002</v>
      </c>
      <c r="P48" s="510">
        <v>67.407843749999998</v>
      </c>
      <c r="Q48" s="510">
        <v>30.600923912999999</v>
      </c>
      <c r="R48" s="510">
        <v>26.744034091</v>
      </c>
      <c r="S48" s="510">
        <v>29.335249999999998</v>
      </c>
      <c r="T48" s="510">
        <v>39.475852273000001</v>
      </c>
      <c r="U48" s="510">
        <v>46.411815476000001</v>
      </c>
      <c r="V48" s="510">
        <v>52.350539773000001</v>
      </c>
      <c r="W48" s="510">
        <v>52.482916666999998</v>
      </c>
      <c r="X48" s="510">
        <v>60.011577381000002</v>
      </c>
      <c r="Y48" s="510">
        <v>61.935952381</v>
      </c>
      <c r="Z48" s="510">
        <v>50.659864130000003</v>
      </c>
      <c r="AA48" s="510">
        <v>143.98764881</v>
      </c>
      <c r="AB48" s="510">
        <v>93.698125000000005</v>
      </c>
      <c r="AC48" s="510">
        <v>62.611195651999999</v>
      </c>
      <c r="AD48" s="510">
        <v>71.077767856999998</v>
      </c>
      <c r="AE48" s="510">
        <v>84.392351189999999</v>
      </c>
      <c r="AF48" s="510">
        <v>83.691988636000005</v>
      </c>
      <c r="AG48" s="510">
        <v>109.76190625</v>
      </c>
      <c r="AH48" s="510">
        <v>118.97173913</v>
      </c>
      <c r="AI48" s="510">
        <v>85.382202380999999</v>
      </c>
      <c r="AJ48" s="510">
        <v>61.397172619000003</v>
      </c>
      <c r="AK48" s="510">
        <v>64.492410714000002</v>
      </c>
      <c r="AL48" s="510">
        <v>105.61160714</v>
      </c>
      <c r="AM48" s="510">
        <v>46.809613095000003</v>
      </c>
      <c r="AN48" s="510">
        <v>50.390749999999997</v>
      </c>
      <c r="AO48" s="510">
        <v>36.755652173999998</v>
      </c>
      <c r="AP48" s="510">
        <v>34.021312500000001</v>
      </c>
      <c r="AQ48" s="510">
        <v>28.061335227000001</v>
      </c>
      <c r="AR48" s="510">
        <v>32.064772726999998</v>
      </c>
      <c r="AS48" s="510">
        <v>51.214218750000001</v>
      </c>
      <c r="AT48" s="510">
        <v>31.028614130000001</v>
      </c>
      <c r="AU48" s="510">
        <v>36.109781249999997</v>
      </c>
      <c r="AV48" s="510">
        <v>31.933551135999998</v>
      </c>
      <c r="AW48" s="510">
        <v>39.123065476000001</v>
      </c>
      <c r="AX48" s="510">
        <v>37.979125000000003</v>
      </c>
      <c r="AY48" s="510">
        <v>70.201789773000002</v>
      </c>
      <c r="AZ48" s="510">
        <v>31.658541667000001</v>
      </c>
      <c r="BA48" s="510">
        <v>28.572053571000001</v>
      </c>
      <c r="BB48" s="510">
        <v>28.287784090999999</v>
      </c>
      <c r="BC48" s="510">
        <v>30.684232954999999</v>
      </c>
      <c r="BD48" s="431">
        <v>29.58991</v>
      </c>
      <c r="BE48" s="431">
        <v>34.414879999999997</v>
      </c>
      <c r="BF48" s="431">
        <v>48.362229999999997</v>
      </c>
      <c r="BG48" s="431">
        <v>33.130220000000001</v>
      </c>
      <c r="BH48" s="431">
        <v>31.680070000000001</v>
      </c>
      <c r="BI48" s="431">
        <v>32.729289999999999</v>
      </c>
      <c r="BJ48" s="431">
        <v>40.542459999999998</v>
      </c>
      <c r="BK48" s="431">
        <v>57.422710000000002</v>
      </c>
      <c r="BL48" s="431">
        <v>47.424239999999998</v>
      </c>
      <c r="BM48" s="431">
        <v>45.383400000000002</v>
      </c>
      <c r="BN48" s="431">
        <v>38.382649999999998</v>
      </c>
      <c r="BO48" s="431">
        <v>32.54222</v>
      </c>
      <c r="BP48" s="431">
        <v>34.723030000000001</v>
      </c>
      <c r="BQ48" s="431">
        <v>39.101500000000001</v>
      </c>
      <c r="BR48" s="431">
        <v>65.864279999999994</v>
      </c>
      <c r="BS48" s="431">
        <v>35.691099999999999</v>
      </c>
      <c r="BT48" s="431">
        <v>32.170389999999998</v>
      </c>
      <c r="BU48" s="431">
        <v>36.659059999999997</v>
      </c>
      <c r="BV48" s="431">
        <v>41.119259999999997</v>
      </c>
    </row>
    <row r="49" spans="1:74" ht="11.1" customHeight="1" x14ac:dyDescent="0.2">
      <c r="A49" s="29" t="s">
        <v>654</v>
      </c>
      <c r="B49" s="541" t="s">
        <v>1155</v>
      </c>
      <c r="C49" s="510">
        <v>24.53741767</v>
      </c>
      <c r="D49" s="510">
        <v>21.65219325</v>
      </c>
      <c r="E49" s="510">
        <v>21.231371136</v>
      </c>
      <c r="F49" s="510">
        <v>19.294396902999999</v>
      </c>
      <c r="G49" s="510">
        <v>20.381221531000001</v>
      </c>
      <c r="H49" s="510">
        <v>22.697961505999999</v>
      </c>
      <c r="I49" s="510">
        <v>31.805144755000001</v>
      </c>
      <c r="J49" s="510">
        <v>29.039054106999998</v>
      </c>
      <c r="K49" s="510">
        <v>23.886576131000002</v>
      </c>
      <c r="L49" s="510">
        <v>25.758875937999999</v>
      </c>
      <c r="M49" s="510">
        <v>24.840174688000001</v>
      </c>
      <c r="N49" s="510">
        <v>28.707606647999999</v>
      </c>
      <c r="O49" s="510">
        <v>28.593237188</v>
      </c>
      <c r="P49" s="510">
        <v>49.918575562999997</v>
      </c>
      <c r="Q49" s="510">
        <v>26.751535841999999</v>
      </c>
      <c r="R49" s="510">
        <v>30.871029118999999</v>
      </c>
      <c r="S49" s="510">
        <v>33.684832499999999</v>
      </c>
      <c r="T49" s="510">
        <v>36.574307585</v>
      </c>
      <c r="U49" s="510">
        <v>44.989227292000002</v>
      </c>
      <c r="V49" s="510">
        <v>54.367788834999999</v>
      </c>
      <c r="W49" s="510">
        <v>54.615349850999998</v>
      </c>
      <c r="X49" s="510">
        <v>70.979155356999996</v>
      </c>
      <c r="Y49" s="510">
        <v>72.749910744000005</v>
      </c>
      <c r="Z49" s="510">
        <v>43.993958206999999</v>
      </c>
      <c r="AA49" s="510">
        <v>73.319438422999994</v>
      </c>
      <c r="AB49" s="510">
        <v>53.101617406000003</v>
      </c>
      <c r="AC49" s="510">
        <v>48.560714457000003</v>
      </c>
      <c r="AD49" s="510">
        <v>75.350930356999996</v>
      </c>
      <c r="AE49" s="510">
        <v>93.500499583000007</v>
      </c>
      <c r="AF49" s="510">
        <v>110.14373630999999</v>
      </c>
      <c r="AG49" s="510">
        <v>115.37026849999999</v>
      </c>
      <c r="AH49" s="510">
        <v>120.03855383</v>
      </c>
      <c r="AI49" s="510">
        <v>97.575998987999995</v>
      </c>
      <c r="AJ49" s="510">
        <v>73.648034374999995</v>
      </c>
      <c r="AK49" s="510">
        <v>61.698989613000002</v>
      </c>
      <c r="AL49" s="510">
        <v>79.460300267999997</v>
      </c>
      <c r="AM49" s="510">
        <v>42.697725505999998</v>
      </c>
      <c r="AN49" s="510">
        <v>35.472524968999998</v>
      </c>
      <c r="AO49" s="510">
        <v>31.303521629999999</v>
      </c>
      <c r="AP49" s="510">
        <v>35.541890905999999</v>
      </c>
      <c r="AQ49" s="510">
        <v>36.463730312999999</v>
      </c>
      <c r="AR49" s="510">
        <v>34.214656335000001</v>
      </c>
      <c r="AS49" s="510">
        <v>53.027761593999998</v>
      </c>
      <c r="AT49" s="510">
        <v>36.061768125</v>
      </c>
      <c r="AU49" s="510">
        <v>40.728821406000002</v>
      </c>
      <c r="AV49" s="510">
        <v>45.312962188</v>
      </c>
      <c r="AW49" s="510">
        <v>43.942413274000003</v>
      </c>
      <c r="AX49" s="510">
        <v>37.257233280999998</v>
      </c>
      <c r="AY49" s="510">
        <v>53.034599346999997</v>
      </c>
      <c r="AZ49" s="510">
        <v>26.815823244000001</v>
      </c>
      <c r="BA49" s="510">
        <v>27.419240119000001</v>
      </c>
      <c r="BB49" s="510">
        <v>32.152011874999999</v>
      </c>
      <c r="BC49" s="510">
        <v>40.813777784000003</v>
      </c>
      <c r="BD49" s="431">
        <v>39.527140000000003</v>
      </c>
      <c r="BE49" s="431">
        <v>49.810119999999998</v>
      </c>
      <c r="BF49" s="431">
        <v>62.554000000000002</v>
      </c>
      <c r="BG49" s="431">
        <v>41.172400000000003</v>
      </c>
      <c r="BH49" s="431">
        <v>40.183219999999999</v>
      </c>
      <c r="BI49" s="431">
        <v>39.57038</v>
      </c>
      <c r="BJ49" s="431">
        <v>48.430259999999997</v>
      </c>
      <c r="BK49" s="431">
        <v>54.854030000000002</v>
      </c>
      <c r="BL49" s="431">
        <v>49.429870000000001</v>
      </c>
      <c r="BM49" s="431">
        <v>44.372410000000002</v>
      </c>
      <c r="BN49" s="431">
        <v>40.868099999999998</v>
      </c>
      <c r="BO49" s="431">
        <v>43.64425</v>
      </c>
      <c r="BP49" s="431">
        <v>48.431370000000001</v>
      </c>
      <c r="BQ49" s="431">
        <v>54.253599999999999</v>
      </c>
      <c r="BR49" s="431">
        <v>60.011090000000003</v>
      </c>
      <c r="BS49" s="431">
        <v>46.059350000000002</v>
      </c>
      <c r="BT49" s="431">
        <v>42.050519999999999</v>
      </c>
      <c r="BU49" s="431">
        <v>44.504849999999998</v>
      </c>
      <c r="BV49" s="431">
        <v>50.248910000000002</v>
      </c>
    </row>
    <row r="50" spans="1:74" ht="11.1" customHeight="1" x14ac:dyDescent="0.2">
      <c r="A50" s="29" t="s">
        <v>655</v>
      </c>
      <c r="B50" s="541" t="s">
        <v>1156</v>
      </c>
      <c r="C50" s="510">
        <v>26.436022727000001</v>
      </c>
      <c r="D50" s="510">
        <v>24.917156250000001</v>
      </c>
      <c r="E50" s="510">
        <v>21.923409091</v>
      </c>
      <c r="F50" s="510">
        <v>20.644659091000001</v>
      </c>
      <c r="G50" s="510">
        <v>22.585125000000001</v>
      </c>
      <c r="H50" s="510">
        <v>25.776534090999998</v>
      </c>
      <c r="I50" s="510">
        <v>32.504646739000002</v>
      </c>
      <c r="J50" s="510">
        <v>31.488482142999999</v>
      </c>
      <c r="K50" s="510">
        <v>24.045625000000001</v>
      </c>
      <c r="L50" s="510">
        <v>26.111221591</v>
      </c>
      <c r="M50" s="510">
        <v>21.643968749999999</v>
      </c>
      <c r="N50" s="510">
        <v>27.050823864000002</v>
      </c>
      <c r="O50" s="510">
        <v>28.408124999999998</v>
      </c>
      <c r="P50" s="510">
        <v>81.056468749999993</v>
      </c>
      <c r="Q50" s="510">
        <v>25.448315217000001</v>
      </c>
      <c r="R50" s="510">
        <v>30.087386364</v>
      </c>
      <c r="S50" s="510">
        <v>32.031718750000003</v>
      </c>
      <c r="T50" s="510">
        <v>39.354431818000002</v>
      </c>
      <c r="U50" s="510">
        <v>44.794166666999999</v>
      </c>
      <c r="V50" s="510">
        <v>51.973778408999998</v>
      </c>
      <c r="W50" s="510">
        <v>51.308690476000002</v>
      </c>
      <c r="X50" s="510">
        <v>67.471726189999998</v>
      </c>
      <c r="Y50" s="510">
        <v>63.977946428999999</v>
      </c>
      <c r="Z50" s="510">
        <v>41.694565216999997</v>
      </c>
      <c r="AA50" s="510">
        <v>51.535863095000003</v>
      </c>
      <c r="AB50" s="510">
        <v>48.197031250000002</v>
      </c>
      <c r="AC50" s="510">
        <v>43.903233696000001</v>
      </c>
      <c r="AD50" s="510">
        <v>68.639732143000003</v>
      </c>
      <c r="AE50" s="510">
        <v>91.160416667000007</v>
      </c>
      <c r="AF50" s="510">
        <v>107.8190625</v>
      </c>
      <c r="AG50" s="510">
        <v>106.0715</v>
      </c>
      <c r="AH50" s="510">
        <v>110.22307065</v>
      </c>
      <c r="AI50" s="510">
        <v>89.092619048000003</v>
      </c>
      <c r="AJ50" s="510">
        <v>59.216011905000002</v>
      </c>
      <c r="AK50" s="510">
        <v>53.040148809999998</v>
      </c>
      <c r="AL50" s="510">
        <v>61.347232142999999</v>
      </c>
      <c r="AM50" s="510">
        <v>37.986398809999997</v>
      </c>
      <c r="AN50" s="510">
        <v>29.38415625</v>
      </c>
      <c r="AO50" s="510">
        <v>26.801711956999998</v>
      </c>
      <c r="AP50" s="510">
        <v>26.878562500000001</v>
      </c>
      <c r="AQ50" s="510">
        <v>33.739943181999998</v>
      </c>
      <c r="AR50" s="510">
        <v>35.762840908999998</v>
      </c>
      <c r="AS50" s="510">
        <v>46.551218749999997</v>
      </c>
      <c r="AT50" s="510">
        <v>40.552853261000003</v>
      </c>
      <c r="AU50" s="510">
        <v>34.6983125</v>
      </c>
      <c r="AV50" s="510">
        <v>37.238636364000001</v>
      </c>
      <c r="AW50" s="510">
        <v>33.091041666999999</v>
      </c>
      <c r="AX50" s="510">
        <v>30.4088125</v>
      </c>
      <c r="AY50" s="510">
        <v>50.084630681999997</v>
      </c>
      <c r="AZ50" s="510">
        <v>25.216488094999999</v>
      </c>
      <c r="BA50" s="510">
        <v>22.253958333</v>
      </c>
      <c r="BB50" s="510">
        <v>22.691448864000002</v>
      </c>
      <c r="BC50" s="510">
        <v>29.754289773</v>
      </c>
      <c r="BD50" s="431">
        <v>36.670940000000002</v>
      </c>
      <c r="BE50" s="431">
        <v>44.000250000000001</v>
      </c>
      <c r="BF50" s="431">
        <v>45.976219999999998</v>
      </c>
      <c r="BG50" s="431">
        <v>35.589129999999997</v>
      </c>
      <c r="BH50" s="431">
        <v>34.368049999999997</v>
      </c>
      <c r="BI50" s="431">
        <v>34.157609999999998</v>
      </c>
      <c r="BJ50" s="431">
        <v>43.984940000000002</v>
      </c>
      <c r="BK50" s="431">
        <v>51.264389999999999</v>
      </c>
      <c r="BL50" s="431">
        <v>45.081310000000002</v>
      </c>
      <c r="BM50" s="431">
        <v>38.646889999999999</v>
      </c>
      <c r="BN50" s="431">
        <v>37.676299999999998</v>
      </c>
      <c r="BO50" s="431">
        <v>42.068919999999999</v>
      </c>
      <c r="BP50" s="431">
        <v>47.77599</v>
      </c>
      <c r="BQ50" s="431">
        <v>53.129770000000001</v>
      </c>
      <c r="BR50" s="431">
        <v>54.490960000000001</v>
      </c>
      <c r="BS50" s="431">
        <v>40.765270000000001</v>
      </c>
      <c r="BT50" s="431">
        <v>37.358939999999997</v>
      </c>
      <c r="BU50" s="431">
        <v>39.837159999999997</v>
      </c>
      <c r="BV50" s="431">
        <v>51.990639999999999</v>
      </c>
    </row>
    <row r="51" spans="1:74" ht="11.1" customHeight="1" x14ac:dyDescent="0.2">
      <c r="A51" s="29" t="s">
        <v>656</v>
      </c>
      <c r="B51" s="541" t="s">
        <v>1157</v>
      </c>
      <c r="C51" s="510">
        <v>20.043210511000002</v>
      </c>
      <c r="D51" s="510">
        <v>21.695782813000001</v>
      </c>
      <c r="E51" s="510">
        <v>18.448979545</v>
      </c>
      <c r="F51" s="510">
        <v>17.372336648000001</v>
      </c>
      <c r="G51" s="510">
        <v>19.445364999999999</v>
      </c>
      <c r="H51" s="510">
        <v>21.798782385999999</v>
      </c>
      <c r="I51" s="510">
        <v>26.448556522000001</v>
      </c>
      <c r="J51" s="510">
        <v>28.598483333000001</v>
      </c>
      <c r="K51" s="510">
        <v>23.765435118999999</v>
      </c>
      <c r="L51" s="510">
        <v>26.875776705</v>
      </c>
      <c r="M51" s="510">
        <v>23.2412025</v>
      </c>
      <c r="N51" s="510">
        <v>22.888030682</v>
      </c>
      <c r="O51" s="510">
        <v>26.218775938</v>
      </c>
      <c r="P51" s="510">
        <v>705.47958313000004</v>
      </c>
      <c r="Q51" s="510">
        <v>19.218120652</v>
      </c>
      <c r="R51" s="510">
        <v>23.329173864000001</v>
      </c>
      <c r="S51" s="510">
        <v>28.610441250000001</v>
      </c>
      <c r="T51" s="510">
        <v>40.653478976999999</v>
      </c>
      <c r="U51" s="510">
        <v>46.486033333000002</v>
      </c>
      <c r="V51" s="510">
        <v>47.203752272999999</v>
      </c>
      <c r="W51" s="510">
        <v>52.208252975999997</v>
      </c>
      <c r="X51" s="510">
        <v>59.186798512000003</v>
      </c>
      <c r="Y51" s="510">
        <v>46.908223810000003</v>
      </c>
      <c r="Z51" s="510">
        <v>31.072285054000002</v>
      </c>
      <c r="AA51" s="510">
        <v>39.692211905000001</v>
      </c>
      <c r="AB51" s="510">
        <v>39.732824375</v>
      </c>
      <c r="AC51" s="510">
        <v>32.312095380000002</v>
      </c>
      <c r="AD51" s="510">
        <v>40.189811012</v>
      </c>
      <c r="AE51" s="510">
        <v>79.637198511999998</v>
      </c>
      <c r="AF51" s="510">
        <v>98.716374148</v>
      </c>
      <c r="AG51" s="510">
        <v>119.30634563</v>
      </c>
      <c r="AH51" s="510">
        <v>115.77019375</v>
      </c>
      <c r="AI51" s="510">
        <v>94.832144345000003</v>
      </c>
      <c r="AJ51" s="510">
        <v>60.747954167000003</v>
      </c>
      <c r="AK51" s="510">
        <v>56.417576189999998</v>
      </c>
      <c r="AL51" s="510">
        <v>50.458671373999998</v>
      </c>
      <c r="AM51" s="510">
        <v>35.781913095</v>
      </c>
      <c r="AN51" s="510">
        <v>27.201062188000002</v>
      </c>
      <c r="AO51" s="510">
        <v>23.896104958999999</v>
      </c>
      <c r="AP51" s="510">
        <v>30.696065624999999</v>
      </c>
      <c r="AQ51" s="510">
        <v>34.502565625000003</v>
      </c>
      <c r="AR51" s="510">
        <v>38.493171023000002</v>
      </c>
      <c r="AS51" s="510">
        <v>44.559060313000003</v>
      </c>
      <c r="AT51" s="510">
        <v>57.052853571</v>
      </c>
      <c r="AU51" s="510">
        <v>39.253269688000003</v>
      </c>
      <c r="AV51" s="510">
        <v>30.175610510999999</v>
      </c>
      <c r="AW51" s="510">
        <v>29.229162202000001</v>
      </c>
      <c r="AX51" s="510">
        <v>26.088739062999998</v>
      </c>
      <c r="AY51" s="510">
        <v>61.353395739</v>
      </c>
      <c r="AZ51" s="510">
        <v>16.651892262</v>
      </c>
      <c r="BA51" s="510">
        <v>16.984853570999999</v>
      </c>
      <c r="BB51" s="510">
        <v>29.314342898</v>
      </c>
      <c r="BC51" s="510">
        <v>31.093550568000001</v>
      </c>
      <c r="BD51" s="431">
        <v>39.881489999999999</v>
      </c>
      <c r="BE51" s="431">
        <v>45.032350000000001</v>
      </c>
      <c r="BF51" s="431">
        <v>49.090179999999997</v>
      </c>
      <c r="BG51" s="431">
        <v>36.064300000000003</v>
      </c>
      <c r="BH51" s="431">
        <v>34.143990000000002</v>
      </c>
      <c r="BI51" s="431">
        <v>32.741990000000001</v>
      </c>
      <c r="BJ51" s="431">
        <v>40.698320000000002</v>
      </c>
      <c r="BK51" s="431">
        <v>46.658239999999999</v>
      </c>
      <c r="BL51" s="431">
        <v>39.158520000000003</v>
      </c>
      <c r="BM51" s="431">
        <v>34.121450000000003</v>
      </c>
      <c r="BN51" s="431">
        <v>35.07508</v>
      </c>
      <c r="BO51" s="431">
        <v>39.390509999999999</v>
      </c>
      <c r="BP51" s="431">
        <v>49.364100000000001</v>
      </c>
      <c r="BQ51" s="431">
        <v>53.796129999999998</v>
      </c>
      <c r="BR51" s="431">
        <v>57.754010000000001</v>
      </c>
      <c r="BS51" s="431">
        <v>42.424680000000002</v>
      </c>
      <c r="BT51" s="431">
        <v>38.635129999999997</v>
      </c>
      <c r="BU51" s="431">
        <v>37.660330000000002</v>
      </c>
      <c r="BV51" s="431">
        <v>43.806289999999997</v>
      </c>
    </row>
    <row r="52" spans="1:74" ht="11.1" customHeight="1" x14ac:dyDescent="0.2">
      <c r="A52" s="55" t="s">
        <v>657</v>
      </c>
      <c r="B52" s="541" t="s">
        <v>1158</v>
      </c>
      <c r="C52" s="510">
        <v>28.607142856999999</v>
      </c>
      <c r="D52" s="510">
        <v>24.052631579</v>
      </c>
      <c r="E52" s="510">
        <v>18.090909091</v>
      </c>
      <c r="F52" s="510">
        <v>17.556818182000001</v>
      </c>
      <c r="G52" s="510">
        <v>18.587499999999999</v>
      </c>
      <c r="H52" s="510">
        <v>18.534090909</v>
      </c>
      <c r="I52" s="510">
        <v>23.125</v>
      </c>
      <c r="J52" s="510">
        <v>26.559523810000002</v>
      </c>
      <c r="K52" s="510">
        <v>20.714285713999999</v>
      </c>
      <c r="L52" s="510">
        <v>21.761363635999999</v>
      </c>
      <c r="M52" s="510">
        <v>27.565789473999999</v>
      </c>
      <c r="N52" s="510">
        <v>26.295454544999998</v>
      </c>
      <c r="O52" s="510">
        <v>25.552631579</v>
      </c>
      <c r="P52" s="510">
        <v>71.671052631999999</v>
      </c>
      <c r="Q52" s="510">
        <v>26.086956522000001</v>
      </c>
      <c r="R52" s="510">
        <v>28.321428570999998</v>
      </c>
      <c r="S52" s="510">
        <v>30.65</v>
      </c>
      <c r="T52" s="510">
        <v>39.829545455000002</v>
      </c>
      <c r="U52" s="510">
        <v>40.869047619</v>
      </c>
      <c r="V52" s="510">
        <v>46.863636364000001</v>
      </c>
      <c r="W52" s="510">
        <v>44.821428570999998</v>
      </c>
      <c r="X52" s="510">
        <v>56.880952381</v>
      </c>
      <c r="Y52" s="510">
        <v>53.487499999999997</v>
      </c>
      <c r="Z52" s="510">
        <v>43.642857143000001</v>
      </c>
      <c r="AA52" s="510">
        <v>41.612499999999997</v>
      </c>
      <c r="AB52" s="510">
        <v>41.171052631999999</v>
      </c>
      <c r="AC52" s="510">
        <v>44.554347825999997</v>
      </c>
      <c r="AD52" s="510">
        <v>64.537499999999994</v>
      </c>
      <c r="AE52" s="510">
        <v>82.916666667000001</v>
      </c>
      <c r="AF52" s="510">
        <v>107.41666667</v>
      </c>
      <c r="AG52" s="510">
        <v>97.4375</v>
      </c>
      <c r="AH52" s="510">
        <v>98.476086957000007</v>
      </c>
      <c r="AI52" s="510">
        <v>88.559523810000002</v>
      </c>
      <c r="AJ52" s="510">
        <v>58.940476189999998</v>
      </c>
      <c r="AK52" s="510">
        <v>57.421052631999999</v>
      </c>
      <c r="AL52" s="510">
        <v>61.619047619</v>
      </c>
      <c r="AM52" s="510">
        <v>35.962499999999999</v>
      </c>
      <c r="AN52" s="510">
        <v>26.907894736999999</v>
      </c>
      <c r="AO52" s="510">
        <v>28.72826087</v>
      </c>
      <c r="AP52" s="510">
        <v>31.631578947000001</v>
      </c>
      <c r="AQ52" s="510">
        <v>30.965909091</v>
      </c>
      <c r="AR52" s="510">
        <v>32.386363635999999</v>
      </c>
      <c r="AS52" s="510">
        <v>39.75</v>
      </c>
      <c r="AT52" s="510">
        <v>37.836956522000001</v>
      </c>
      <c r="AU52" s="510">
        <v>31.75</v>
      </c>
      <c r="AV52" s="510">
        <v>32.545454544999998</v>
      </c>
      <c r="AW52" s="510">
        <v>31.592105263000001</v>
      </c>
      <c r="AX52" s="510">
        <v>27.074999999999999</v>
      </c>
      <c r="AY52" s="510">
        <v>40.678571429000002</v>
      </c>
      <c r="AZ52" s="510">
        <v>21.287500000000001</v>
      </c>
      <c r="BA52" s="510">
        <v>21.9</v>
      </c>
      <c r="BB52" s="510">
        <v>25.159090909</v>
      </c>
      <c r="BC52" s="510">
        <v>31.761363635999999</v>
      </c>
      <c r="BD52" s="431">
        <v>32.267870000000002</v>
      </c>
      <c r="BE52" s="431">
        <v>36.024320000000003</v>
      </c>
      <c r="BF52" s="431">
        <v>38.23874</v>
      </c>
      <c r="BG52" s="431">
        <v>32.509529999999998</v>
      </c>
      <c r="BH52" s="431">
        <v>31.767620000000001</v>
      </c>
      <c r="BI52" s="431">
        <v>31.04814</v>
      </c>
      <c r="BJ52" s="431">
        <v>37.344999999999999</v>
      </c>
      <c r="BK52" s="431">
        <v>39.649610000000003</v>
      </c>
      <c r="BL52" s="431">
        <v>37.418900000000001</v>
      </c>
      <c r="BM52" s="431">
        <v>33.560969999999998</v>
      </c>
      <c r="BN52" s="431">
        <v>31.855419999999999</v>
      </c>
      <c r="BO52" s="431">
        <v>34.451039999999999</v>
      </c>
      <c r="BP52" s="431">
        <v>39.494199999999999</v>
      </c>
      <c r="BQ52" s="431">
        <v>42.654899999999998</v>
      </c>
      <c r="BR52" s="431">
        <v>45.269710000000003</v>
      </c>
      <c r="BS52" s="431">
        <v>36.096609999999998</v>
      </c>
      <c r="BT52" s="431">
        <v>33.829140000000002</v>
      </c>
      <c r="BU52" s="431">
        <v>34.595829999999999</v>
      </c>
      <c r="BV52" s="431">
        <v>39.035080000000001</v>
      </c>
    </row>
    <row r="53" spans="1:74" ht="11.1" customHeight="1" x14ac:dyDescent="0.2">
      <c r="A53" s="29" t="s">
        <v>658</v>
      </c>
      <c r="B53" s="541" t="s">
        <v>1159</v>
      </c>
      <c r="C53" s="510">
        <v>28.464285713999999</v>
      </c>
      <c r="D53" s="510">
        <v>26.855263158</v>
      </c>
      <c r="E53" s="510">
        <v>23.386363635999999</v>
      </c>
      <c r="F53" s="510">
        <v>18.727272726999999</v>
      </c>
      <c r="G53" s="510">
        <v>18.45</v>
      </c>
      <c r="H53" s="510">
        <v>18.397727273000001</v>
      </c>
      <c r="I53" s="510">
        <v>22.375</v>
      </c>
      <c r="J53" s="510">
        <v>27.785714286000001</v>
      </c>
      <c r="K53" s="510">
        <v>21.083333332999999</v>
      </c>
      <c r="L53" s="510">
        <v>22.227272726999999</v>
      </c>
      <c r="M53" s="510">
        <v>27.723684210999998</v>
      </c>
      <c r="N53" s="510">
        <v>26.227272726999999</v>
      </c>
      <c r="O53" s="510">
        <v>29.368421052999999</v>
      </c>
      <c r="P53" s="510">
        <v>28.171052631999999</v>
      </c>
      <c r="Q53" s="510">
        <v>25.652173912999999</v>
      </c>
      <c r="R53" s="510">
        <v>27.857142856999999</v>
      </c>
      <c r="S53" s="510">
        <v>29.9</v>
      </c>
      <c r="T53" s="510">
        <v>38.75</v>
      </c>
      <c r="U53" s="510">
        <v>39.214285713999999</v>
      </c>
      <c r="V53" s="510">
        <v>45.75</v>
      </c>
      <c r="W53" s="510">
        <v>43.309523810000002</v>
      </c>
      <c r="X53" s="510">
        <v>53.928571429000002</v>
      </c>
      <c r="Y53" s="510">
        <v>50.987499999999997</v>
      </c>
      <c r="Z53" s="510">
        <v>42.130952381</v>
      </c>
      <c r="AA53" s="510">
        <v>40.262500000000003</v>
      </c>
      <c r="AB53" s="510">
        <v>39.486842105000001</v>
      </c>
      <c r="AC53" s="510">
        <v>43.586956522000001</v>
      </c>
      <c r="AD53" s="510">
        <v>62.287500000000001</v>
      </c>
      <c r="AE53" s="510">
        <v>75.714285713999999</v>
      </c>
      <c r="AF53" s="510">
        <v>98.107142856999999</v>
      </c>
      <c r="AG53" s="510">
        <v>92.775000000000006</v>
      </c>
      <c r="AH53" s="510">
        <v>94.641304348000006</v>
      </c>
      <c r="AI53" s="510">
        <v>90.726190475999999</v>
      </c>
      <c r="AJ53" s="510">
        <v>59.297619048000001</v>
      </c>
      <c r="AK53" s="510">
        <v>57.3</v>
      </c>
      <c r="AL53" s="510">
        <v>59.035714286000001</v>
      </c>
      <c r="AM53" s="510">
        <v>34.075000000000003</v>
      </c>
      <c r="AN53" s="510">
        <v>27.921052631999999</v>
      </c>
      <c r="AO53" s="510">
        <v>28.934782608999999</v>
      </c>
      <c r="AP53" s="510">
        <v>33.828947368000001</v>
      </c>
      <c r="AQ53" s="510">
        <v>31.954545455000002</v>
      </c>
      <c r="AR53" s="510">
        <v>33.386363635999999</v>
      </c>
      <c r="AS53" s="510">
        <v>39.328947368000001</v>
      </c>
      <c r="AT53" s="510">
        <v>38.793478260999997</v>
      </c>
      <c r="AU53" s="510">
        <v>32.237499999999997</v>
      </c>
      <c r="AV53" s="510">
        <v>34.272727273000001</v>
      </c>
      <c r="AW53" s="510">
        <v>33.276315789000002</v>
      </c>
      <c r="AX53" s="510">
        <v>28.6</v>
      </c>
      <c r="AY53" s="510">
        <v>42.023809524000001</v>
      </c>
      <c r="AZ53" s="510">
        <v>24.3125</v>
      </c>
      <c r="BA53" s="510">
        <v>23.7</v>
      </c>
      <c r="BB53" s="510">
        <v>27.397727273000001</v>
      </c>
      <c r="BC53" s="510">
        <v>35.477272726999999</v>
      </c>
      <c r="BD53" s="431">
        <v>32.317320000000002</v>
      </c>
      <c r="BE53" s="431">
        <v>34.478479999999998</v>
      </c>
      <c r="BF53" s="431">
        <v>35.959000000000003</v>
      </c>
      <c r="BG53" s="431">
        <v>32.837029999999999</v>
      </c>
      <c r="BH53" s="431">
        <v>33.295360000000002</v>
      </c>
      <c r="BI53" s="431">
        <v>33.093029999999999</v>
      </c>
      <c r="BJ53" s="431">
        <v>35.63044</v>
      </c>
      <c r="BK53" s="431">
        <v>37.306429999999999</v>
      </c>
      <c r="BL53" s="431">
        <v>35.077640000000002</v>
      </c>
      <c r="BM53" s="431">
        <v>34.691690000000001</v>
      </c>
      <c r="BN53" s="431">
        <v>34.734769999999997</v>
      </c>
      <c r="BO53" s="431">
        <v>35.848239999999997</v>
      </c>
      <c r="BP53" s="431">
        <v>38.344819999999999</v>
      </c>
      <c r="BQ53" s="431">
        <v>40.35183</v>
      </c>
      <c r="BR53" s="431">
        <v>42.429020000000001</v>
      </c>
      <c r="BS53" s="431">
        <v>38.250720000000001</v>
      </c>
      <c r="BT53" s="431">
        <v>36.776949999999999</v>
      </c>
      <c r="BU53" s="431">
        <v>36.462919999999997</v>
      </c>
      <c r="BV53" s="431">
        <v>38.553310000000003</v>
      </c>
    </row>
    <row r="54" spans="1:74" ht="11.1" customHeight="1" x14ac:dyDescent="0.2">
      <c r="A54" s="55" t="s">
        <v>659</v>
      </c>
      <c r="B54" s="541" t="s">
        <v>1160</v>
      </c>
      <c r="C54" s="510">
        <v>25.463809523999998</v>
      </c>
      <c r="D54" s="510">
        <v>19.003157895000001</v>
      </c>
      <c r="E54" s="510">
        <v>23.857727272999998</v>
      </c>
      <c r="F54" s="510">
        <v>18.335454545000001</v>
      </c>
      <c r="G54" s="510">
        <v>13.253500000000001</v>
      </c>
      <c r="H54" s="510">
        <v>11.871363636</v>
      </c>
      <c r="I54" s="510">
        <v>20.179090908999999</v>
      </c>
      <c r="J54" s="510">
        <v>40.702380951999999</v>
      </c>
      <c r="K54" s="510">
        <v>39.812380951999998</v>
      </c>
      <c r="L54" s="510">
        <v>33.915454545000003</v>
      </c>
      <c r="M54" s="510">
        <v>27.293157895</v>
      </c>
      <c r="N54" s="510">
        <v>31.785454545</v>
      </c>
      <c r="O54" s="510">
        <v>26.026842105</v>
      </c>
      <c r="P54" s="510">
        <v>49.866315788999998</v>
      </c>
      <c r="Q54" s="510">
        <v>27.795217391000001</v>
      </c>
      <c r="R54" s="510">
        <v>39.368095238000002</v>
      </c>
      <c r="S54" s="510">
        <v>36.319499999999998</v>
      </c>
      <c r="T54" s="510">
        <v>78.83</v>
      </c>
      <c r="U54" s="510">
        <v>119.33142857</v>
      </c>
      <c r="V54" s="510">
        <v>74.305000000000007</v>
      </c>
      <c r="W54" s="510">
        <v>81.195238094999993</v>
      </c>
      <c r="X54" s="510">
        <v>67.879047619000005</v>
      </c>
      <c r="Y54" s="510">
        <v>50.607500000000002</v>
      </c>
      <c r="Z54" s="510">
        <v>62.890476190000001</v>
      </c>
      <c r="AA54" s="510">
        <v>43.232500000000002</v>
      </c>
      <c r="AB54" s="510">
        <v>40.961578947</v>
      </c>
      <c r="AC54" s="510">
        <v>35.341739130000001</v>
      </c>
      <c r="AD54" s="510">
        <v>75.004999999999995</v>
      </c>
      <c r="AE54" s="510">
        <v>62.478571428999999</v>
      </c>
      <c r="AF54" s="510">
        <v>40.696190475999998</v>
      </c>
      <c r="AG54" s="510">
        <v>75.810500000000005</v>
      </c>
      <c r="AH54" s="510">
        <v>113.55869565</v>
      </c>
      <c r="AI54" s="510">
        <v>224.09428571000001</v>
      </c>
      <c r="AJ54" s="510">
        <v>75.009523810000005</v>
      </c>
      <c r="AK54" s="510">
        <v>95.880526316000001</v>
      </c>
      <c r="AL54" s="510">
        <v>283.27142857000001</v>
      </c>
      <c r="AM54" s="510">
        <v>132.94999999999999</v>
      </c>
      <c r="AN54" s="510">
        <v>97.488421052999996</v>
      </c>
      <c r="AO54" s="510">
        <v>87.541304347999997</v>
      </c>
      <c r="AP54" s="510">
        <v>105.29052632</v>
      </c>
      <c r="AQ54" s="510">
        <v>20.886818181999999</v>
      </c>
      <c r="AR54" s="510">
        <v>49.663181817999998</v>
      </c>
      <c r="AS54" s="510">
        <v>94.384210526000004</v>
      </c>
      <c r="AT54" s="510">
        <v>90.652608696000001</v>
      </c>
      <c r="AU54" s="510">
        <v>62.055</v>
      </c>
      <c r="AV54" s="510">
        <v>100.48272727</v>
      </c>
      <c r="AW54" s="510">
        <v>82.177368420999997</v>
      </c>
      <c r="AX54" s="510">
        <v>55.805500000000002</v>
      </c>
      <c r="AY54" s="510">
        <v>209.24809524</v>
      </c>
      <c r="AZ54" s="510">
        <v>52.073</v>
      </c>
      <c r="BA54" s="510">
        <v>37.895499999999998</v>
      </c>
      <c r="BB54" s="510">
        <v>32.375909090999997</v>
      </c>
      <c r="BC54" s="510">
        <v>32.343636363999998</v>
      </c>
      <c r="BD54" s="431">
        <v>53.104239999999997</v>
      </c>
      <c r="BE54" s="431">
        <v>40.933010000000003</v>
      </c>
      <c r="BF54" s="431">
        <v>41.260359999999999</v>
      </c>
      <c r="BG54" s="431">
        <v>42.513950000000001</v>
      </c>
      <c r="BH54" s="431">
        <v>39.335000000000001</v>
      </c>
      <c r="BI54" s="431">
        <v>54.940719999999999</v>
      </c>
      <c r="BJ54" s="431">
        <v>59.124989999999997</v>
      </c>
      <c r="BK54" s="431">
        <v>72.94641</v>
      </c>
      <c r="BL54" s="431">
        <v>51.646729999999998</v>
      </c>
      <c r="BM54" s="431">
        <v>44.413290000000003</v>
      </c>
      <c r="BN54" s="431">
        <v>32.30621</v>
      </c>
      <c r="BO54" s="431">
        <v>32.891979999999997</v>
      </c>
      <c r="BP54" s="431">
        <v>37.749960000000002</v>
      </c>
      <c r="BQ54" s="431">
        <v>44.344320000000003</v>
      </c>
      <c r="BR54" s="431">
        <v>74.984470000000002</v>
      </c>
      <c r="BS54" s="431">
        <v>52.031100000000002</v>
      </c>
      <c r="BT54" s="431">
        <v>52.069809999999997</v>
      </c>
      <c r="BU54" s="431">
        <v>62.202210000000001</v>
      </c>
      <c r="BV54" s="431">
        <v>66.064580000000007</v>
      </c>
    </row>
    <row r="55" spans="1:74" ht="11.1" customHeight="1" x14ac:dyDescent="0.2">
      <c r="A55" s="58" t="s">
        <v>660</v>
      </c>
      <c r="B55" s="542" t="s">
        <v>1161</v>
      </c>
      <c r="C55" s="513">
        <v>21.753809524000001</v>
      </c>
      <c r="D55" s="513">
        <v>20.582105262999999</v>
      </c>
      <c r="E55" s="513">
        <v>23.875</v>
      </c>
      <c r="F55" s="513">
        <v>17.184545454999999</v>
      </c>
      <c r="G55" s="513">
        <v>16.318999999999999</v>
      </c>
      <c r="H55" s="513">
        <v>25.284545455</v>
      </c>
      <c r="I55" s="513">
        <v>38.407272726999999</v>
      </c>
      <c r="J55" s="513">
        <v>155.81238095</v>
      </c>
      <c r="K55" s="513">
        <v>48.215238094999997</v>
      </c>
      <c r="L55" s="513">
        <v>45.773636363999998</v>
      </c>
      <c r="M55" s="513">
        <v>31.735263157999999</v>
      </c>
      <c r="N55" s="513">
        <v>30.788636363999998</v>
      </c>
      <c r="O55" s="513">
        <v>29.092105263000001</v>
      </c>
      <c r="P55" s="513">
        <v>69.842105262999993</v>
      </c>
      <c r="Q55" s="513">
        <v>26.22826087</v>
      </c>
      <c r="R55" s="513">
        <v>27.761904762</v>
      </c>
      <c r="S55" s="513">
        <v>26.827500000000001</v>
      </c>
      <c r="T55" s="513">
        <v>85.125909090999997</v>
      </c>
      <c r="U55" s="513">
        <v>92.735238095</v>
      </c>
      <c r="V55" s="513">
        <v>67.405000000000001</v>
      </c>
      <c r="W55" s="513">
        <v>79.432380952000003</v>
      </c>
      <c r="X55" s="513">
        <v>57.714285713999999</v>
      </c>
      <c r="Y55" s="513">
        <v>49.194000000000003</v>
      </c>
      <c r="Z55" s="513">
        <v>53.904761905000001</v>
      </c>
      <c r="AA55" s="513">
        <v>39.200000000000003</v>
      </c>
      <c r="AB55" s="513">
        <v>41.792105263000003</v>
      </c>
      <c r="AC55" s="513">
        <v>36.076086957000001</v>
      </c>
      <c r="AD55" s="513">
        <v>54.552500000000002</v>
      </c>
      <c r="AE55" s="513">
        <v>55.416666667000001</v>
      </c>
      <c r="AF55" s="513">
        <v>71.521428571000001</v>
      </c>
      <c r="AG55" s="513">
        <v>84.98</v>
      </c>
      <c r="AH55" s="513">
        <v>113.96391303999999</v>
      </c>
      <c r="AI55" s="513">
        <v>185.8</v>
      </c>
      <c r="AJ55" s="513">
        <v>63.321428570999998</v>
      </c>
      <c r="AK55" s="513">
        <v>74.605263158</v>
      </c>
      <c r="AL55" s="513">
        <v>252.42047618999999</v>
      </c>
      <c r="AM55" s="513">
        <v>128.33750000000001</v>
      </c>
      <c r="AN55" s="513">
        <v>64.715789474000005</v>
      </c>
      <c r="AO55" s="513">
        <v>59.52173913</v>
      </c>
      <c r="AP55" s="513">
        <v>50.842105263000001</v>
      </c>
      <c r="AQ55" s="513">
        <v>19.155454545000001</v>
      </c>
      <c r="AR55" s="513">
        <v>24.795454544999998</v>
      </c>
      <c r="AS55" s="513">
        <v>96.09</v>
      </c>
      <c r="AT55" s="513">
        <v>82.195652174000003</v>
      </c>
      <c r="AU55" s="513">
        <v>37.575000000000003</v>
      </c>
      <c r="AV55" s="513">
        <v>52.988636364000001</v>
      </c>
      <c r="AW55" s="513">
        <v>55.592631578999999</v>
      </c>
      <c r="AX55" s="513">
        <v>41.725000000000001</v>
      </c>
      <c r="AY55" s="513">
        <v>51.699047618999998</v>
      </c>
      <c r="AZ55" s="513">
        <v>27.398</v>
      </c>
      <c r="BA55" s="513">
        <v>9.75</v>
      </c>
      <c r="BB55" s="513">
        <v>0.82954545454999995</v>
      </c>
      <c r="BC55" s="513">
        <v>5.375</v>
      </c>
      <c r="BD55" s="458">
        <v>56.18047</v>
      </c>
      <c r="BE55" s="458">
        <v>46.028210000000001</v>
      </c>
      <c r="BF55" s="458">
        <v>43.307200000000002</v>
      </c>
      <c r="BG55" s="458">
        <v>38.134329999999999</v>
      </c>
      <c r="BH55" s="458">
        <v>36.692399999999999</v>
      </c>
      <c r="BI55" s="458">
        <v>40.116610000000001</v>
      </c>
      <c r="BJ55" s="458">
        <v>44.730580000000003</v>
      </c>
      <c r="BK55" s="458">
        <v>52.230800000000002</v>
      </c>
      <c r="BL55" s="458">
        <v>36.979680000000002</v>
      </c>
      <c r="BM55" s="458">
        <v>32.647129999999997</v>
      </c>
      <c r="BN55" s="458">
        <v>27.38476</v>
      </c>
      <c r="BO55" s="458">
        <v>33.433929999999997</v>
      </c>
      <c r="BP55" s="458">
        <v>37.316850000000002</v>
      </c>
      <c r="BQ55" s="458">
        <v>41.941229999999997</v>
      </c>
      <c r="BR55" s="458">
        <v>60.524859999999997</v>
      </c>
      <c r="BS55" s="458">
        <v>39.697670000000002</v>
      </c>
      <c r="BT55" s="458">
        <v>38.196669999999997</v>
      </c>
      <c r="BU55" s="458">
        <v>42.154470000000003</v>
      </c>
      <c r="BV55" s="458">
        <v>48.078769999999999</v>
      </c>
    </row>
    <row r="56" spans="1:74" s="414" customFormat="1" ht="12" customHeight="1" x14ac:dyDescent="0.2">
      <c r="A56" s="413"/>
      <c r="B56" s="404" t="s">
        <v>929</v>
      </c>
      <c r="C56" s="402"/>
      <c r="D56" s="402"/>
      <c r="E56" s="402"/>
      <c r="F56" s="402"/>
      <c r="G56" s="402"/>
      <c r="H56" s="402"/>
      <c r="I56" s="402"/>
      <c r="J56" s="402"/>
      <c r="K56" s="402"/>
      <c r="L56" s="402"/>
      <c r="M56" s="402"/>
      <c r="N56" s="402"/>
      <c r="O56" s="402"/>
      <c r="P56" s="402"/>
      <c r="Q56" s="402"/>
    </row>
    <row r="57" spans="1:74" s="203" customFormat="1" ht="12" customHeight="1" x14ac:dyDescent="0.2">
      <c r="A57" s="202"/>
      <c r="B57" s="788" t="str">
        <f>Dates!$G$2</f>
        <v>EIA completed modeling and analysis for this report on Thursday, June 6, 2024.</v>
      </c>
      <c r="C57" s="789"/>
      <c r="D57" s="789"/>
      <c r="E57" s="789"/>
      <c r="F57" s="789"/>
      <c r="G57" s="789"/>
      <c r="H57" s="789"/>
      <c r="I57" s="789"/>
      <c r="J57" s="789"/>
      <c r="K57" s="789"/>
      <c r="L57" s="789"/>
      <c r="M57" s="789"/>
      <c r="N57" s="789"/>
      <c r="O57" s="789"/>
      <c r="P57" s="789"/>
      <c r="Q57" s="789"/>
      <c r="AY57" s="232"/>
      <c r="AZ57" s="232"/>
      <c r="BA57" s="232"/>
      <c r="BB57" s="232"/>
      <c r="BC57" s="232"/>
      <c r="BD57" s="232"/>
      <c r="BE57" s="232"/>
      <c r="BF57" s="232"/>
      <c r="BG57" s="232"/>
      <c r="BH57" s="232"/>
      <c r="BI57" s="232"/>
      <c r="BJ57" s="232"/>
    </row>
    <row r="58" spans="1:74" s="203" customFormat="1" ht="12" customHeight="1" x14ac:dyDescent="0.2">
      <c r="A58" s="202"/>
      <c r="B58" s="862" t="s">
        <v>213</v>
      </c>
      <c r="C58" s="789"/>
      <c r="D58" s="789"/>
      <c r="E58" s="789"/>
      <c r="F58" s="789"/>
      <c r="G58" s="789"/>
      <c r="H58" s="789"/>
      <c r="I58" s="789"/>
      <c r="J58" s="789"/>
      <c r="K58" s="789"/>
      <c r="L58" s="789"/>
      <c r="M58" s="789"/>
      <c r="N58" s="789"/>
      <c r="O58" s="789"/>
      <c r="P58" s="789"/>
      <c r="Q58" s="789"/>
      <c r="AY58" s="232"/>
      <c r="AZ58" s="232"/>
      <c r="BA58" s="232"/>
      <c r="BB58" s="232"/>
      <c r="BC58" s="232"/>
      <c r="BD58" s="327"/>
      <c r="BE58" s="327"/>
      <c r="BF58" s="327"/>
      <c r="BG58" s="232"/>
      <c r="BH58" s="232"/>
      <c r="BI58" s="232"/>
      <c r="BJ58" s="232"/>
    </row>
    <row r="59" spans="1:74" s="203" customFormat="1" ht="12" customHeight="1" x14ac:dyDescent="0.2">
      <c r="A59" s="204"/>
      <c r="B59" s="798" t="s">
        <v>893</v>
      </c>
      <c r="C59" s="780"/>
      <c r="D59" s="780"/>
      <c r="E59" s="780"/>
      <c r="F59" s="780"/>
      <c r="G59" s="780"/>
      <c r="H59" s="780"/>
      <c r="I59" s="780"/>
      <c r="J59" s="780"/>
      <c r="K59" s="780"/>
      <c r="L59" s="780"/>
      <c r="M59" s="780"/>
      <c r="N59" s="780"/>
      <c r="O59" s="780"/>
      <c r="P59" s="780"/>
      <c r="Q59" s="780"/>
      <c r="AY59" s="232"/>
      <c r="AZ59" s="232"/>
      <c r="BA59" s="232"/>
      <c r="BB59" s="232"/>
      <c r="BC59" s="232"/>
      <c r="BD59" s="327"/>
      <c r="BE59" s="327"/>
      <c r="BF59" s="327"/>
      <c r="BG59" s="232"/>
      <c r="BH59" s="232"/>
      <c r="BI59" s="232"/>
      <c r="BJ59" s="232"/>
    </row>
    <row r="60" spans="1:74" s="203" customFormat="1" ht="12" customHeight="1" x14ac:dyDescent="0.2">
      <c r="A60" s="204"/>
      <c r="B60" s="798" t="s">
        <v>73</v>
      </c>
      <c r="C60" s="780"/>
      <c r="D60" s="780"/>
      <c r="E60" s="780"/>
      <c r="F60" s="780"/>
      <c r="G60" s="780"/>
      <c r="H60" s="780"/>
      <c r="I60" s="780"/>
      <c r="J60" s="780"/>
      <c r="K60" s="780"/>
      <c r="L60" s="780"/>
      <c r="M60" s="780"/>
      <c r="N60" s="780"/>
      <c r="O60" s="780"/>
      <c r="P60" s="780"/>
      <c r="Q60" s="780"/>
      <c r="AY60" s="232"/>
      <c r="AZ60" s="232"/>
      <c r="BA60" s="232"/>
      <c r="BB60" s="232"/>
      <c r="BC60" s="232"/>
      <c r="BD60" s="327"/>
      <c r="BE60" s="327"/>
      <c r="BF60" s="327"/>
      <c r="BG60" s="232"/>
      <c r="BH60" s="232"/>
      <c r="BI60" s="232"/>
      <c r="BJ60" s="232"/>
    </row>
    <row r="61" spans="1:74" s="203" customFormat="1" ht="12" customHeight="1" x14ac:dyDescent="0.2">
      <c r="A61" s="204"/>
      <c r="B61" s="864" t="s">
        <v>894</v>
      </c>
      <c r="C61" s="865"/>
      <c r="D61" s="865"/>
      <c r="E61" s="865"/>
      <c r="F61" s="865"/>
      <c r="G61" s="865"/>
      <c r="H61" s="865"/>
      <c r="I61" s="865"/>
      <c r="J61" s="865"/>
      <c r="K61" s="865"/>
      <c r="L61" s="865"/>
      <c r="M61" s="865"/>
      <c r="N61" s="865"/>
      <c r="O61" s="865"/>
      <c r="P61" s="865"/>
      <c r="Q61" s="865"/>
      <c r="AY61" s="232"/>
      <c r="AZ61" s="232"/>
      <c r="BA61" s="232"/>
      <c r="BB61" s="232"/>
      <c r="BC61" s="232"/>
      <c r="BD61" s="327"/>
      <c r="BE61" s="327"/>
      <c r="BF61" s="327"/>
      <c r="BG61" s="232"/>
      <c r="BH61" s="232"/>
      <c r="BI61" s="232"/>
      <c r="BJ61" s="232"/>
    </row>
    <row r="62" spans="1:74" s="119" customFormat="1" ht="12" customHeight="1" x14ac:dyDescent="0.2">
      <c r="A62" s="54"/>
      <c r="B62" s="852" t="s">
        <v>895</v>
      </c>
      <c r="C62" s="791"/>
      <c r="D62" s="791"/>
      <c r="E62" s="791"/>
      <c r="F62" s="791"/>
      <c r="G62" s="791"/>
      <c r="H62" s="791"/>
      <c r="I62" s="791"/>
      <c r="J62" s="791"/>
      <c r="K62" s="791"/>
      <c r="L62" s="791"/>
      <c r="M62" s="791"/>
      <c r="N62" s="791"/>
      <c r="O62" s="791"/>
      <c r="P62" s="791"/>
      <c r="Q62" s="792"/>
      <c r="AY62" s="231"/>
      <c r="AZ62" s="231"/>
      <c r="BA62" s="231"/>
      <c r="BB62" s="231"/>
      <c r="BC62" s="231"/>
      <c r="BD62" s="326"/>
      <c r="BE62" s="326"/>
      <c r="BF62" s="326"/>
      <c r="BG62" s="231"/>
      <c r="BH62" s="231"/>
      <c r="BI62" s="231"/>
      <c r="BJ62" s="231"/>
    </row>
    <row r="63" spans="1:74" s="203" customFormat="1" ht="12" customHeight="1" x14ac:dyDescent="0.2">
      <c r="A63" s="204"/>
      <c r="B63" s="861" t="s">
        <v>896</v>
      </c>
      <c r="C63" s="861"/>
      <c r="D63" s="861"/>
      <c r="E63" s="861"/>
      <c r="F63" s="861"/>
      <c r="G63" s="861"/>
      <c r="H63" s="861"/>
      <c r="I63" s="861"/>
      <c r="J63" s="861"/>
      <c r="K63" s="861"/>
      <c r="L63" s="861"/>
      <c r="M63" s="861"/>
      <c r="N63" s="861"/>
      <c r="O63" s="861"/>
      <c r="P63" s="861"/>
      <c r="Q63" s="861"/>
      <c r="AY63" s="232"/>
      <c r="AZ63" s="232"/>
      <c r="BA63" s="232"/>
      <c r="BB63" s="232"/>
      <c r="BC63" s="232"/>
      <c r="BD63" s="327"/>
      <c r="BE63" s="327"/>
      <c r="BF63" s="327"/>
      <c r="BG63" s="232"/>
      <c r="BH63" s="232"/>
      <c r="BI63" s="232"/>
      <c r="BJ63" s="232"/>
    </row>
    <row r="64" spans="1:74" s="203" customFormat="1" ht="22.35" customHeight="1" x14ac:dyDescent="0.2">
      <c r="A64" s="204"/>
      <c r="B64" s="852" t="s">
        <v>897</v>
      </c>
      <c r="C64" s="791"/>
      <c r="D64" s="791"/>
      <c r="E64" s="791"/>
      <c r="F64" s="791"/>
      <c r="G64" s="791"/>
      <c r="H64" s="791"/>
      <c r="I64" s="791"/>
      <c r="J64" s="791"/>
      <c r="K64" s="791"/>
      <c r="L64" s="791"/>
      <c r="M64" s="791"/>
      <c r="N64" s="791"/>
      <c r="O64" s="791"/>
      <c r="P64" s="791"/>
      <c r="Q64" s="792"/>
      <c r="AY64" s="232"/>
      <c r="AZ64" s="232"/>
      <c r="BA64" s="232"/>
      <c r="BB64" s="232"/>
      <c r="BC64" s="232"/>
      <c r="BD64" s="327"/>
      <c r="BE64" s="327"/>
      <c r="BF64" s="327"/>
      <c r="BG64" s="232"/>
      <c r="BH64" s="232"/>
      <c r="BI64" s="232"/>
      <c r="BJ64" s="232"/>
    </row>
    <row r="65" spans="1:74" s="203" customFormat="1" ht="21.6" customHeight="1" x14ac:dyDescent="0.2">
      <c r="A65" s="204"/>
      <c r="B65" s="868" t="s">
        <v>898</v>
      </c>
      <c r="C65" s="863"/>
      <c r="D65" s="863"/>
      <c r="E65" s="863"/>
      <c r="F65" s="863"/>
      <c r="G65" s="863"/>
      <c r="H65" s="863"/>
      <c r="I65" s="863"/>
      <c r="J65" s="863"/>
      <c r="K65" s="863"/>
      <c r="L65" s="863"/>
      <c r="M65" s="863"/>
      <c r="N65" s="863"/>
      <c r="O65" s="863"/>
      <c r="P65" s="863"/>
      <c r="Q65" s="801"/>
      <c r="AY65" s="232"/>
      <c r="AZ65" s="232"/>
      <c r="BA65" s="232"/>
      <c r="BB65" s="232"/>
      <c r="BC65" s="232"/>
      <c r="BD65" s="327"/>
      <c r="BE65" s="327"/>
      <c r="BF65" s="327"/>
      <c r="BG65" s="232"/>
      <c r="BH65" s="232"/>
      <c r="BI65" s="232"/>
      <c r="BJ65" s="232"/>
    </row>
    <row r="66" spans="1:74" s="203" customFormat="1" ht="12" customHeight="1" x14ac:dyDescent="0.2">
      <c r="A66" s="202"/>
      <c r="B66" s="800" t="s">
        <v>899</v>
      </c>
      <c r="C66" s="801"/>
      <c r="D66" s="801"/>
      <c r="E66" s="801"/>
      <c r="F66" s="801"/>
      <c r="G66" s="801"/>
      <c r="H66" s="801"/>
      <c r="I66" s="801"/>
      <c r="J66" s="801"/>
      <c r="K66" s="801"/>
      <c r="L66" s="801"/>
      <c r="M66" s="801"/>
      <c r="N66" s="801"/>
      <c r="O66" s="801"/>
      <c r="P66" s="801"/>
      <c r="Q66" s="866"/>
      <c r="AY66" s="232"/>
      <c r="AZ66" s="232"/>
      <c r="BA66" s="232"/>
      <c r="BB66" s="232"/>
      <c r="BC66" s="232"/>
      <c r="BD66" s="327"/>
      <c r="BE66" s="327"/>
      <c r="BF66" s="327"/>
      <c r="BG66" s="232"/>
      <c r="BH66" s="232"/>
      <c r="BI66" s="232"/>
      <c r="BJ66" s="232"/>
    </row>
    <row r="67" spans="1:74" s="203" customFormat="1" ht="12.75" x14ac:dyDescent="0.2">
      <c r="A67" s="202"/>
      <c r="B67" s="867" t="s">
        <v>900</v>
      </c>
      <c r="C67" s="792"/>
      <c r="D67" s="792"/>
      <c r="E67" s="792"/>
      <c r="F67" s="792"/>
      <c r="G67" s="792"/>
      <c r="H67" s="792"/>
      <c r="I67" s="792"/>
      <c r="J67" s="792"/>
      <c r="K67" s="792"/>
      <c r="L67" s="792"/>
      <c r="M67" s="792"/>
      <c r="N67" s="792"/>
      <c r="O67" s="792"/>
      <c r="P67" s="792"/>
      <c r="Q67" s="792"/>
      <c r="AY67" s="232"/>
      <c r="AZ67" s="232"/>
      <c r="BA67" s="232"/>
      <c r="BB67" s="232"/>
      <c r="BC67" s="232"/>
      <c r="BD67" s="327"/>
      <c r="BE67" s="327"/>
      <c r="BF67" s="327"/>
      <c r="BG67" s="232"/>
      <c r="BH67" s="232"/>
      <c r="BI67" s="232"/>
      <c r="BJ67" s="232"/>
    </row>
    <row r="68" spans="1:74" s="203" customFormat="1" ht="12" customHeight="1" x14ac:dyDescent="0.2">
      <c r="A68" s="53"/>
      <c r="B68" s="800"/>
      <c r="C68" s="863"/>
      <c r="D68" s="863"/>
      <c r="E68" s="863"/>
      <c r="F68" s="863"/>
      <c r="G68" s="863"/>
      <c r="H68" s="863"/>
      <c r="I68" s="863"/>
      <c r="J68" s="863"/>
      <c r="K68" s="863"/>
      <c r="L68" s="863"/>
      <c r="M68" s="863"/>
      <c r="N68" s="863"/>
      <c r="O68" s="863"/>
      <c r="P68" s="863"/>
      <c r="Q68" s="801"/>
      <c r="AY68" s="232"/>
      <c r="AZ68" s="232"/>
      <c r="BA68" s="232"/>
      <c r="BB68" s="232"/>
      <c r="BC68" s="232"/>
      <c r="BD68" s="327"/>
      <c r="BE68" s="327"/>
      <c r="BF68" s="327"/>
      <c r="BG68" s="232"/>
      <c r="BH68" s="232"/>
      <c r="BI68" s="232"/>
      <c r="BJ68" s="232"/>
    </row>
    <row r="69" spans="1:74" s="205" customFormat="1" ht="12" customHeight="1" x14ac:dyDescent="0.2">
      <c r="A69" s="53"/>
      <c r="B69" s="800"/>
      <c r="C69" s="863"/>
      <c r="D69" s="863"/>
      <c r="E69" s="863"/>
      <c r="F69" s="863"/>
      <c r="G69" s="863"/>
      <c r="H69" s="863"/>
      <c r="I69" s="863"/>
      <c r="J69" s="863"/>
      <c r="K69" s="863"/>
      <c r="L69" s="863"/>
      <c r="M69" s="863"/>
      <c r="N69" s="863"/>
      <c r="O69" s="863"/>
      <c r="P69" s="863"/>
      <c r="Q69" s="801"/>
      <c r="AY69" s="228"/>
      <c r="AZ69" s="228"/>
      <c r="BA69" s="228"/>
      <c r="BB69" s="228"/>
      <c r="BC69" s="228"/>
      <c r="BD69" s="328"/>
      <c r="BE69" s="328"/>
      <c r="BF69" s="328"/>
      <c r="BG69" s="228"/>
      <c r="BH69" s="228"/>
      <c r="BI69" s="228"/>
      <c r="BJ69" s="228"/>
    </row>
    <row r="70" spans="1:74" ht="12.6" customHeight="1" x14ac:dyDescent="0.2">
      <c r="B70" s="800"/>
      <c r="C70" s="801"/>
      <c r="D70" s="801"/>
      <c r="E70" s="801"/>
      <c r="F70" s="801"/>
      <c r="G70" s="801"/>
      <c r="H70" s="801"/>
      <c r="I70" s="801"/>
      <c r="J70" s="801"/>
      <c r="K70" s="801"/>
      <c r="L70" s="801"/>
      <c r="M70" s="801"/>
      <c r="N70" s="801"/>
      <c r="O70" s="801"/>
      <c r="P70" s="801"/>
      <c r="Q70" s="792"/>
      <c r="BK70" s="151"/>
      <c r="BL70" s="151"/>
      <c r="BM70" s="151"/>
      <c r="BN70" s="151"/>
      <c r="BO70" s="151"/>
      <c r="BP70" s="151"/>
      <c r="BQ70" s="151"/>
      <c r="BR70" s="151"/>
      <c r="BS70" s="151"/>
      <c r="BT70" s="151"/>
      <c r="BU70" s="151"/>
      <c r="BV70" s="151"/>
    </row>
    <row r="71" spans="1:74" ht="12.6" customHeight="1" x14ac:dyDescent="0.2">
      <c r="B71" s="808"/>
      <c r="C71" s="792"/>
      <c r="D71" s="792"/>
      <c r="E71" s="792"/>
      <c r="F71" s="792"/>
      <c r="G71" s="792"/>
      <c r="H71" s="792"/>
      <c r="I71" s="792"/>
      <c r="J71" s="792"/>
      <c r="K71" s="792"/>
      <c r="L71" s="792"/>
      <c r="M71" s="792"/>
      <c r="N71" s="792"/>
      <c r="O71" s="792"/>
      <c r="P71" s="792"/>
      <c r="Q71" s="792"/>
      <c r="BK71" s="151"/>
      <c r="BL71" s="151"/>
      <c r="BM71" s="151"/>
      <c r="BN71" s="151"/>
      <c r="BO71" s="151"/>
      <c r="BP71" s="151"/>
      <c r="BQ71" s="151"/>
      <c r="BR71" s="151"/>
      <c r="BS71" s="151"/>
      <c r="BT71" s="151"/>
      <c r="BU71" s="151"/>
      <c r="BV71" s="151"/>
    </row>
    <row r="72" spans="1:74" x14ac:dyDescent="0.2">
      <c r="BK72" s="151"/>
      <c r="BL72" s="151"/>
      <c r="BM72" s="151"/>
      <c r="BN72" s="151"/>
      <c r="BO72" s="151"/>
      <c r="BP72" s="151"/>
      <c r="BQ72" s="151"/>
      <c r="BR72" s="151"/>
      <c r="BS72" s="151"/>
      <c r="BT72" s="151"/>
      <c r="BU72" s="151"/>
      <c r="BV72" s="151"/>
    </row>
    <row r="73" spans="1:74" x14ac:dyDescent="0.2">
      <c r="BK73" s="151"/>
      <c r="BL73" s="151"/>
      <c r="BM73" s="151"/>
      <c r="BN73" s="151"/>
      <c r="BO73" s="151"/>
      <c r="BP73" s="151"/>
      <c r="BQ73" s="151"/>
      <c r="BR73" s="151"/>
      <c r="BS73" s="151"/>
      <c r="BT73" s="151"/>
      <c r="BU73" s="151"/>
      <c r="BV73" s="151"/>
    </row>
    <row r="74" spans="1:74" x14ac:dyDescent="0.2">
      <c r="BK74" s="151"/>
      <c r="BL74" s="151"/>
      <c r="BM74" s="151"/>
      <c r="BN74" s="151"/>
      <c r="BO74" s="151"/>
      <c r="BP74" s="151"/>
      <c r="BQ74" s="151"/>
      <c r="BR74" s="151"/>
      <c r="BS74" s="151"/>
      <c r="BT74" s="151"/>
      <c r="BU74" s="151"/>
      <c r="BV74" s="151"/>
    </row>
    <row r="75" spans="1:74" x14ac:dyDescent="0.2">
      <c r="BK75" s="151"/>
      <c r="BL75" s="151"/>
      <c r="BM75" s="151"/>
      <c r="BN75" s="151"/>
      <c r="BO75" s="151"/>
      <c r="BP75" s="151"/>
      <c r="BQ75" s="151"/>
      <c r="BR75" s="151"/>
      <c r="BS75" s="151"/>
      <c r="BT75" s="151"/>
      <c r="BU75" s="151"/>
      <c r="BV75" s="151"/>
    </row>
    <row r="76" spans="1:74" x14ac:dyDescent="0.2">
      <c r="BK76" s="151"/>
      <c r="BL76" s="151"/>
      <c r="BM76" s="151"/>
      <c r="BN76" s="151"/>
      <c r="BO76" s="151"/>
      <c r="BP76" s="151"/>
      <c r="BQ76" s="151"/>
      <c r="BR76" s="151"/>
      <c r="BS76" s="151"/>
      <c r="BT76" s="151"/>
      <c r="BU76" s="151"/>
      <c r="BV76" s="151"/>
    </row>
    <row r="77" spans="1:74" x14ac:dyDescent="0.2">
      <c r="BK77" s="151"/>
      <c r="BL77" s="151"/>
      <c r="BM77" s="151"/>
      <c r="BN77" s="151"/>
      <c r="BO77" s="151"/>
      <c r="BP77" s="151"/>
      <c r="BQ77" s="151"/>
      <c r="BR77" s="151"/>
      <c r="BS77" s="151"/>
      <c r="BT77" s="151"/>
      <c r="BU77" s="151"/>
      <c r="BV77" s="151"/>
    </row>
    <row r="78" spans="1:74" x14ac:dyDescent="0.2">
      <c r="BK78" s="151"/>
      <c r="BL78" s="151"/>
      <c r="BM78" s="151"/>
      <c r="BN78" s="151"/>
      <c r="BO78" s="151"/>
      <c r="BP78" s="151"/>
      <c r="BQ78" s="151"/>
      <c r="BR78" s="151"/>
      <c r="BS78" s="151"/>
      <c r="BT78" s="151"/>
      <c r="BU78" s="151"/>
      <c r="BV78" s="151"/>
    </row>
    <row r="79" spans="1:74" x14ac:dyDescent="0.2">
      <c r="BK79" s="151"/>
      <c r="BL79" s="151"/>
      <c r="BM79" s="151"/>
      <c r="BN79" s="151"/>
      <c r="BO79" s="151"/>
      <c r="BP79" s="151"/>
      <c r="BQ79" s="151"/>
      <c r="BR79" s="151"/>
      <c r="BS79" s="151"/>
      <c r="BT79" s="151"/>
      <c r="BU79" s="151"/>
      <c r="BV79" s="151"/>
    </row>
    <row r="80" spans="1:74" x14ac:dyDescent="0.2">
      <c r="BK80" s="151"/>
      <c r="BL80" s="151"/>
      <c r="BM80" s="151"/>
      <c r="BN80" s="151"/>
      <c r="BO80" s="151"/>
      <c r="BP80" s="151"/>
      <c r="BQ80" s="151"/>
      <c r="BR80" s="151"/>
      <c r="BS80" s="151"/>
      <c r="BT80" s="151"/>
      <c r="BU80" s="151"/>
      <c r="BV80" s="151"/>
    </row>
    <row r="81" spans="63:74" x14ac:dyDescent="0.2">
      <c r="BK81" s="151"/>
      <c r="BL81" s="151"/>
      <c r="BM81" s="151"/>
      <c r="BN81" s="151"/>
      <c r="BO81" s="151"/>
      <c r="BP81" s="151"/>
      <c r="BQ81" s="151"/>
      <c r="BR81" s="151"/>
      <c r="BS81" s="151"/>
      <c r="BT81" s="151"/>
      <c r="BU81" s="151"/>
      <c r="BV81" s="151"/>
    </row>
    <row r="82" spans="63:74" x14ac:dyDescent="0.2">
      <c r="BK82" s="151"/>
      <c r="BL82" s="151"/>
      <c r="BM82" s="151"/>
      <c r="BN82" s="151"/>
      <c r="BO82" s="151"/>
      <c r="BP82" s="151"/>
      <c r="BQ82" s="151"/>
      <c r="BR82" s="151"/>
      <c r="BS82" s="151"/>
      <c r="BT82" s="151"/>
      <c r="BU82" s="151"/>
      <c r="BV82" s="151"/>
    </row>
    <row r="83" spans="63:74" x14ac:dyDescent="0.2">
      <c r="BK83" s="151"/>
      <c r="BL83" s="151"/>
      <c r="BM83" s="151"/>
      <c r="BN83" s="151"/>
      <c r="BO83" s="151"/>
      <c r="BP83" s="151"/>
      <c r="BQ83" s="151"/>
      <c r="BR83" s="151"/>
      <c r="BS83" s="151"/>
      <c r="BT83" s="151"/>
      <c r="BU83" s="151"/>
      <c r="BV83" s="151"/>
    </row>
    <row r="84" spans="63:74" x14ac:dyDescent="0.2">
      <c r="BK84" s="151"/>
      <c r="BL84" s="151"/>
      <c r="BM84" s="151"/>
      <c r="BN84" s="151"/>
      <c r="BO84" s="151"/>
      <c r="BP84" s="151"/>
      <c r="BQ84" s="151"/>
      <c r="BR84" s="151"/>
      <c r="BS84" s="151"/>
      <c r="BT84" s="151"/>
      <c r="BU84" s="151"/>
      <c r="BV84" s="151"/>
    </row>
    <row r="85" spans="63:74" x14ac:dyDescent="0.2">
      <c r="BK85" s="151"/>
      <c r="BL85" s="151"/>
      <c r="BM85" s="151"/>
      <c r="BN85" s="151"/>
      <c r="BO85" s="151"/>
      <c r="BP85" s="151"/>
      <c r="BQ85" s="151"/>
      <c r="BR85" s="151"/>
      <c r="BS85" s="151"/>
      <c r="BT85" s="151"/>
      <c r="BU85" s="151"/>
      <c r="BV85" s="151"/>
    </row>
    <row r="86" spans="63:74" x14ac:dyDescent="0.2">
      <c r="BK86" s="151"/>
      <c r="BL86" s="151"/>
      <c r="BM86" s="151"/>
      <c r="BN86" s="151"/>
      <c r="BO86" s="151"/>
      <c r="BP86" s="151"/>
      <c r="BQ86" s="151"/>
      <c r="BR86" s="151"/>
      <c r="BS86" s="151"/>
      <c r="BT86" s="151"/>
      <c r="BU86" s="151"/>
      <c r="BV86" s="151"/>
    </row>
    <row r="87" spans="63:74" x14ac:dyDescent="0.2">
      <c r="BK87" s="151"/>
      <c r="BL87" s="151"/>
      <c r="BM87" s="151"/>
      <c r="BN87" s="151"/>
      <c r="BO87" s="151"/>
      <c r="BP87" s="151"/>
      <c r="BQ87" s="151"/>
      <c r="BR87" s="151"/>
      <c r="BS87" s="151"/>
      <c r="BT87" s="151"/>
      <c r="BU87" s="151"/>
      <c r="BV87" s="151"/>
    </row>
    <row r="88" spans="63:74" x14ac:dyDescent="0.2">
      <c r="BK88" s="151"/>
      <c r="BL88" s="151"/>
      <c r="BM88" s="151"/>
      <c r="BN88" s="151"/>
      <c r="BO88" s="151"/>
      <c r="BP88" s="151"/>
      <c r="BQ88" s="151"/>
      <c r="BR88" s="151"/>
      <c r="BS88" s="151"/>
      <c r="BT88" s="151"/>
      <c r="BU88" s="151"/>
      <c r="BV88" s="151"/>
    </row>
    <row r="89" spans="63:74" x14ac:dyDescent="0.2">
      <c r="BK89" s="151"/>
      <c r="BL89" s="151"/>
      <c r="BM89" s="151"/>
      <c r="BN89" s="151"/>
      <c r="BO89" s="151"/>
      <c r="BP89" s="151"/>
      <c r="BQ89" s="151"/>
      <c r="BR89" s="151"/>
      <c r="BS89" s="151"/>
      <c r="BT89" s="151"/>
      <c r="BU89" s="151"/>
      <c r="BV89" s="151"/>
    </row>
    <row r="90" spans="63:74" x14ac:dyDescent="0.2">
      <c r="BK90" s="151"/>
      <c r="BL90" s="151"/>
      <c r="BM90" s="151"/>
      <c r="BN90" s="151"/>
      <c r="BO90" s="151"/>
      <c r="BP90" s="151"/>
      <c r="BQ90" s="151"/>
      <c r="BR90" s="151"/>
      <c r="BS90" s="151"/>
      <c r="BT90" s="151"/>
      <c r="BU90" s="151"/>
      <c r="BV90" s="151"/>
    </row>
    <row r="91" spans="63:74" x14ac:dyDescent="0.2">
      <c r="BK91" s="151"/>
      <c r="BL91" s="151"/>
      <c r="BM91" s="151"/>
      <c r="BN91" s="151"/>
      <c r="BO91" s="151"/>
      <c r="BP91" s="151"/>
      <c r="BQ91" s="151"/>
      <c r="BR91" s="151"/>
      <c r="BS91" s="151"/>
      <c r="BT91" s="151"/>
      <c r="BU91" s="151"/>
      <c r="BV91" s="151"/>
    </row>
    <row r="92" spans="63:74" x14ac:dyDescent="0.2">
      <c r="BK92" s="151"/>
      <c r="BL92" s="151"/>
      <c r="BM92" s="151"/>
      <c r="BN92" s="151"/>
      <c r="BO92" s="151"/>
      <c r="BP92" s="151"/>
      <c r="BQ92" s="151"/>
      <c r="BR92" s="151"/>
      <c r="BS92" s="151"/>
      <c r="BT92" s="151"/>
      <c r="BU92" s="151"/>
      <c r="BV92" s="151"/>
    </row>
    <row r="93" spans="63:74" x14ac:dyDescent="0.2">
      <c r="BK93" s="151"/>
      <c r="BL93" s="151"/>
      <c r="BM93" s="151"/>
      <c r="BN93" s="151"/>
      <c r="BO93" s="151"/>
      <c r="BP93" s="151"/>
      <c r="BQ93" s="151"/>
      <c r="BR93" s="151"/>
      <c r="BS93" s="151"/>
      <c r="BT93" s="151"/>
      <c r="BU93" s="151"/>
      <c r="BV93" s="151"/>
    </row>
    <row r="94" spans="63:74" x14ac:dyDescent="0.2">
      <c r="BK94" s="151"/>
      <c r="BL94" s="151"/>
      <c r="BM94" s="151"/>
      <c r="BN94" s="151"/>
      <c r="BO94" s="151"/>
      <c r="BP94" s="151"/>
      <c r="BQ94" s="151"/>
      <c r="BR94" s="151"/>
      <c r="BS94" s="151"/>
      <c r="BT94" s="151"/>
      <c r="BU94" s="151"/>
      <c r="BV94" s="151"/>
    </row>
    <row r="95" spans="63:74" x14ac:dyDescent="0.2">
      <c r="BK95" s="151"/>
      <c r="BL95" s="151"/>
      <c r="BM95" s="151"/>
      <c r="BN95" s="151"/>
      <c r="BO95" s="151"/>
      <c r="BP95" s="151"/>
      <c r="BQ95" s="151"/>
      <c r="BR95" s="151"/>
      <c r="BS95" s="151"/>
      <c r="BT95" s="151"/>
      <c r="BU95" s="151"/>
      <c r="BV95" s="151"/>
    </row>
    <row r="96" spans="63:74" x14ac:dyDescent="0.2">
      <c r="BK96" s="151"/>
      <c r="BL96" s="151"/>
      <c r="BM96" s="151"/>
      <c r="BN96" s="151"/>
      <c r="BO96" s="151"/>
      <c r="BP96" s="151"/>
      <c r="BQ96" s="151"/>
      <c r="BR96" s="151"/>
      <c r="BS96" s="151"/>
      <c r="BT96" s="151"/>
      <c r="BU96" s="151"/>
      <c r="BV96" s="151"/>
    </row>
    <row r="97" spans="63:74" x14ac:dyDescent="0.2">
      <c r="BK97" s="151"/>
      <c r="BL97" s="151"/>
      <c r="BM97" s="151"/>
      <c r="BN97" s="151"/>
      <c r="BO97" s="151"/>
      <c r="BP97" s="151"/>
      <c r="BQ97" s="151"/>
      <c r="BR97" s="151"/>
      <c r="BS97" s="151"/>
      <c r="BT97" s="151"/>
      <c r="BU97" s="151"/>
      <c r="BV97" s="151"/>
    </row>
    <row r="98" spans="63:74" x14ac:dyDescent="0.2">
      <c r="BK98" s="151"/>
      <c r="BL98" s="151"/>
      <c r="BM98" s="151"/>
      <c r="BN98" s="151"/>
      <c r="BO98" s="151"/>
      <c r="BP98" s="151"/>
      <c r="BQ98" s="151"/>
      <c r="BR98" s="151"/>
      <c r="BS98" s="151"/>
      <c r="BT98" s="151"/>
      <c r="BU98" s="151"/>
      <c r="BV98" s="151"/>
    </row>
    <row r="99" spans="63:74" x14ac:dyDescent="0.2">
      <c r="BK99" s="151"/>
      <c r="BL99" s="151"/>
      <c r="BM99" s="151"/>
      <c r="BN99" s="151"/>
      <c r="BO99" s="151"/>
      <c r="BP99" s="151"/>
      <c r="BQ99" s="151"/>
      <c r="BR99" s="151"/>
      <c r="BS99" s="151"/>
      <c r="BT99" s="151"/>
      <c r="BU99" s="151"/>
      <c r="BV99" s="151"/>
    </row>
    <row r="100" spans="63:74" x14ac:dyDescent="0.2">
      <c r="BK100" s="151"/>
      <c r="BL100" s="151"/>
      <c r="BM100" s="151"/>
      <c r="BN100" s="151"/>
      <c r="BO100" s="151"/>
      <c r="BP100" s="151"/>
      <c r="BQ100" s="151"/>
      <c r="BR100" s="151"/>
      <c r="BS100" s="151"/>
      <c r="BT100" s="151"/>
      <c r="BU100" s="151"/>
      <c r="BV100" s="151"/>
    </row>
    <row r="101" spans="63:74" x14ac:dyDescent="0.2">
      <c r="BK101" s="151"/>
      <c r="BL101" s="151"/>
      <c r="BM101" s="151"/>
      <c r="BN101" s="151"/>
      <c r="BO101" s="151"/>
      <c r="BP101" s="151"/>
      <c r="BQ101" s="151"/>
      <c r="BR101" s="151"/>
      <c r="BS101" s="151"/>
      <c r="BT101" s="151"/>
      <c r="BU101" s="151"/>
      <c r="BV101" s="151"/>
    </row>
    <row r="102" spans="63:74" x14ac:dyDescent="0.2">
      <c r="BK102" s="151"/>
      <c r="BL102" s="151"/>
      <c r="BM102" s="151"/>
      <c r="BN102" s="151"/>
      <c r="BO102" s="151"/>
      <c r="BP102" s="151"/>
      <c r="BQ102" s="151"/>
      <c r="BR102" s="151"/>
      <c r="BS102" s="151"/>
      <c r="BT102" s="151"/>
      <c r="BU102" s="151"/>
      <c r="BV102" s="151"/>
    </row>
    <row r="103" spans="63:74" x14ac:dyDescent="0.2">
      <c r="BK103" s="151"/>
      <c r="BL103" s="151"/>
      <c r="BM103" s="151"/>
      <c r="BN103" s="151"/>
      <c r="BO103" s="151"/>
      <c r="BP103" s="151"/>
      <c r="BQ103" s="151"/>
      <c r="BR103" s="151"/>
      <c r="BS103" s="151"/>
      <c r="BT103" s="151"/>
      <c r="BU103" s="151"/>
      <c r="BV103" s="151"/>
    </row>
    <row r="104" spans="63:74" x14ac:dyDescent="0.2">
      <c r="BK104" s="151"/>
      <c r="BL104" s="151"/>
      <c r="BM104" s="151"/>
      <c r="BN104" s="151"/>
      <c r="BO104" s="151"/>
      <c r="BP104" s="151"/>
      <c r="BQ104" s="151"/>
      <c r="BR104" s="151"/>
      <c r="BS104" s="151"/>
      <c r="BT104" s="151"/>
      <c r="BU104" s="151"/>
      <c r="BV104" s="151"/>
    </row>
    <row r="105" spans="63:74" x14ac:dyDescent="0.2">
      <c r="BK105" s="151"/>
      <c r="BL105" s="151"/>
      <c r="BM105" s="151"/>
      <c r="BN105" s="151"/>
      <c r="BO105" s="151"/>
      <c r="BP105" s="151"/>
      <c r="BQ105" s="151"/>
      <c r="BR105" s="151"/>
      <c r="BS105" s="151"/>
      <c r="BT105" s="151"/>
      <c r="BU105" s="151"/>
      <c r="BV105" s="151"/>
    </row>
    <row r="106" spans="63:74" x14ac:dyDescent="0.2">
      <c r="BK106" s="151"/>
      <c r="BL106" s="151"/>
      <c r="BM106" s="151"/>
      <c r="BN106" s="151"/>
      <c r="BO106" s="151"/>
      <c r="BP106" s="151"/>
      <c r="BQ106" s="151"/>
      <c r="BR106" s="151"/>
      <c r="BS106" s="151"/>
      <c r="BT106" s="151"/>
      <c r="BU106" s="151"/>
      <c r="BV106" s="151"/>
    </row>
    <row r="107" spans="63:74" x14ac:dyDescent="0.2">
      <c r="BK107" s="151"/>
      <c r="BL107" s="151"/>
      <c r="BM107" s="151"/>
      <c r="BN107" s="151"/>
      <c r="BO107" s="151"/>
      <c r="BP107" s="151"/>
      <c r="BQ107" s="151"/>
      <c r="BR107" s="151"/>
      <c r="BS107" s="151"/>
      <c r="BT107" s="151"/>
      <c r="BU107" s="151"/>
      <c r="BV107" s="151"/>
    </row>
    <row r="108" spans="63:74" x14ac:dyDescent="0.2">
      <c r="BK108" s="151"/>
      <c r="BL108" s="151"/>
      <c r="BM108" s="151"/>
      <c r="BN108" s="151"/>
      <c r="BO108" s="151"/>
      <c r="BP108" s="151"/>
      <c r="BQ108" s="151"/>
      <c r="BR108" s="151"/>
      <c r="BS108" s="151"/>
      <c r="BT108" s="151"/>
      <c r="BU108" s="151"/>
      <c r="BV108" s="151"/>
    </row>
    <row r="109" spans="63:74" x14ac:dyDescent="0.2">
      <c r="BK109" s="151"/>
      <c r="BL109" s="151"/>
      <c r="BM109" s="151"/>
      <c r="BN109" s="151"/>
      <c r="BO109" s="151"/>
      <c r="BP109" s="151"/>
      <c r="BQ109" s="151"/>
      <c r="BR109" s="151"/>
      <c r="BS109" s="151"/>
      <c r="BT109" s="151"/>
      <c r="BU109" s="151"/>
      <c r="BV109" s="151"/>
    </row>
    <row r="110" spans="63:74" x14ac:dyDescent="0.2">
      <c r="BK110" s="151"/>
      <c r="BL110" s="151"/>
      <c r="BM110" s="151"/>
      <c r="BN110" s="151"/>
      <c r="BO110" s="151"/>
      <c r="BP110" s="151"/>
      <c r="BQ110" s="151"/>
      <c r="BR110" s="151"/>
      <c r="BS110" s="151"/>
      <c r="BT110" s="151"/>
      <c r="BU110" s="151"/>
      <c r="BV110" s="151"/>
    </row>
    <row r="111" spans="63:74" x14ac:dyDescent="0.2">
      <c r="BK111" s="151"/>
      <c r="BL111" s="151"/>
      <c r="BM111" s="151"/>
      <c r="BN111" s="151"/>
      <c r="BO111" s="151"/>
      <c r="BP111" s="151"/>
      <c r="BQ111" s="151"/>
      <c r="BR111" s="151"/>
      <c r="BS111" s="151"/>
      <c r="BT111" s="151"/>
      <c r="BU111" s="151"/>
      <c r="BV111" s="151"/>
    </row>
    <row r="112" spans="63:74" x14ac:dyDescent="0.2">
      <c r="BK112" s="151"/>
      <c r="BL112" s="151"/>
      <c r="BM112" s="151"/>
      <c r="BN112" s="151"/>
      <c r="BO112" s="151"/>
      <c r="BP112" s="151"/>
      <c r="BQ112" s="151"/>
      <c r="BR112" s="151"/>
      <c r="BS112" s="151"/>
      <c r="BT112" s="151"/>
      <c r="BU112" s="151"/>
      <c r="BV112" s="151"/>
    </row>
    <row r="113" spans="63:74" x14ac:dyDescent="0.2">
      <c r="BK113" s="151"/>
      <c r="BL113" s="151"/>
      <c r="BM113" s="151"/>
      <c r="BN113" s="151"/>
      <c r="BO113" s="151"/>
      <c r="BP113" s="151"/>
      <c r="BQ113" s="151"/>
      <c r="BR113" s="151"/>
      <c r="BS113" s="151"/>
      <c r="BT113" s="151"/>
      <c r="BU113" s="151"/>
      <c r="BV113" s="151"/>
    </row>
    <row r="114" spans="63:74" x14ac:dyDescent="0.2">
      <c r="BK114" s="151"/>
      <c r="BL114" s="151"/>
      <c r="BM114" s="151"/>
      <c r="BN114" s="151"/>
      <c r="BO114" s="151"/>
      <c r="BP114" s="151"/>
      <c r="BQ114" s="151"/>
      <c r="BR114" s="151"/>
      <c r="BS114" s="151"/>
      <c r="BT114" s="151"/>
      <c r="BU114" s="151"/>
      <c r="BV114" s="151"/>
    </row>
    <row r="115" spans="63:74" x14ac:dyDescent="0.2">
      <c r="BK115" s="151"/>
      <c r="BL115" s="151"/>
      <c r="BM115" s="151"/>
      <c r="BN115" s="151"/>
      <c r="BO115" s="151"/>
      <c r="BP115" s="151"/>
      <c r="BQ115" s="151"/>
      <c r="BR115" s="151"/>
      <c r="BS115" s="151"/>
      <c r="BT115" s="151"/>
      <c r="BU115" s="151"/>
      <c r="BV115" s="151"/>
    </row>
    <row r="116" spans="63:74" x14ac:dyDescent="0.2">
      <c r="BK116" s="151"/>
      <c r="BL116" s="151"/>
      <c r="BM116" s="151"/>
      <c r="BN116" s="151"/>
      <c r="BO116" s="151"/>
      <c r="BP116" s="151"/>
      <c r="BQ116" s="151"/>
      <c r="BR116" s="151"/>
      <c r="BS116" s="151"/>
      <c r="BT116" s="151"/>
      <c r="BU116" s="151"/>
      <c r="BV116" s="151"/>
    </row>
    <row r="117" spans="63:74" x14ac:dyDescent="0.2">
      <c r="BK117" s="151"/>
      <c r="BL117" s="151"/>
      <c r="BM117" s="151"/>
      <c r="BN117" s="151"/>
      <c r="BO117" s="151"/>
      <c r="BP117" s="151"/>
      <c r="BQ117" s="151"/>
      <c r="BR117" s="151"/>
      <c r="BS117" s="151"/>
      <c r="BT117" s="151"/>
      <c r="BU117" s="151"/>
      <c r="BV117" s="151"/>
    </row>
    <row r="118" spans="63:74" x14ac:dyDescent="0.2">
      <c r="BK118" s="151"/>
      <c r="BL118" s="151"/>
      <c r="BM118" s="151"/>
      <c r="BN118" s="151"/>
      <c r="BO118" s="151"/>
      <c r="BP118" s="151"/>
      <c r="BQ118" s="151"/>
      <c r="BR118" s="151"/>
      <c r="BS118" s="151"/>
      <c r="BT118" s="151"/>
      <c r="BU118" s="151"/>
      <c r="BV118" s="151"/>
    </row>
    <row r="119" spans="63:74" x14ac:dyDescent="0.2">
      <c r="BK119" s="151"/>
      <c r="BL119" s="151"/>
      <c r="BM119" s="151"/>
      <c r="BN119" s="151"/>
      <c r="BO119" s="151"/>
      <c r="BP119" s="151"/>
      <c r="BQ119" s="151"/>
      <c r="BR119" s="151"/>
      <c r="BS119" s="151"/>
      <c r="BT119" s="151"/>
      <c r="BU119" s="151"/>
      <c r="BV119" s="151"/>
    </row>
    <row r="120" spans="63:74" x14ac:dyDescent="0.2">
      <c r="BK120" s="151"/>
      <c r="BL120" s="151"/>
      <c r="BM120" s="151"/>
      <c r="BN120" s="151"/>
      <c r="BO120" s="151"/>
      <c r="BP120" s="151"/>
      <c r="BQ120" s="151"/>
      <c r="BR120" s="151"/>
      <c r="BS120" s="151"/>
      <c r="BT120" s="151"/>
      <c r="BU120" s="151"/>
      <c r="BV120" s="151"/>
    </row>
    <row r="121" spans="63:74" x14ac:dyDescent="0.2">
      <c r="BK121" s="151"/>
      <c r="BL121" s="151"/>
      <c r="BM121" s="151"/>
      <c r="BN121" s="151"/>
      <c r="BO121" s="151"/>
      <c r="BP121" s="151"/>
      <c r="BQ121" s="151"/>
      <c r="BR121" s="151"/>
      <c r="BS121" s="151"/>
      <c r="BT121" s="151"/>
      <c r="BU121" s="151"/>
      <c r="BV121" s="151"/>
    </row>
    <row r="122" spans="63:74" x14ac:dyDescent="0.2">
      <c r="BK122" s="151"/>
      <c r="BL122" s="151"/>
      <c r="BM122" s="151"/>
      <c r="BN122" s="151"/>
      <c r="BO122" s="151"/>
      <c r="BP122" s="151"/>
      <c r="BQ122" s="151"/>
      <c r="BR122" s="151"/>
      <c r="BS122" s="151"/>
      <c r="BT122" s="151"/>
      <c r="BU122" s="151"/>
      <c r="BV122" s="151"/>
    </row>
    <row r="123" spans="63:74" x14ac:dyDescent="0.2">
      <c r="BK123" s="151"/>
      <c r="BL123" s="151"/>
      <c r="BM123" s="151"/>
      <c r="BN123" s="151"/>
      <c r="BO123" s="151"/>
      <c r="BP123" s="151"/>
      <c r="BQ123" s="151"/>
      <c r="BR123" s="151"/>
      <c r="BS123" s="151"/>
      <c r="BT123" s="151"/>
      <c r="BU123" s="151"/>
      <c r="BV123" s="151"/>
    </row>
    <row r="124" spans="63:74" x14ac:dyDescent="0.2">
      <c r="BK124" s="151"/>
      <c r="BL124" s="151"/>
      <c r="BM124" s="151"/>
      <c r="BN124" s="151"/>
      <c r="BO124" s="151"/>
      <c r="BP124" s="151"/>
      <c r="BQ124" s="151"/>
      <c r="BR124" s="151"/>
      <c r="BS124" s="151"/>
      <c r="BT124" s="151"/>
      <c r="BU124" s="151"/>
      <c r="BV124" s="151"/>
    </row>
    <row r="125" spans="63:74" x14ac:dyDescent="0.2">
      <c r="BK125" s="151"/>
      <c r="BL125" s="151"/>
      <c r="BM125" s="151"/>
      <c r="BN125" s="151"/>
      <c r="BO125" s="151"/>
      <c r="BP125" s="151"/>
      <c r="BQ125" s="151"/>
      <c r="BR125" s="151"/>
      <c r="BS125" s="151"/>
      <c r="BT125" s="151"/>
      <c r="BU125" s="151"/>
      <c r="BV125" s="151"/>
    </row>
    <row r="126" spans="63:74" x14ac:dyDescent="0.2">
      <c r="BK126" s="151"/>
      <c r="BL126" s="151"/>
      <c r="BM126" s="151"/>
      <c r="BN126" s="151"/>
      <c r="BO126" s="151"/>
      <c r="BP126" s="151"/>
      <c r="BQ126" s="151"/>
      <c r="BR126" s="151"/>
      <c r="BS126" s="151"/>
      <c r="BT126" s="151"/>
      <c r="BU126" s="151"/>
      <c r="BV126" s="151"/>
    </row>
    <row r="127" spans="63:74" x14ac:dyDescent="0.2">
      <c r="BK127" s="151"/>
      <c r="BL127" s="151"/>
      <c r="BM127" s="151"/>
      <c r="BN127" s="151"/>
      <c r="BO127" s="151"/>
      <c r="BP127" s="151"/>
      <c r="BQ127" s="151"/>
      <c r="BR127" s="151"/>
      <c r="BS127" s="151"/>
      <c r="BT127" s="151"/>
      <c r="BU127" s="151"/>
      <c r="BV127" s="151"/>
    </row>
    <row r="128" spans="63:74" x14ac:dyDescent="0.2">
      <c r="BK128" s="151"/>
      <c r="BL128" s="151"/>
      <c r="BM128" s="151"/>
      <c r="BN128" s="151"/>
      <c r="BO128" s="151"/>
      <c r="BP128" s="151"/>
      <c r="BQ128" s="151"/>
      <c r="BR128" s="151"/>
      <c r="BS128" s="151"/>
      <c r="BT128" s="151"/>
      <c r="BU128" s="151"/>
      <c r="BV128" s="151"/>
    </row>
    <row r="129" spans="63:74" x14ac:dyDescent="0.2">
      <c r="BK129" s="151"/>
      <c r="BL129" s="151"/>
      <c r="BM129" s="151"/>
      <c r="BN129" s="151"/>
      <c r="BO129" s="151"/>
      <c r="BP129" s="151"/>
      <c r="BQ129" s="151"/>
      <c r="BR129" s="151"/>
      <c r="BS129" s="151"/>
      <c r="BT129" s="151"/>
      <c r="BU129" s="151"/>
      <c r="BV129" s="151"/>
    </row>
    <row r="130" spans="63:74" x14ac:dyDescent="0.2">
      <c r="BK130" s="151"/>
      <c r="BL130" s="151"/>
      <c r="BM130" s="151"/>
      <c r="BN130" s="151"/>
      <c r="BO130" s="151"/>
      <c r="BP130" s="151"/>
      <c r="BQ130" s="151"/>
      <c r="BR130" s="151"/>
      <c r="BS130" s="151"/>
      <c r="BT130" s="151"/>
      <c r="BU130" s="151"/>
      <c r="BV130" s="151"/>
    </row>
    <row r="131" spans="63:74" x14ac:dyDescent="0.2">
      <c r="BK131" s="151"/>
      <c r="BL131" s="151"/>
      <c r="BM131" s="151"/>
      <c r="BN131" s="151"/>
      <c r="BO131" s="151"/>
      <c r="BP131" s="151"/>
      <c r="BQ131" s="151"/>
      <c r="BR131" s="151"/>
      <c r="BS131" s="151"/>
      <c r="BT131" s="151"/>
      <c r="BU131" s="151"/>
      <c r="BV131" s="151"/>
    </row>
    <row r="132" spans="63:74" x14ac:dyDescent="0.2">
      <c r="BK132" s="151"/>
      <c r="BL132" s="151"/>
      <c r="BM132" s="151"/>
      <c r="BN132" s="151"/>
      <c r="BO132" s="151"/>
      <c r="BP132" s="151"/>
      <c r="BQ132" s="151"/>
      <c r="BR132" s="151"/>
      <c r="BS132" s="151"/>
      <c r="BT132" s="151"/>
      <c r="BU132" s="151"/>
      <c r="BV132" s="151"/>
    </row>
    <row r="133" spans="63:74" x14ac:dyDescent="0.2">
      <c r="BK133" s="151"/>
      <c r="BL133" s="151"/>
      <c r="BM133" s="151"/>
      <c r="BN133" s="151"/>
      <c r="BO133" s="151"/>
      <c r="BP133" s="151"/>
      <c r="BQ133" s="151"/>
      <c r="BR133" s="151"/>
      <c r="BS133" s="151"/>
      <c r="BT133" s="151"/>
      <c r="BU133" s="151"/>
      <c r="BV133" s="151"/>
    </row>
    <row r="134" spans="63:74" x14ac:dyDescent="0.2">
      <c r="BK134" s="151"/>
      <c r="BL134" s="151"/>
      <c r="BM134" s="151"/>
      <c r="BN134" s="151"/>
      <c r="BO134" s="151"/>
      <c r="BP134" s="151"/>
      <c r="BQ134" s="151"/>
      <c r="BR134" s="151"/>
      <c r="BS134" s="151"/>
      <c r="BT134" s="151"/>
      <c r="BU134" s="151"/>
      <c r="BV134" s="151"/>
    </row>
    <row r="135" spans="63:74" x14ac:dyDescent="0.2">
      <c r="BK135" s="151"/>
      <c r="BL135" s="151"/>
      <c r="BM135" s="151"/>
      <c r="BN135" s="151"/>
      <c r="BO135" s="151"/>
      <c r="BP135" s="151"/>
      <c r="BQ135" s="151"/>
      <c r="BR135" s="151"/>
      <c r="BS135" s="151"/>
      <c r="BT135" s="151"/>
      <c r="BU135" s="151"/>
      <c r="BV135" s="151"/>
    </row>
    <row r="136" spans="63:74" x14ac:dyDescent="0.2">
      <c r="BK136" s="151"/>
      <c r="BL136" s="151"/>
      <c r="BM136" s="151"/>
      <c r="BN136" s="151"/>
      <c r="BO136" s="151"/>
      <c r="BP136" s="151"/>
      <c r="BQ136" s="151"/>
      <c r="BR136" s="151"/>
      <c r="BS136" s="151"/>
      <c r="BT136" s="151"/>
      <c r="BU136" s="151"/>
      <c r="BV136" s="151"/>
    </row>
    <row r="137" spans="63:74" x14ac:dyDescent="0.2">
      <c r="BK137" s="151"/>
      <c r="BL137" s="151"/>
      <c r="BM137" s="151"/>
      <c r="BN137" s="151"/>
      <c r="BO137" s="151"/>
      <c r="BP137" s="151"/>
      <c r="BQ137" s="151"/>
      <c r="BR137" s="151"/>
      <c r="BS137" s="151"/>
      <c r="BT137" s="151"/>
      <c r="BU137" s="151"/>
      <c r="BV137" s="151"/>
    </row>
    <row r="138" spans="63:74" x14ac:dyDescent="0.2">
      <c r="BK138" s="151"/>
      <c r="BL138" s="151"/>
      <c r="BM138" s="151"/>
      <c r="BN138" s="151"/>
      <c r="BO138" s="151"/>
      <c r="BP138" s="151"/>
      <c r="BQ138" s="151"/>
      <c r="BR138" s="151"/>
      <c r="BS138" s="151"/>
      <c r="BT138" s="151"/>
      <c r="BU138" s="151"/>
      <c r="BV138" s="151"/>
    </row>
    <row r="139" spans="63:74" x14ac:dyDescent="0.2">
      <c r="BK139" s="151"/>
      <c r="BL139" s="151"/>
      <c r="BM139" s="151"/>
      <c r="BN139" s="151"/>
      <c r="BO139" s="151"/>
      <c r="BP139" s="151"/>
      <c r="BQ139" s="151"/>
      <c r="BR139" s="151"/>
      <c r="BS139" s="151"/>
      <c r="BT139" s="151"/>
      <c r="BU139" s="151"/>
      <c r="BV139" s="151"/>
    </row>
    <row r="140" spans="63:74" x14ac:dyDescent="0.2">
      <c r="BK140" s="151"/>
      <c r="BL140" s="151"/>
      <c r="BM140" s="151"/>
      <c r="BN140" s="151"/>
      <c r="BO140" s="151"/>
      <c r="BP140" s="151"/>
      <c r="BQ140" s="151"/>
      <c r="BR140" s="151"/>
      <c r="BS140" s="151"/>
      <c r="BT140" s="151"/>
      <c r="BU140" s="151"/>
      <c r="BV140" s="151"/>
    </row>
    <row r="141" spans="63:74" x14ac:dyDescent="0.2">
      <c r="BK141" s="151"/>
      <c r="BL141" s="151"/>
      <c r="BM141" s="151"/>
      <c r="BN141" s="151"/>
      <c r="BO141" s="151"/>
      <c r="BP141" s="151"/>
      <c r="BQ141" s="151"/>
      <c r="BR141" s="151"/>
      <c r="BS141" s="151"/>
      <c r="BT141" s="151"/>
      <c r="BU141" s="151"/>
      <c r="BV141" s="151"/>
    </row>
    <row r="142" spans="63:74" x14ac:dyDescent="0.2">
      <c r="BK142" s="151"/>
      <c r="BL142" s="151"/>
      <c r="BM142" s="151"/>
      <c r="BN142" s="151"/>
      <c r="BO142" s="151"/>
      <c r="BP142" s="151"/>
      <c r="BQ142" s="151"/>
      <c r="BR142" s="151"/>
      <c r="BS142" s="151"/>
      <c r="BT142" s="151"/>
      <c r="BU142" s="151"/>
      <c r="BV142" s="151"/>
    </row>
    <row r="143" spans="63:74" x14ac:dyDescent="0.2">
      <c r="BK143" s="151"/>
      <c r="BL143" s="151"/>
      <c r="BM143" s="151"/>
      <c r="BN143" s="151"/>
      <c r="BO143" s="151"/>
      <c r="BP143" s="151"/>
      <c r="BQ143" s="151"/>
      <c r="BR143" s="151"/>
      <c r="BS143" s="151"/>
      <c r="BT143" s="151"/>
      <c r="BU143" s="151"/>
      <c r="BV143" s="151"/>
    </row>
    <row r="144" spans="63:74" x14ac:dyDescent="0.2">
      <c r="BK144" s="151"/>
      <c r="BL144" s="151"/>
      <c r="BM144" s="151"/>
      <c r="BN144" s="151"/>
      <c r="BO144" s="151"/>
      <c r="BP144" s="151"/>
      <c r="BQ144" s="151"/>
      <c r="BR144" s="151"/>
      <c r="BS144" s="151"/>
      <c r="BT144" s="151"/>
      <c r="BU144" s="151"/>
      <c r="BV144" s="151"/>
    </row>
    <row r="145" spans="63:74" x14ac:dyDescent="0.2">
      <c r="BK145" s="151"/>
      <c r="BL145" s="151"/>
      <c r="BM145" s="151"/>
      <c r="BN145" s="151"/>
      <c r="BO145" s="151"/>
      <c r="BP145" s="151"/>
      <c r="BQ145" s="151"/>
      <c r="BR145" s="151"/>
      <c r="BS145" s="151"/>
      <c r="BT145" s="151"/>
      <c r="BU145" s="151"/>
      <c r="BV145" s="151"/>
    </row>
    <row r="146" spans="63:74" x14ac:dyDescent="0.2">
      <c r="BK146" s="151"/>
      <c r="BL146" s="151"/>
      <c r="BM146" s="151"/>
      <c r="BN146" s="151"/>
      <c r="BO146" s="151"/>
      <c r="BP146" s="151"/>
      <c r="BQ146" s="151"/>
      <c r="BR146" s="151"/>
      <c r="BS146" s="151"/>
      <c r="BT146" s="151"/>
      <c r="BU146" s="151"/>
      <c r="BV146" s="151"/>
    </row>
    <row r="147" spans="63:74" x14ac:dyDescent="0.2">
      <c r="BK147" s="151"/>
      <c r="BL147" s="151"/>
      <c r="BM147" s="151"/>
      <c r="BN147" s="151"/>
      <c r="BO147" s="151"/>
      <c r="BP147" s="151"/>
      <c r="BQ147" s="151"/>
      <c r="BR147" s="151"/>
      <c r="BS147" s="151"/>
      <c r="BT147" s="151"/>
      <c r="BU147" s="151"/>
      <c r="BV147" s="151"/>
    </row>
    <row r="148" spans="63:74" x14ac:dyDescent="0.2">
      <c r="BK148" s="151"/>
      <c r="BL148" s="151"/>
      <c r="BM148" s="151"/>
      <c r="BN148" s="151"/>
      <c r="BO148" s="151"/>
      <c r="BP148" s="151"/>
      <c r="BQ148" s="151"/>
      <c r="BR148" s="151"/>
      <c r="BS148" s="151"/>
      <c r="BT148" s="151"/>
      <c r="BU148" s="151"/>
      <c r="BV148" s="151"/>
    </row>
    <row r="149" spans="63:74" x14ac:dyDescent="0.2">
      <c r="BK149" s="151"/>
      <c r="BL149" s="151"/>
      <c r="BM149" s="151"/>
      <c r="BN149" s="151"/>
      <c r="BO149" s="151"/>
      <c r="BP149" s="151"/>
      <c r="BQ149" s="151"/>
      <c r="BR149" s="151"/>
      <c r="BS149" s="151"/>
      <c r="BT149" s="151"/>
      <c r="BU149" s="151"/>
      <c r="BV149" s="151"/>
    </row>
    <row r="150" spans="63:74" x14ac:dyDescent="0.2">
      <c r="BK150" s="151"/>
      <c r="BL150" s="151"/>
      <c r="BM150" s="151"/>
      <c r="BN150" s="151"/>
      <c r="BO150" s="151"/>
      <c r="BP150" s="151"/>
      <c r="BQ150" s="151"/>
      <c r="BR150" s="151"/>
      <c r="BS150" s="151"/>
      <c r="BT150" s="151"/>
      <c r="BU150" s="151"/>
      <c r="BV150" s="151"/>
    </row>
    <row r="151" spans="63:74" x14ac:dyDescent="0.2">
      <c r="BK151" s="151"/>
      <c r="BL151" s="151"/>
      <c r="BM151" s="151"/>
      <c r="BN151" s="151"/>
      <c r="BO151" s="151"/>
      <c r="BP151" s="151"/>
      <c r="BQ151" s="151"/>
      <c r="BR151" s="151"/>
      <c r="BS151" s="151"/>
      <c r="BT151" s="151"/>
      <c r="BU151" s="151"/>
      <c r="BV151" s="151"/>
    </row>
    <row r="152" spans="63:74" x14ac:dyDescent="0.2">
      <c r="BK152" s="151"/>
      <c r="BL152" s="151"/>
      <c r="BM152" s="151"/>
      <c r="BN152" s="151"/>
      <c r="BO152" s="151"/>
      <c r="BP152" s="151"/>
      <c r="BQ152" s="151"/>
      <c r="BR152" s="151"/>
      <c r="BS152" s="151"/>
      <c r="BT152" s="151"/>
      <c r="BU152" s="151"/>
      <c r="BV152" s="151"/>
    </row>
    <row r="153" spans="63:74" x14ac:dyDescent="0.2">
      <c r="BK153" s="151"/>
      <c r="BL153" s="151"/>
      <c r="BM153" s="151"/>
      <c r="BN153" s="151"/>
      <c r="BO153" s="151"/>
      <c r="BP153" s="151"/>
      <c r="BQ153" s="151"/>
      <c r="BR153" s="151"/>
      <c r="BS153" s="151"/>
      <c r="BT153" s="151"/>
      <c r="BU153" s="151"/>
      <c r="BV153" s="151"/>
    </row>
    <row r="154" spans="63:74" x14ac:dyDescent="0.2">
      <c r="BK154" s="151"/>
      <c r="BL154" s="151"/>
      <c r="BM154" s="151"/>
      <c r="BN154" s="151"/>
      <c r="BO154" s="151"/>
      <c r="BP154" s="151"/>
      <c r="BQ154" s="151"/>
      <c r="BR154" s="151"/>
      <c r="BS154" s="151"/>
      <c r="BT154" s="151"/>
      <c r="BU154" s="151"/>
      <c r="BV154" s="151"/>
    </row>
    <row r="155" spans="63:74" x14ac:dyDescent="0.2">
      <c r="BK155" s="151"/>
      <c r="BL155" s="151"/>
      <c r="BM155" s="151"/>
      <c r="BN155" s="151"/>
      <c r="BO155" s="151"/>
      <c r="BP155" s="151"/>
      <c r="BQ155" s="151"/>
      <c r="BR155" s="151"/>
      <c r="BS155" s="151"/>
      <c r="BT155" s="151"/>
      <c r="BU155" s="151"/>
      <c r="BV155" s="151"/>
    </row>
    <row r="156" spans="63:74" x14ac:dyDescent="0.2">
      <c r="BK156" s="151"/>
      <c r="BL156" s="151"/>
      <c r="BM156" s="151"/>
      <c r="BN156" s="151"/>
      <c r="BO156" s="151"/>
      <c r="BP156" s="151"/>
      <c r="BQ156" s="151"/>
      <c r="BR156" s="151"/>
      <c r="BS156" s="151"/>
      <c r="BT156" s="151"/>
      <c r="BU156" s="151"/>
      <c r="BV156" s="151"/>
    </row>
    <row r="157" spans="63:74" x14ac:dyDescent="0.2">
      <c r="BK157" s="151"/>
      <c r="BL157" s="151"/>
      <c r="BM157" s="151"/>
      <c r="BN157" s="151"/>
      <c r="BO157" s="151"/>
      <c r="BP157" s="151"/>
      <c r="BQ157" s="151"/>
      <c r="BR157" s="151"/>
      <c r="BS157" s="151"/>
      <c r="BT157" s="151"/>
      <c r="BU157" s="151"/>
      <c r="BV157" s="151"/>
    </row>
    <row r="158" spans="63:74" x14ac:dyDescent="0.2">
      <c r="BK158" s="151"/>
      <c r="BL158" s="151"/>
      <c r="BM158" s="151"/>
      <c r="BN158" s="151"/>
      <c r="BO158" s="151"/>
      <c r="BP158" s="151"/>
      <c r="BQ158" s="151"/>
      <c r="BR158" s="151"/>
      <c r="BS158" s="151"/>
      <c r="BT158" s="151"/>
      <c r="BU158" s="151"/>
      <c r="BV158" s="151"/>
    </row>
    <row r="159" spans="63:74" x14ac:dyDescent="0.2">
      <c r="BK159" s="151"/>
      <c r="BL159" s="151"/>
      <c r="BM159" s="151"/>
      <c r="BN159" s="151"/>
      <c r="BO159" s="151"/>
      <c r="BP159" s="151"/>
      <c r="BQ159" s="151"/>
      <c r="BR159" s="151"/>
      <c r="BS159" s="151"/>
      <c r="BT159" s="151"/>
      <c r="BU159" s="151"/>
      <c r="BV159" s="151"/>
    </row>
    <row r="160" spans="63:74" x14ac:dyDescent="0.2">
      <c r="BK160" s="151"/>
      <c r="BL160" s="151"/>
      <c r="BM160" s="151"/>
      <c r="BN160" s="151"/>
      <c r="BO160" s="151"/>
      <c r="BP160" s="151"/>
      <c r="BQ160" s="151"/>
      <c r="BR160" s="151"/>
      <c r="BS160" s="151"/>
      <c r="BT160" s="151"/>
      <c r="BU160" s="151"/>
      <c r="BV160" s="151"/>
    </row>
    <row r="161" spans="63:74" x14ac:dyDescent="0.2">
      <c r="BK161" s="151"/>
      <c r="BL161" s="151"/>
      <c r="BM161" s="151"/>
      <c r="BN161" s="151"/>
      <c r="BO161" s="151"/>
      <c r="BP161" s="151"/>
      <c r="BQ161" s="151"/>
      <c r="BR161" s="151"/>
      <c r="BS161" s="151"/>
      <c r="BT161" s="151"/>
      <c r="BU161" s="151"/>
      <c r="BV161" s="151"/>
    </row>
    <row r="162" spans="63:74" x14ac:dyDescent="0.2">
      <c r="BK162" s="151"/>
      <c r="BL162" s="151"/>
      <c r="BM162" s="151"/>
      <c r="BN162" s="151"/>
      <c r="BO162" s="151"/>
      <c r="BP162" s="151"/>
      <c r="BQ162" s="151"/>
      <c r="BR162" s="151"/>
      <c r="BS162" s="151"/>
      <c r="BT162" s="151"/>
      <c r="BU162" s="151"/>
      <c r="BV162" s="151"/>
    </row>
    <row r="163" spans="63:74" x14ac:dyDescent="0.2">
      <c r="BK163" s="151"/>
      <c r="BL163" s="151"/>
      <c r="BM163" s="151"/>
      <c r="BN163" s="151"/>
      <c r="BO163" s="151"/>
      <c r="BP163" s="151"/>
      <c r="BQ163" s="151"/>
      <c r="BR163" s="151"/>
      <c r="BS163" s="151"/>
      <c r="BT163" s="151"/>
      <c r="BU163" s="151"/>
      <c r="BV163" s="151"/>
    </row>
    <row r="164" spans="63:74" x14ac:dyDescent="0.2">
      <c r="BK164" s="151"/>
      <c r="BL164" s="151"/>
      <c r="BM164" s="151"/>
      <c r="BN164" s="151"/>
      <c r="BO164" s="151"/>
      <c r="BP164" s="151"/>
      <c r="BQ164" s="151"/>
      <c r="BR164" s="151"/>
      <c r="BS164" s="151"/>
      <c r="BT164" s="151"/>
      <c r="BU164" s="151"/>
      <c r="BV164" s="151"/>
    </row>
    <row r="165" spans="63:74" x14ac:dyDescent="0.2">
      <c r="BK165" s="151"/>
      <c r="BL165" s="151"/>
      <c r="BM165" s="151"/>
      <c r="BN165" s="151"/>
      <c r="BO165" s="151"/>
      <c r="BP165" s="151"/>
      <c r="BQ165" s="151"/>
      <c r="BR165" s="151"/>
      <c r="BS165" s="151"/>
      <c r="BT165" s="151"/>
      <c r="BU165" s="151"/>
      <c r="BV165" s="151"/>
    </row>
  </sheetData>
  <mergeCells count="23">
    <mergeCell ref="B63:Q63"/>
    <mergeCell ref="B58:Q58"/>
    <mergeCell ref="B70:Q70"/>
    <mergeCell ref="B71:Q71"/>
    <mergeCell ref="A1:A2"/>
    <mergeCell ref="B69:Q69"/>
    <mergeCell ref="B61:Q61"/>
    <mergeCell ref="B66:Q66"/>
    <mergeCell ref="B67:Q67"/>
    <mergeCell ref="B68:Q68"/>
    <mergeCell ref="B62:Q62"/>
    <mergeCell ref="B57:Q57"/>
    <mergeCell ref="B59:Q59"/>
    <mergeCell ref="B60:Q60"/>
    <mergeCell ref="B65:Q65"/>
    <mergeCell ref="B64:Q64"/>
    <mergeCell ref="AM3:AX3"/>
    <mergeCell ref="AY3:BJ3"/>
    <mergeCell ref="BK3:BV3"/>
    <mergeCell ref="B1:AL1"/>
    <mergeCell ref="C3:N3"/>
    <mergeCell ref="O3:Z3"/>
    <mergeCell ref="AA3:AL3"/>
  </mergeCells>
  <phoneticPr fontId="6" type="noConversion"/>
  <conditionalFormatting sqref="C56:P56">
    <cfRule type="cellIs" dxfId="7" priority="1" stopIfTrue="1" operator="notEqual">
      <formula>0</formula>
    </cfRule>
  </conditionalFormatting>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K36" sqref="BK36"/>
    </sheetView>
  </sheetViews>
  <sheetFormatPr defaultColWidth="9.5703125" defaultRowHeight="11.25" x14ac:dyDescent="0.2"/>
  <cols>
    <col min="1" max="1" width="11.42578125" style="60" customWidth="1"/>
    <col min="2" max="2" width="25.5703125" style="60" customWidth="1"/>
    <col min="3" max="50" width="6.5703125" style="60" customWidth="1"/>
    <col min="51" max="55" width="6.5703125" style="150" customWidth="1"/>
    <col min="56" max="58" width="6.5703125" style="62" customWidth="1"/>
    <col min="59" max="62" width="6.5703125" style="150" customWidth="1"/>
    <col min="63" max="74" width="6.5703125" style="60" customWidth="1"/>
    <col min="75" max="16384" width="9.5703125" style="60"/>
  </cols>
  <sheetData>
    <row r="1" spans="1:74" ht="15.6" customHeight="1" x14ac:dyDescent="0.2">
      <c r="A1" s="777" t="s">
        <v>516</v>
      </c>
      <c r="B1" s="870" t="s">
        <v>845</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row>
    <row r="2" spans="1:74" ht="13.35" customHeight="1"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59"/>
      <c r="B5" s="62" t="s">
        <v>5</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168"/>
      <c r="AZ5" s="168"/>
      <c r="BA5" s="168"/>
      <c r="BB5" s="168"/>
      <c r="BC5" s="168"/>
      <c r="BD5" s="554"/>
      <c r="BE5" s="554"/>
      <c r="BF5" s="554"/>
      <c r="BG5" s="554"/>
      <c r="BH5" s="554"/>
      <c r="BI5" s="555"/>
      <c r="BJ5" s="555"/>
      <c r="BK5" s="555"/>
      <c r="BL5" s="555"/>
      <c r="BM5" s="555"/>
      <c r="BN5" s="555"/>
      <c r="BO5" s="555"/>
      <c r="BP5" s="555"/>
      <c r="BQ5" s="555"/>
      <c r="BR5" s="555"/>
      <c r="BS5" s="555"/>
      <c r="BT5" s="555"/>
      <c r="BU5" s="555"/>
      <c r="BV5" s="555"/>
    </row>
    <row r="6" spans="1:74" ht="11.1" customHeight="1" x14ac:dyDescent="0.2">
      <c r="A6" s="59" t="s">
        <v>661</v>
      </c>
      <c r="B6" s="560" t="s">
        <v>1176</v>
      </c>
      <c r="C6" s="551">
        <v>4.3186383900000003</v>
      </c>
      <c r="D6" s="551">
        <v>3.7655703599999999</v>
      </c>
      <c r="E6" s="551">
        <v>3.6246973499999999</v>
      </c>
      <c r="F6" s="551">
        <v>3.5249499900000001</v>
      </c>
      <c r="G6" s="551">
        <v>3.4018156400000001</v>
      </c>
      <c r="H6" s="551">
        <v>4.0332014599999999</v>
      </c>
      <c r="I6" s="551">
        <v>5.4464944600000003</v>
      </c>
      <c r="J6" s="551">
        <v>5.30441568</v>
      </c>
      <c r="K6" s="551">
        <v>3.86136474</v>
      </c>
      <c r="L6" s="551">
        <v>3.3181006100000001</v>
      </c>
      <c r="M6" s="551">
        <v>3.4163056599999999</v>
      </c>
      <c r="N6" s="551">
        <v>4.3121217100000004</v>
      </c>
      <c r="O6" s="551">
        <v>4.6696076599999996</v>
      </c>
      <c r="P6" s="551">
        <v>4.2965727899999999</v>
      </c>
      <c r="Q6" s="551">
        <v>3.9359127300000001</v>
      </c>
      <c r="R6" s="551">
        <v>3.3493628599999998</v>
      </c>
      <c r="S6" s="551">
        <v>3.1944030200000002</v>
      </c>
      <c r="T6" s="551">
        <v>4.2510449699999997</v>
      </c>
      <c r="U6" s="551">
        <v>4.6606535600000001</v>
      </c>
      <c r="V6" s="551">
        <v>4.9628409800000002</v>
      </c>
      <c r="W6" s="551">
        <v>4.2913408100000003</v>
      </c>
      <c r="X6" s="551">
        <v>3.3258596800000002</v>
      </c>
      <c r="Y6" s="551">
        <v>3.46888577</v>
      </c>
      <c r="Z6" s="551">
        <v>4.1911112399999997</v>
      </c>
      <c r="AA6" s="551">
        <v>4.8329048300000004</v>
      </c>
      <c r="AB6" s="551">
        <v>4.3054023700000004</v>
      </c>
      <c r="AC6" s="551">
        <v>3.9777455800000001</v>
      </c>
      <c r="AD6" s="551">
        <v>3.5102551900000001</v>
      </c>
      <c r="AE6" s="551">
        <v>3.41191639</v>
      </c>
      <c r="AF6" s="551">
        <v>3.6095034500000001</v>
      </c>
      <c r="AG6" s="551">
        <v>4.8394245800000002</v>
      </c>
      <c r="AH6" s="551">
        <v>5.1874436299999998</v>
      </c>
      <c r="AI6" s="551">
        <v>3.9148201</v>
      </c>
      <c r="AJ6" s="551">
        <v>3.2861362299999999</v>
      </c>
      <c r="AK6" s="551">
        <v>3.3926311299999998</v>
      </c>
      <c r="AL6" s="551">
        <v>4.1835965599999998</v>
      </c>
      <c r="AM6" s="551">
        <v>4.40016243</v>
      </c>
      <c r="AN6" s="551">
        <v>3.97481054</v>
      </c>
      <c r="AO6" s="551">
        <v>3.8550575399999998</v>
      </c>
      <c r="AP6" s="551">
        <v>3.2326112</v>
      </c>
      <c r="AQ6" s="551">
        <v>3.0865652799999999</v>
      </c>
      <c r="AR6" s="551">
        <v>3.4398617200000001</v>
      </c>
      <c r="AS6" s="551">
        <v>4.9890606100000001</v>
      </c>
      <c r="AT6" s="551">
        <v>4.6719776399999997</v>
      </c>
      <c r="AU6" s="551">
        <v>4.0630845799999999</v>
      </c>
      <c r="AV6" s="551">
        <v>3.2575232299999999</v>
      </c>
      <c r="AW6" s="551">
        <v>3.5214753999999999</v>
      </c>
      <c r="AX6" s="551">
        <v>4.0544107499999997</v>
      </c>
      <c r="AY6" s="551">
        <v>4.6033910699999998</v>
      </c>
      <c r="AZ6" s="551">
        <v>4.1539457400000002</v>
      </c>
      <c r="BA6" s="551">
        <v>3.91143442</v>
      </c>
      <c r="BB6" s="551">
        <v>3.3504227110999998</v>
      </c>
      <c r="BC6" s="551">
        <v>3.2877822397999998</v>
      </c>
      <c r="BD6" s="556">
        <v>3.6631300000000002</v>
      </c>
      <c r="BE6" s="556">
        <v>5.1304720000000001</v>
      </c>
      <c r="BF6" s="556">
        <v>5.1972740000000002</v>
      </c>
      <c r="BG6" s="556">
        <v>4.3497279999999998</v>
      </c>
      <c r="BH6" s="556">
        <v>3.4459499999999998</v>
      </c>
      <c r="BI6" s="556">
        <v>3.5647959999999999</v>
      </c>
      <c r="BJ6" s="556">
        <v>4.217168</v>
      </c>
      <c r="BK6" s="556">
        <v>4.8592709999999997</v>
      </c>
      <c r="BL6" s="556">
        <v>4.187799</v>
      </c>
      <c r="BM6" s="556">
        <v>4.1237149999999998</v>
      </c>
      <c r="BN6" s="556">
        <v>3.4408699999999999</v>
      </c>
      <c r="BO6" s="556">
        <v>3.345621</v>
      </c>
      <c r="BP6" s="556">
        <v>3.7370709999999998</v>
      </c>
      <c r="BQ6" s="556">
        <v>5.2027799999999997</v>
      </c>
      <c r="BR6" s="556">
        <v>5.2464950000000004</v>
      </c>
      <c r="BS6" s="556">
        <v>4.372331</v>
      </c>
      <c r="BT6" s="556">
        <v>3.4490919999999998</v>
      </c>
      <c r="BU6" s="556">
        <v>3.56534</v>
      </c>
      <c r="BV6" s="556">
        <v>4.2091820000000002</v>
      </c>
    </row>
    <row r="7" spans="1:74" ht="11.1" customHeight="1" x14ac:dyDescent="0.2">
      <c r="A7" s="59" t="s">
        <v>662</v>
      </c>
      <c r="B7" s="561" t="s">
        <v>1177</v>
      </c>
      <c r="C7" s="551">
        <v>11.87203551</v>
      </c>
      <c r="D7" s="551">
        <v>10.62781195</v>
      </c>
      <c r="E7" s="551">
        <v>9.6553457199999997</v>
      </c>
      <c r="F7" s="551">
        <v>9.56092166</v>
      </c>
      <c r="G7" s="551">
        <v>9.3936261900000009</v>
      </c>
      <c r="H7" s="551">
        <v>11.627076819999999</v>
      </c>
      <c r="I7" s="551">
        <v>16.525964630000001</v>
      </c>
      <c r="J7" s="551">
        <v>15.41647682</v>
      </c>
      <c r="K7" s="551">
        <v>11.625415500000001</v>
      </c>
      <c r="L7" s="551">
        <v>9.1675438699999994</v>
      </c>
      <c r="M7" s="551">
        <v>9.5166641199999997</v>
      </c>
      <c r="N7" s="551">
        <v>12.25221123</v>
      </c>
      <c r="O7" s="551">
        <v>13.05314972</v>
      </c>
      <c r="P7" s="551">
        <v>11.91468061</v>
      </c>
      <c r="Q7" s="551">
        <v>10.87397182</v>
      </c>
      <c r="R7" s="551">
        <v>8.8696567799999997</v>
      </c>
      <c r="S7" s="551">
        <v>9.0338431400000001</v>
      </c>
      <c r="T7" s="551">
        <v>12.33202936</v>
      </c>
      <c r="U7" s="551">
        <v>14.75280169</v>
      </c>
      <c r="V7" s="551">
        <v>14.96086575</v>
      </c>
      <c r="W7" s="551">
        <v>11.99280811</v>
      </c>
      <c r="X7" s="551">
        <v>9.2355291600000005</v>
      </c>
      <c r="Y7" s="551">
        <v>9.7316635700000003</v>
      </c>
      <c r="Z7" s="551">
        <v>11.441429279999999</v>
      </c>
      <c r="AA7" s="551">
        <v>13.575983219999999</v>
      </c>
      <c r="AB7" s="551">
        <v>11.73578451</v>
      </c>
      <c r="AC7" s="551">
        <v>10.6264126</v>
      </c>
      <c r="AD7" s="551">
        <v>9.1255836899999991</v>
      </c>
      <c r="AE7" s="551">
        <v>9.3802762099999999</v>
      </c>
      <c r="AF7" s="551">
        <v>11.433852160000001</v>
      </c>
      <c r="AG7" s="551">
        <v>15.30224812</v>
      </c>
      <c r="AH7" s="551">
        <v>15.59741092</v>
      </c>
      <c r="AI7" s="551">
        <v>11.629279329999999</v>
      </c>
      <c r="AJ7" s="551">
        <v>8.7896072000000007</v>
      </c>
      <c r="AK7" s="551">
        <v>9.29570556</v>
      </c>
      <c r="AL7" s="551">
        <v>12.21067964</v>
      </c>
      <c r="AM7" s="551">
        <v>12.066076949999999</v>
      </c>
      <c r="AN7" s="551">
        <v>10.6291429</v>
      </c>
      <c r="AO7" s="551">
        <v>10.57743441</v>
      </c>
      <c r="AP7" s="551">
        <v>8.6946008100000007</v>
      </c>
      <c r="AQ7" s="551">
        <v>8.6955698600000009</v>
      </c>
      <c r="AR7" s="551">
        <v>10.14993773</v>
      </c>
      <c r="AS7" s="551">
        <v>14.872730710000001</v>
      </c>
      <c r="AT7" s="551">
        <v>13.738132970000001</v>
      </c>
      <c r="AU7" s="551">
        <v>11.52760453</v>
      </c>
      <c r="AV7" s="551">
        <v>9.0691449199999994</v>
      </c>
      <c r="AW7" s="551">
        <v>9.6338273099999991</v>
      </c>
      <c r="AX7" s="551">
        <v>11.51321089</v>
      </c>
      <c r="AY7" s="551">
        <v>12.689835990000001</v>
      </c>
      <c r="AZ7" s="551">
        <v>12.319780509999999</v>
      </c>
      <c r="BA7" s="551">
        <v>11.145465740000001</v>
      </c>
      <c r="BB7" s="551">
        <v>8.7642200417999998</v>
      </c>
      <c r="BC7" s="551">
        <v>9.0726761890999992</v>
      </c>
      <c r="BD7" s="556">
        <v>10.68849</v>
      </c>
      <c r="BE7" s="556">
        <v>15.49741</v>
      </c>
      <c r="BF7" s="556">
        <v>14.89846</v>
      </c>
      <c r="BG7" s="556">
        <v>12.144869999999999</v>
      </c>
      <c r="BH7" s="556">
        <v>9.2817290000000003</v>
      </c>
      <c r="BI7" s="556">
        <v>9.4639209999999991</v>
      </c>
      <c r="BJ7" s="556">
        <v>11.789</v>
      </c>
      <c r="BK7" s="556">
        <v>13.12617</v>
      </c>
      <c r="BL7" s="556">
        <v>12.270530000000001</v>
      </c>
      <c r="BM7" s="556">
        <v>11.711449999999999</v>
      </c>
      <c r="BN7" s="556">
        <v>9.0145730000000004</v>
      </c>
      <c r="BO7" s="556">
        <v>9.3318010000000005</v>
      </c>
      <c r="BP7" s="556">
        <v>11.110620000000001</v>
      </c>
      <c r="BQ7" s="556">
        <v>15.850960000000001</v>
      </c>
      <c r="BR7" s="556">
        <v>15.07075</v>
      </c>
      <c r="BS7" s="556">
        <v>12.258929999999999</v>
      </c>
      <c r="BT7" s="556">
        <v>9.3495600000000003</v>
      </c>
      <c r="BU7" s="556">
        <v>9.5229359999999996</v>
      </c>
      <c r="BV7" s="556">
        <v>11.855449999999999</v>
      </c>
    </row>
    <row r="8" spans="1:74" ht="11.1" customHeight="1" x14ac:dyDescent="0.2">
      <c r="A8" s="59" t="s">
        <v>663</v>
      </c>
      <c r="B8" s="560" t="s">
        <v>1178</v>
      </c>
      <c r="C8" s="551">
        <v>16.737911279999999</v>
      </c>
      <c r="D8" s="551">
        <v>15.668232529999999</v>
      </c>
      <c r="E8" s="551">
        <v>14.0031675</v>
      </c>
      <c r="F8" s="551">
        <v>12.889508559999999</v>
      </c>
      <c r="G8" s="551">
        <v>13.42886107</v>
      </c>
      <c r="H8" s="551">
        <v>17.517107589999998</v>
      </c>
      <c r="I8" s="551">
        <v>22.877345760000001</v>
      </c>
      <c r="J8" s="551">
        <v>19.676960940000001</v>
      </c>
      <c r="K8" s="551">
        <v>14.06120518</v>
      </c>
      <c r="L8" s="551">
        <v>12.78016912</v>
      </c>
      <c r="M8" s="551">
        <v>13.29829011</v>
      </c>
      <c r="N8" s="551">
        <v>17.372549200000002</v>
      </c>
      <c r="O8" s="551">
        <v>18.037086039999998</v>
      </c>
      <c r="P8" s="551">
        <v>17.545620750000001</v>
      </c>
      <c r="Q8" s="551">
        <v>14.42360017</v>
      </c>
      <c r="R8" s="551">
        <v>12.22063254</v>
      </c>
      <c r="S8" s="551">
        <v>12.972647820000001</v>
      </c>
      <c r="T8" s="551">
        <v>17.782269150000001</v>
      </c>
      <c r="U8" s="551">
        <v>19.67947903</v>
      </c>
      <c r="V8" s="551">
        <v>21.155962590000001</v>
      </c>
      <c r="W8" s="551">
        <v>15.268629819999999</v>
      </c>
      <c r="X8" s="551">
        <v>13.143316970000001</v>
      </c>
      <c r="Y8" s="551">
        <v>13.90108603</v>
      </c>
      <c r="Z8" s="551">
        <v>16.058047070000001</v>
      </c>
      <c r="AA8" s="551">
        <v>19.087698410000002</v>
      </c>
      <c r="AB8" s="551">
        <v>16.646109899999999</v>
      </c>
      <c r="AC8" s="551">
        <v>14.881576219999999</v>
      </c>
      <c r="AD8" s="551">
        <v>12.717495899999999</v>
      </c>
      <c r="AE8" s="551">
        <v>13.75035883</v>
      </c>
      <c r="AF8" s="551">
        <v>17.117122999999999</v>
      </c>
      <c r="AG8" s="551">
        <v>20.474227689999999</v>
      </c>
      <c r="AH8" s="551">
        <v>19.424876359999999</v>
      </c>
      <c r="AI8" s="551">
        <v>14.729913760000001</v>
      </c>
      <c r="AJ8" s="551">
        <v>11.87844396</v>
      </c>
      <c r="AK8" s="551">
        <v>13.41658357</v>
      </c>
      <c r="AL8" s="551">
        <v>17.64840049</v>
      </c>
      <c r="AM8" s="551">
        <v>17.008142200000002</v>
      </c>
      <c r="AN8" s="551">
        <v>14.63139514</v>
      </c>
      <c r="AO8" s="551">
        <v>14.88988649</v>
      </c>
      <c r="AP8" s="551">
        <v>12.241742070000001</v>
      </c>
      <c r="AQ8" s="551">
        <v>12.44601479</v>
      </c>
      <c r="AR8" s="551">
        <v>15.09489331</v>
      </c>
      <c r="AS8" s="551">
        <v>19.39284344</v>
      </c>
      <c r="AT8" s="551">
        <v>18.42017616</v>
      </c>
      <c r="AU8" s="551">
        <v>14.67291767</v>
      </c>
      <c r="AV8" s="551">
        <v>12.65496828</v>
      </c>
      <c r="AW8" s="551">
        <v>13.450007129999999</v>
      </c>
      <c r="AX8" s="551">
        <v>15.593561899999999</v>
      </c>
      <c r="AY8" s="551">
        <v>18.530324289999999</v>
      </c>
      <c r="AZ8" s="551">
        <v>14.930931620000001</v>
      </c>
      <c r="BA8" s="551">
        <v>13.61619574</v>
      </c>
      <c r="BB8" s="551">
        <v>12.380412129</v>
      </c>
      <c r="BC8" s="551">
        <v>12.776021460000001</v>
      </c>
      <c r="BD8" s="556">
        <v>15.686959999999999</v>
      </c>
      <c r="BE8" s="556">
        <v>20.97418</v>
      </c>
      <c r="BF8" s="556">
        <v>20.322399999999998</v>
      </c>
      <c r="BG8" s="556">
        <v>15.112120000000001</v>
      </c>
      <c r="BH8" s="556">
        <v>13.021470000000001</v>
      </c>
      <c r="BI8" s="556">
        <v>13.62283</v>
      </c>
      <c r="BJ8" s="556">
        <v>16.989560000000001</v>
      </c>
      <c r="BK8" s="556">
        <v>19.186409999999999</v>
      </c>
      <c r="BL8" s="556">
        <v>15.69092</v>
      </c>
      <c r="BM8" s="556">
        <v>14.58478</v>
      </c>
      <c r="BN8" s="556">
        <v>12.851089999999999</v>
      </c>
      <c r="BO8" s="556">
        <v>13.764290000000001</v>
      </c>
      <c r="BP8" s="556">
        <v>16.602139999999999</v>
      </c>
      <c r="BQ8" s="556">
        <v>21.21658</v>
      </c>
      <c r="BR8" s="556">
        <v>20.414819999999999</v>
      </c>
      <c r="BS8" s="556">
        <v>15.15006</v>
      </c>
      <c r="BT8" s="556">
        <v>13.02938</v>
      </c>
      <c r="BU8" s="556">
        <v>13.617229999999999</v>
      </c>
      <c r="BV8" s="556">
        <v>16.974260000000001</v>
      </c>
    </row>
    <row r="9" spans="1:74" ht="11.1" customHeight="1" x14ac:dyDescent="0.2">
      <c r="A9" s="59" t="s">
        <v>664</v>
      </c>
      <c r="B9" s="560" t="s">
        <v>1179</v>
      </c>
      <c r="C9" s="551">
        <v>10.387684070000001</v>
      </c>
      <c r="D9" s="551">
        <v>9.1875534600000002</v>
      </c>
      <c r="E9" s="551">
        <v>8.2129949700000004</v>
      </c>
      <c r="F9" s="551">
        <v>7.2827261600000002</v>
      </c>
      <c r="G9" s="551">
        <v>6.9974212600000003</v>
      </c>
      <c r="H9" s="551">
        <v>9.6987454</v>
      </c>
      <c r="I9" s="551">
        <v>11.756293960000001</v>
      </c>
      <c r="J9" s="551">
        <v>10.40604849</v>
      </c>
      <c r="K9" s="551">
        <v>8.0103664800000001</v>
      </c>
      <c r="L9" s="551">
        <v>7.1942678200000003</v>
      </c>
      <c r="M9" s="551">
        <v>7.5511615399999998</v>
      </c>
      <c r="N9" s="551">
        <v>9.9922243900000005</v>
      </c>
      <c r="O9" s="551">
        <v>10.516312080000001</v>
      </c>
      <c r="P9" s="551">
        <v>10.69020531</v>
      </c>
      <c r="Q9" s="551">
        <v>8.4999005600000004</v>
      </c>
      <c r="R9" s="551">
        <v>6.9007056000000002</v>
      </c>
      <c r="S9" s="551">
        <v>6.8698765000000002</v>
      </c>
      <c r="T9" s="551">
        <v>9.7106758099999997</v>
      </c>
      <c r="U9" s="551">
        <v>10.963877889999999</v>
      </c>
      <c r="V9" s="551">
        <v>11.08201285</v>
      </c>
      <c r="W9" s="551">
        <v>8.7135616099999993</v>
      </c>
      <c r="X9" s="551">
        <v>7.0906489400000003</v>
      </c>
      <c r="Y9" s="551">
        <v>7.4868347799999997</v>
      </c>
      <c r="Z9" s="551">
        <v>9.2357511300000006</v>
      </c>
      <c r="AA9" s="551">
        <v>11.48731579</v>
      </c>
      <c r="AB9" s="551">
        <v>10.12490519</v>
      </c>
      <c r="AC9" s="551">
        <v>8.8695873800000005</v>
      </c>
      <c r="AD9" s="551">
        <v>7.3911491700000003</v>
      </c>
      <c r="AE9" s="551">
        <v>7.6342204499999999</v>
      </c>
      <c r="AF9" s="551">
        <v>9.5612068099999998</v>
      </c>
      <c r="AG9" s="551">
        <v>11.616510359999999</v>
      </c>
      <c r="AH9" s="551">
        <v>11.10141342</v>
      </c>
      <c r="AI9" s="551">
        <v>8.5188335100000003</v>
      </c>
      <c r="AJ9" s="551">
        <v>6.7750385499999997</v>
      </c>
      <c r="AK9" s="551">
        <v>7.8978867199999998</v>
      </c>
      <c r="AL9" s="551">
        <v>10.900055760000001</v>
      </c>
      <c r="AM9" s="551">
        <v>11.12591812</v>
      </c>
      <c r="AN9" s="551">
        <v>9.14557325</v>
      </c>
      <c r="AO9" s="551">
        <v>9.1287024999999993</v>
      </c>
      <c r="AP9" s="551">
        <v>7.3316626200000004</v>
      </c>
      <c r="AQ9" s="551">
        <v>7.3670747800000003</v>
      </c>
      <c r="AR9" s="551">
        <v>9.4239134700000005</v>
      </c>
      <c r="AS9" s="551">
        <v>10.84054317</v>
      </c>
      <c r="AT9" s="551">
        <v>11.057493170000001</v>
      </c>
      <c r="AU9" s="551">
        <v>8.8873283399999998</v>
      </c>
      <c r="AV9" s="551">
        <v>7.1408262699999998</v>
      </c>
      <c r="AW9" s="551">
        <v>7.6971844799999998</v>
      </c>
      <c r="AX9" s="551">
        <v>9.4059558800000005</v>
      </c>
      <c r="AY9" s="551">
        <v>11.854509220000001</v>
      </c>
      <c r="AZ9" s="551">
        <v>8.9216330399999997</v>
      </c>
      <c r="BA9" s="551">
        <v>8.0380515199999998</v>
      </c>
      <c r="BB9" s="551">
        <v>6.9556621835000003</v>
      </c>
      <c r="BC9" s="551">
        <v>6.9606618374</v>
      </c>
      <c r="BD9" s="556">
        <v>9.1530349999999991</v>
      </c>
      <c r="BE9" s="556">
        <v>11.967650000000001</v>
      </c>
      <c r="BF9" s="556">
        <v>11.70378</v>
      </c>
      <c r="BG9" s="556">
        <v>8.8380150000000004</v>
      </c>
      <c r="BH9" s="556">
        <v>7.3816550000000003</v>
      </c>
      <c r="BI9" s="556">
        <v>8.0719460000000005</v>
      </c>
      <c r="BJ9" s="556">
        <v>10.68107</v>
      </c>
      <c r="BK9" s="556">
        <v>12.359909999999999</v>
      </c>
      <c r="BL9" s="556">
        <v>9.6940439999999999</v>
      </c>
      <c r="BM9" s="556">
        <v>8.7686689999999992</v>
      </c>
      <c r="BN9" s="556">
        <v>7.275163</v>
      </c>
      <c r="BO9" s="556">
        <v>7.4088649999999996</v>
      </c>
      <c r="BP9" s="556">
        <v>9.7801080000000002</v>
      </c>
      <c r="BQ9" s="556">
        <v>12.26196</v>
      </c>
      <c r="BR9" s="556">
        <v>11.869579999999999</v>
      </c>
      <c r="BS9" s="556">
        <v>8.9451070000000001</v>
      </c>
      <c r="BT9" s="556">
        <v>7.45838</v>
      </c>
      <c r="BU9" s="556">
        <v>8.1499279999999992</v>
      </c>
      <c r="BV9" s="556">
        <v>10.777609999999999</v>
      </c>
    </row>
    <row r="10" spans="1:74" ht="11.1" customHeight="1" x14ac:dyDescent="0.2">
      <c r="A10" s="59" t="s">
        <v>665</v>
      </c>
      <c r="B10" s="560" t="s">
        <v>1180</v>
      </c>
      <c r="C10" s="551">
        <v>30.836395509999999</v>
      </c>
      <c r="D10" s="551">
        <v>27.866012690000002</v>
      </c>
      <c r="E10" s="551">
        <v>26.013938540000002</v>
      </c>
      <c r="F10" s="551">
        <v>25.34871644</v>
      </c>
      <c r="G10" s="551">
        <v>27.48565868</v>
      </c>
      <c r="H10" s="551">
        <v>33.98047218</v>
      </c>
      <c r="I10" s="551">
        <v>42.264159460000002</v>
      </c>
      <c r="J10" s="551">
        <v>40.25387602</v>
      </c>
      <c r="K10" s="551">
        <v>32.879230730000003</v>
      </c>
      <c r="L10" s="551">
        <v>26.674506560000001</v>
      </c>
      <c r="M10" s="551">
        <v>25.787146979999999</v>
      </c>
      <c r="N10" s="551">
        <v>33.313067259999997</v>
      </c>
      <c r="O10" s="551">
        <v>35.05766655</v>
      </c>
      <c r="P10" s="551">
        <v>31.960977939999999</v>
      </c>
      <c r="Q10" s="551">
        <v>28.17043838</v>
      </c>
      <c r="R10" s="551">
        <v>24.386527040000001</v>
      </c>
      <c r="S10" s="551">
        <v>27.294430089999999</v>
      </c>
      <c r="T10" s="551">
        <v>33.34331152</v>
      </c>
      <c r="U10" s="551">
        <v>38.533264619999997</v>
      </c>
      <c r="V10" s="551">
        <v>39.429423440000001</v>
      </c>
      <c r="W10" s="551">
        <v>33.449210469999997</v>
      </c>
      <c r="X10" s="551">
        <v>27.739347850000001</v>
      </c>
      <c r="Y10" s="551">
        <v>25.928046049999999</v>
      </c>
      <c r="Z10" s="551">
        <v>29.453352110000001</v>
      </c>
      <c r="AA10" s="551">
        <v>35.378035689999997</v>
      </c>
      <c r="AB10" s="551">
        <v>31.80400251</v>
      </c>
      <c r="AC10" s="551">
        <v>27.36628335</v>
      </c>
      <c r="AD10" s="551">
        <v>24.61065</v>
      </c>
      <c r="AE10" s="551">
        <v>29.26250014</v>
      </c>
      <c r="AF10" s="551">
        <v>35.737463050000002</v>
      </c>
      <c r="AG10" s="551">
        <v>41.472507839999999</v>
      </c>
      <c r="AH10" s="551">
        <v>39.866808599999999</v>
      </c>
      <c r="AI10" s="551">
        <v>32.403803189999998</v>
      </c>
      <c r="AJ10" s="551">
        <v>25.64963054</v>
      </c>
      <c r="AK10" s="551">
        <v>26.497871119999999</v>
      </c>
      <c r="AL10" s="551">
        <v>33.716732049999997</v>
      </c>
      <c r="AM10" s="551">
        <v>32.472738440000001</v>
      </c>
      <c r="AN10" s="551">
        <v>27.125143569999999</v>
      </c>
      <c r="AO10" s="551">
        <v>27.56954863</v>
      </c>
      <c r="AP10" s="551">
        <v>25.339101620000001</v>
      </c>
      <c r="AQ10" s="551">
        <v>26.51117361</v>
      </c>
      <c r="AR10" s="551">
        <v>31.904851059999999</v>
      </c>
      <c r="AS10" s="551">
        <v>41.431379329999999</v>
      </c>
      <c r="AT10" s="551">
        <v>41.791030319999997</v>
      </c>
      <c r="AU10" s="551">
        <v>34.6603967</v>
      </c>
      <c r="AV10" s="551">
        <v>26.791307710000002</v>
      </c>
      <c r="AW10" s="551">
        <v>26.622447730000001</v>
      </c>
      <c r="AX10" s="551">
        <v>30.820687459999998</v>
      </c>
      <c r="AY10" s="551">
        <v>36.285093490000001</v>
      </c>
      <c r="AZ10" s="551">
        <v>29.30687679</v>
      </c>
      <c r="BA10" s="551">
        <v>25.99567596</v>
      </c>
      <c r="BB10" s="551">
        <v>24.490341386000001</v>
      </c>
      <c r="BC10" s="551">
        <v>28.188070652</v>
      </c>
      <c r="BD10" s="556">
        <v>35.239890000000003</v>
      </c>
      <c r="BE10" s="556">
        <v>44.028590000000001</v>
      </c>
      <c r="BF10" s="556">
        <v>43.467750000000002</v>
      </c>
      <c r="BG10" s="556">
        <v>36.927819999999997</v>
      </c>
      <c r="BH10" s="556">
        <v>28.583459999999999</v>
      </c>
      <c r="BI10" s="556">
        <v>27.025770000000001</v>
      </c>
      <c r="BJ10" s="556">
        <v>31.785959999999999</v>
      </c>
      <c r="BK10" s="556">
        <v>36.357219999999998</v>
      </c>
      <c r="BL10" s="556">
        <v>29.165040000000001</v>
      </c>
      <c r="BM10" s="556">
        <v>27.220009999999998</v>
      </c>
      <c r="BN10" s="556">
        <v>25.832619999999999</v>
      </c>
      <c r="BO10" s="556">
        <v>28.81739</v>
      </c>
      <c r="BP10" s="556">
        <v>37.240130000000001</v>
      </c>
      <c r="BQ10" s="556">
        <v>45.276820000000001</v>
      </c>
      <c r="BR10" s="556">
        <v>44.055970000000002</v>
      </c>
      <c r="BS10" s="556">
        <v>37.336489999999998</v>
      </c>
      <c r="BT10" s="556">
        <v>28.80294</v>
      </c>
      <c r="BU10" s="556">
        <v>27.091239999999999</v>
      </c>
      <c r="BV10" s="556">
        <v>31.809360000000002</v>
      </c>
    </row>
    <row r="11" spans="1:74" ht="11.1" customHeight="1" x14ac:dyDescent="0.2">
      <c r="A11" s="59" t="s">
        <v>666</v>
      </c>
      <c r="B11" s="560" t="s">
        <v>1181</v>
      </c>
      <c r="C11" s="551">
        <v>10.10147523</v>
      </c>
      <c r="D11" s="551">
        <v>9.7534541200000007</v>
      </c>
      <c r="E11" s="551">
        <v>8.5206274900000007</v>
      </c>
      <c r="F11" s="551">
        <v>7.4300166499999998</v>
      </c>
      <c r="G11" s="551">
        <v>7.91833103</v>
      </c>
      <c r="H11" s="551">
        <v>10.203291869999999</v>
      </c>
      <c r="I11" s="551">
        <v>12.96812347</v>
      </c>
      <c r="J11" s="551">
        <v>12.753705699999999</v>
      </c>
      <c r="K11" s="551">
        <v>10.694378459999999</v>
      </c>
      <c r="L11" s="551">
        <v>7.7526206499999999</v>
      </c>
      <c r="M11" s="551">
        <v>7.5493484899999999</v>
      </c>
      <c r="N11" s="551">
        <v>10.70050786</v>
      </c>
      <c r="O11" s="551">
        <v>12.152412119999999</v>
      </c>
      <c r="P11" s="551">
        <v>11.643273560000001</v>
      </c>
      <c r="Q11" s="551">
        <v>9.3978907100000004</v>
      </c>
      <c r="R11" s="551">
        <v>7.4145635700000003</v>
      </c>
      <c r="S11" s="551">
        <v>7.6604361499999998</v>
      </c>
      <c r="T11" s="551">
        <v>10.027376220000001</v>
      </c>
      <c r="U11" s="551">
        <v>12.08258432</v>
      </c>
      <c r="V11" s="551">
        <v>12.60445726</v>
      </c>
      <c r="W11" s="551">
        <v>10.72888659</v>
      </c>
      <c r="X11" s="551">
        <v>8.2057501500000001</v>
      </c>
      <c r="Y11" s="551">
        <v>8.2221208200000007</v>
      </c>
      <c r="Z11" s="551">
        <v>9.2901505499999999</v>
      </c>
      <c r="AA11" s="551">
        <v>11.885308589999999</v>
      </c>
      <c r="AB11" s="551">
        <v>11.42384992</v>
      </c>
      <c r="AC11" s="551">
        <v>8.9011356399999997</v>
      </c>
      <c r="AD11" s="551">
        <v>7.63234806</v>
      </c>
      <c r="AE11" s="551">
        <v>8.5482627999999998</v>
      </c>
      <c r="AF11" s="551">
        <v>11.165415360000001</v>
      </c>
      <c r="AG11" s="551">
        <v>13.54511759</v>
      </c>
      <c r="AH11" s="551">
        <v>12.62548522</v>
      </c>
      <c r="AI11" s="551">
        <v>10.39815492</v>
      </c>
      <c r="AJ11" s="551">
        <v>7.6904722200000002</v>
      </c>
      <c r="AK11" s="551">
        <v>7.9244603299999996</v>
      </c>
      <c r="AL11" s="551">
        <v>10.545612390000001</v>
      </c>
      <c r="AM11" s="551">
        <v>11.24323424</v>
      </c>
      <c r="AN11" s="551">
        <v>9.6259347999999996</v>
      </c>
      <c r="AO11" s="551">
        <v>8.3989885900000001</v>
      </c>
      <c r="AP11" s="551">
        <v>7.6242591700000002</v>
      </c>
      <c r="AQ11" s="551">
        <v>7.8810405599999998</v>
      </c>
      <c r="AR11" s="551">
        <v>9.9032071399999992</v>
      </c>
      <c r="AS11" s="551">
        <v>12.651297550000001</v>
      </c>
      <c r="AT11" s="551">
        <v>13.25569516</v>
      </c>
      <c r="AU11" s="551">
        <v>11.3523874</v>
      </c>
      <c r="AV11" s="551">
        <v>8.1796349900000003</v>
      </c>
      <c r="AW11" s="551">
        <v>7.9842029600000002</v>
      </c>
      <c r="AX11" s="551">
        <v>9.8772975200000008</v>
      </c>
      <c r="AY11" s="551">
        <v>13.07383641</v>
      </c>
      <c r="AZ11" s="551">
        <v>10.72996223</v>
      </c>
      <c r="BA11" s="551">
        <v>8.2288840400000005</v>
      </c>
      <c r="BB11" s="551">
        <v>7.4126713862000004</v>
      </c>
      <c r="BC11" s="551">
        <v>8.4366825503000005</v>
      </c>
      <c r="BD11" s="556">
        <v>10.56986</v>
      </c>
      <c r="BE11" s="556">
        <v>13.29255</v>
      </c>
      <c r="BF11" s="556">
        <v>13.607900000000001</v>
      </c>
      <c r="BG11" s="556">
        <v>11.50135</v>
      </c>
      <c r="BH11" s="556">
        <v>8.3220980000000004</v>
      </c>
      <c r="BI11" s="556">
        <v>8.1334309999999999</v>
      </c>
      <c r="BJ11" s="556">
        <v>10.24207</v>
      </c>
      <c r="BK11" s="556">
        <v>12.424899999999999</v>
      </c>
      <c r="BL11" s="556">
        <v>10.415710000000001</v>
      </c>
      <c r="BM11" s="556">
        <v>8.8312799999999996</v>
      </c>
      <c r="BN11" s="556">
        <v>7.6768070000000002</v>
      </c>
      <c r="BO11" s="556">
        <v>8.3752929999999992</v>
      </c>
      <c r="BP11" s="556">
        <v>10.707330000000001</v>
      </c>
      <c r="BQ11" s="556">
        <v>13.620369999999999</v>
      </c>
      <c r="BR11" s="556">
        <v>13.70687</v>
      </c>
      <c r="BS11" s="556">
        <v>11.574759999999999</v>
      </c>
      <c r="BT11" s="556">
        <v>8.3676429999999993</v>
      </c>
      <c r="BU11" s="556">
        <v>8.1692649999999993</v>
      </c>
      <c r="BV11" s="556">
        <v>10.28098</v>
      </c>
    </row>
    <row r="12" spans="1:74" ht="11.1" customHeight="1" x14ac:dyDescent="0.2">
      <c r="A12" s="59" t="s">
        <v>667</v>
      </c>
      <c r="B12" s="560" t="s">
        <v>1182</v>
      </c>
      <c r="C12" s="551">
        <v>17.499084369999999</v>
      </c>
      <c r="D12" s="551">
        <v>16.589204519999999</v>
      </c>
      <c r="E12" s="551">
        <v>15.13628814</v>
      </c>
      <c r="F12" s="551">
        <v>14.405236589999999</v>
      </c>
      <c r="G12" s="551">
        <v>16.70774188</v>
      </c>
      <c r="H12" s="551">
        <v>22.034402350000001</v>
      </c>
      <c r="I12" s="551">
        <v>27.171694039999998</v>
      </c>
      <c r="J12" s="551">
        <v>26.945831370000001</v>
      </c>
      <c r="K12" s="551">
        <v>22.693767189999999</v>
      </c>
      <c r="L12" s="551">
        <v>16.89739904</v>
      </c>
      <c r="M12" s="551">
        <v>14.229838579999999</v>
      </c>
      <c r="N12" s="551">
        <v>17.757755970000002</v>
      </c>
      <c r="O12" s="551">
        <v>20.400601389999999</v>
      </c>
      <c r="P12" s="551">
        <v>18.416273189999998</v>
      </c>
      <c r="Q12" s="551">
        <v>17.855860270000001</v>
      </c>
      <c r="R12" s="551">
        <v>13.476364889999999</v>
      </c>
      <c r="S12" s="551">
        <v>15.212718430000001</v>
      </c>
      <c r="T12" s="551">
        <v>20.875147250000001</v>
      </c>
      <c r="U12" s="551">
        <v>25.106138229999999</v>
      </c>
      <c r="V12" s="551">
        <v>26.289515189999999</v>
      </c>
      <c r="W12" s="551">
        <v>23.637076140000001</v>
      </c>
      <c r="X12" s="551">
        <v>17.464539469999998</v>
      </c>
      <c r="Y12" s="551">
        <v>14.06241638</v>
      </c>
      <c r="Z12" s="551">
        <v>15.3505912</v>
      </c>
      <c r="AA12" s="551">
        <v>19.89926659</v>
      </c>
      <c r="AB12" s="551">
        <v>19.728792909999999</v>
      </c>
      <c r="AC12" s="551">
        <v>16.97941784</v>
      </c>
      <c r="AD12" s="551">
        <v>14.501721610000001</v>
      </c>
      <c r="AE12" s="551">
        <v>18.913789420000001</v>
      </c>
      <c r="AF12" s="551">
        <v>25.052960630000001</v>
      </c>
      <c r="AG12" s="551">
        <v>29.833331399999999</v>
      </c>
      <c r="AH12" s="551">
        <v>28.104051739999999</v>
      </c>
      <c r="AI12" s="551">
        <v>22.782847759999999</v>
      </c>
      <c r="AJ12" s="551">
        <v>17.139299149999999</v>
      </c>
      <c r="AK12" s="551">
        <v>15.01603768</v>
      </c>
      <c r="AL12" s="551">
        <v>18.819456330000001</v>
      </c>
      <c r="AM12" s="551">
        <v>19.327947779999999</v>
      </c>
      <c r="AN12" s="551">
        <v>16.964841700000001</v>
      </c>
      <c r="AO12" s="551">
        <v>15.25783547</v>
      </c>
      <c r="AP12" s="551">
        <v>13.78061857</v>
      </c>
      <c r="AQ12" s="551">
        <v>16.229646859999999</v>
      </c>
      <c r="AR12" s="551">
        <v>22.384469469999999</v>
      </c>
      <c r="AS12" s="551">
        <v>28.93372527</v>
      </c>
      <c r="AT12" s="551">
        <v>31.374558189999998</v>
      </c>
      <c r="AU12" s="551">
        <v>26.62820636</v>
      </c>
      <c r="AV12" s="551">
        <v>18.453742890000001</v>
      </c>
      <c r="AW12" s="551">
        <v>14.732157020000001</v>
      </c>
      <c r="AX12" s="551">
        <v>16.343561000000001</v>
      </c>
      <c r="AY12" s="551">
        <v>21.58991589</v>
      </c>
      <c r="AZ12" s="551">
        <v>17.215072970000001</v>
      </c>
      <c r="BA12" s="551">
        <v>13.9220428</v>
      </c>
      <c r="BB12" s="551">
        <v>14.131066130000001</v>
      </c>
      <c r="BC12" s="551">
        <v>17.455151936</v>
      </c>
      <c r="BD12" s="556">
        <v>23.039069999999999</v>
      </c>
      <c r="BE12" s="556">
        <v>28.488710000000001</v>
      </c>
      <c r="BF12" s="556">
        <v>29.289819999999999</v>
      </c>
      <c r="BG12" s="556">
        <v>23.985019999999999</v>
      </c>
      <c r="BH12" s="556">
        <v>17.949619999999999</v>
      </c>
      <c r="BI12" s="556">
        <v>15.20988</v>
      </c>
      <c r="BJ12" s="556">
        <v>17.570270000000001</v>
      </c>
      <c r="BK12" s="556">
        <v>20.752040000000001</v>
      </c>
      <c r="BL12" s="556">
        <v>17.288409999999999</v>
      </c>
      <c r="BM12" s="556">
        <v>15.06335</v>
      </c>
      <c r="BN12" s="556">
        <v>14.49075</v>
      </c>
      <c r="BO12" s="556">
        <v>17.275780000000001</v>
      </c>
      <c r="BP12" s="556">
        <v>23.358039999999999</v>
      </c>
      <c r="BQ12" s="556">
        <v>29.269159999999999</v>
      </c>
      <c r="BR12" s="556">
        <v>29.861609999999999</v>
      </c>
      <c r="BS12" s="556">
        <v>24.460889999999999</v>
      </c>
      <c r="BT12" s="556">
        <v>18.293189999999999</v>
      </c>
      <c r="BU12" s="556">
        <v>15.48362</v>
      </c>
      <c r="BV12" s="556">
        <v>17.872260000000001</v>
      </c>
    </row>
    <row r="13" spans="1:74" ht="11.1" customHeight="1" x14ac:dyDescent="0.2">
      <c r="A13" s="59" t="s">
        <v>668</v>
      </c>
      <c r="B13" s="560" t="s">
        <v>1183</v>
      </c>
      <c r="C13" s="551">
        <v>8.3094690799999995</v>
      </c>
      <c r="D13" s="551">
        <v>7.3563062500000003</v>
      </c>
      <c r="E13" s="551">
        <v>6.8904589500000002</v>
      </c>
      <c r="F13" s="551">
        <v>6.9392554999999998</v>
      </c>
      <c r="G13" s="551">
        <v>8.6914824700000004</v>
      </c>
      <c r="H13" s="551">
        <v>10.16705807</v>
      </c>
      <c r="I13" s="551">
        <v>12.94493696</v>
      </c>
      <c r="J13" s="551">
        <v>13.298877640000001</v>
      </c>
      <c r="K13" s="551">
        <v>9.9067571399999999</v>
      </c>
      <c r="L13" s="551">
        <v>8.1011965400000001</v>
      </c>
      <c r="M13" s="551">
        <v>7.2687996999999998</v>
      </c>
      <c r="N13" s="551">
        <v>8.69604277</v>
      </c>
      <c r="O13" s="551">
        <v>8.7524879900000006</v>
      </c>
      <c r="P13" s="551">
        <v>7.4808114400000001</v>
      </c>
      <c r="Q13" s="551">
        <v>7.4666974499999998</v>
      </c>
      <c r="R13" s="551">
        <v>7.1230390699999999</v>
      </c>
      <c r="S13" s="551">
        <v>8.1011236600000007</v>
      </c>
      <c r="T13" s="551">
        <v>11.58497903</v>
      </c>
      <c r="U13" s="551">
        <v>13.03219107</v>
      </c>
      <c r="V13" s="551">
        <v>12.2220225</v>
      </c>
      <c r="W13" s="551">
        <v>9.8770155800000001</v>
      </c>
      <c r="X13" s="551">
        <v>7.1165729600000001</v>
      </c>
      <c r="Y13" s="551">
        <v>6.8390484799999998</v>
      </c>
      <c r="Z13" s="551">
        <v>8.3292718400000005</v>
      </c>
      <c r="AA13" s="551">
        <v>8.8681867400000005</v>
      </c>
      <c r="AB13" s="551">
        <v>7.7315570400000002</v>
      </c>
      <c r="AC13" s="551">
        <v>7.5299469999999999</v>
      </c>
      <c r="AD13" s="551">
        <v>7.1289809999999996</v>
      </c>
      <c r="AE13" s="551">
        <v>8.3514465100000006</v>
      </c>
      <c r="AF13" s="551">
        <v>10.753672440000001</v>
      </c>
      <c r="AG13" s="551">
        <v>13.318795639999999</v>
      </c>
      <c r="AH13" s="551">
        <v>12.494575640000001</v>
      </c>
      <c r="AI13" s="551">
        <v>10.3116558</v>
      </c>
      <c r="AJ13" s="551">
        <v>7.5607164400000002</v>
      </c>
      <c r="AK13" s="551">
        <v>7.5125806500000003</v>
      </c>
      <c r="AL13" s="551">
        <v>9.1997221600000003</v>
      </c>
      <c r="AM13" s="551">
        <v>9.2391570400000003</v>
      </c>
      <c r="AN13" s="551">
        <v>8.03600374</v>
      </c>
      <c r="AO13" s="551">
        <v>7.9900240199999999</v>
      </c>
      <c r="AP13" s="551">
        <v>7.2705458299999997</v>
      </c>
      <c r="AQ13" s="551">
        <v>8.1526337899999994</v>
      </c>
      <c r="AR13" s="551">
        <v>9.0958496699999998</v>
      </c>
      <c r="AS13" s="551">
        <v>13.89938304</v>
      </c>
      <c r="AT13" s="551">
        <v>12.933549169999999</v>
      </c>
      <c r="AU13" s="551">
        <v>9.5636460799999998</v>
      </c>
      <c r="AV13" s="551">
        <v>7.75498069</v>
      </c>
      <c r="AW13" s="551">
        <v>7.1353861099999998</v>
      </c>
      <c r="AX13" s="551">
        <v>8.4605438100000008</v>
      </c>
      <c r="AY13" s="551">
        <v>9.2602973500000001</v>
      </c>
      <c r="AZ13" s="551">
        <v>7.7919456399999998</v>
      </c>
      <c r="BA13" s="551">
        <v>7.3709106899999997</v>
      </c>
      <c r="BB13" s="551">
        <v>7.0358745960000002</v>
      </c>
      <c r="BC13" s="551">
        <v>8.0225974948999994</v>
      </c>
      <c r="BD13" s="556">
        <v>10.27397</v>
      </c>
      <c r="BE13" s="556">
        <v>13.642150000000001</v>
      </c>
      <c r="BF13" s="556">
        <v>13.12757</v>
      </c>
      <c r="BG13" s="556">
        <v>9.9916769999999993</v>
      </c>
      <c r="BH13" s="556">
        <v>7.8174849999999996</v>
      </c>
      <c r="BI13" s="556">
        <v>7.2878030000000003</v>
      </c>
      <c r="BJ13" s="556">
        <v>8.9511219999999998</v>
      </c>
      <c r="BK13" s="556">
        <v>9.3828949999999995</v>
      </c>
      <c r="BL13" s="556">
        <v>7.7136620000000002</v>
      </c>
      <c r="BM13" s="556">
        <v>7.5015280000000004</v>
      </c>
      <c r="BN13" s="556">
        <v>7.2480770000000003</v>
      </c>
      <c r="BO13" s="556">
        <v>8.7057640000000003</v>
      </c>
      <c r="BP13" s="556">
        <v>10.64015</v>
      </c>
      <c r="BQ13" s="556">
        <v>13.872170000000001</v>
      </c>
      <c r="BR13" s="556">
        <v>13.302020000000001</v>
      </c>
      <c r="BS13" s="556">
        <v>10.103059999999999</v>
      </c>
      <c r="BT13" s="556">
        <v>7.8935300000000002</v>
      </c>
      <c r="BU13" s="556">
        <v>7.3477680000000003</v>
      </c>
      <c r="BV13" s="556">
        <v>9.0164399999999993</v>
      </c>
    </row>
    <row r="14" spans="1:74" ht="11.1" customHeight="1" x14ac:dyDescent="0.2">
      <c r="A14" s="59" t="s">
        <v>669</v>
      </c>
      <c r="B14" s="560" t="s">
        <v>1184</v>
      </c>
      <c r="C14" s="551">
        <v>13.908775009999999</v>
      </c>
      <c r="D14" s="551">
        <v>10.92071646</v>
      </c>
      <c r="E14" s="551">
        <v>11.79588072</v>
      </c>
      <c r="F14" s="551">
        <v>10.00354976</v>
      </c>
      <c r="G14" s="551">
        <v>11.27712738</v>
      </c>
      <c r="H14" s="551">
        <v>11.88903973</v>
      </c>
      <c r="I14" s="551">
        <v>14.7635626</v>
      </c>
      <c r="J14" s="551">
        <v>14.48215048</v>
      </c>
      <c r="K14" s="551">
        <v>13.69589584</v>
      </c>
      <c r="L14" s="551">
        <v>13.19604977</v>
      </c>
      <c r="M14" s="551">
        <v>10.592235909999999</v>
      </c>
      <c r="N14" s="551">
        <v>14.896388350000001</v>
      </c>
      <c r="O14" s="551">
        <v>13.59166267</v>
      </c>
      <c r="P14" s="551">
        <v>12.201559939999999</v>
      </c>
      <c r="Q14" s="551">
        <v>13.329216600000001</v>
      </c>
      <c r="R14" s="551">
        <v>9.7731059699999996</v>
      </c>
      <c r="S14" s="551">
        <v>10.44314567</v>
      </c>
      <c r="T14" s="551">
        <v>11.86749936</v>
      </c>
      <c r="U14" s="551">
        <v>15.2855145</v>
      </c>
      <c r="V14" s="551">
        <v>14.67998983</v>
      </c>
      <c r="W14" s="551">
        <v>12.766164849999999</v>
      </c>
      <c r="X14" s="551">
        <v>10.264269580000001</v>
      </c>
      <c r="Y14" s="551">
        <v>10.51685749</v>
      </c>
      <c r="Z14" s="551">
        <v>13.87173554</v>
      </c>
      <c r="AA14" s="551">
        <v>15.019843639999999</v>
      </c>
      <c r="AB14" s="551">
        <v>11.460312679999999</v>
      </c>
      <c r="AC14" s="551">
        <v>11.90346963</v>
      </c>
      <c r="AD14" s="551">
        <v>10.441632029999999</v>
      </c>
      <c r="AE14" s="551">
        <v>10.444041110000001</v>
      </c>
      <c r="AF14" s="551">
        <v>11.516104690000001</v>
      </c>
      <c r="AG14" s="551">
        <v>13.49155758</v>
      </c>
      <c r="AH14" s="551">
        <v>15.47803175</v>
      </c>
      <c r="AI14" s="551">
        <v>14.168287449999999</v>
      </c>
      <c r="AJ14" s="551">
        <v>10.61524301</v>
      </c>
      <c r="AK14" s="551">
        <v>11.78396068</v>
      </c>
      <c r="AL14" s="551">
        <v>13.72147172</v>
      </c>
      <c r="AM14" s="551">
        <v>14.71329938</v>
      </c>
      <c r="AN14" s="551">
        <v>12.03639534</v>
      </c>
      <c r="AO14" s="551">
        <v>12.712281190000001</v>
      </c>
      <c r="AP14" s="551">
        <v>10.64793343</v>
      </c>
      <c r="AQ14" s="551">
        <v>9.7472244700000008</v>
      </c>
      <c r="AR14" s="551">
        <v>9.8198319099999996</v>
      </c>
      <c r="AS14" s="551">
        <v>12.698662759999999</v>
      </c>
      <c r="AT14" s="551">
        <v>14.397859049999999</v>
      </c>
      <c r="AU14" s="551">
        <v>11.59383933</v>
      </c>
      <c r="AV14" s="551">
        <v>10.06531015</v>
      </c>
      <c r="AW14" s="551">
        <v>11.238167410000001</v>
      </c>
      <c r="AX14" s="551">
        <v>12.53171835</v>
      </c>
      <c r="AY14" s="551">
        <v>14.49583095</v>
      </c>
      <c r="AZ14" s="551">
        <v>11.93963323</v>
      </c>
      <c r="BA14" s="551">
        <v>11.359723300000001</v>
      </c>
      <c r="BB14" s="551">
        <v>10.002076383</v>
      </c>
      <c r="BC14" s="551">
        <v>9.5311756458999994</v>
      </c>
      <c r="BD14" s="556">
        <v>9.9162920000000003</v>
      </c>
      <c r="BE14" s="556">
        <v>12.806179999999999</v>
      </c>
      <c r="BF14" s="556">
        <v>14.57694</v>
      </c>
      <c r="BG14" s="556">
        <v>12.731859999999999</v>
      </c>
      <c r="BH14" s="556">
        <v>10.75985</v>
      </c>
      <c r="BI14" s="556">
        <v>11.27769</v>
      </c>
      <c r="BJ14" s="556">
        <v>12.914099999999999</v>
      </c>
      <c r="BK14" s="556">
        <v>14.605740000000001</v>
      </c>
      <c r="BL14" s="556">
        <v>11.39466</v>
      </c>
      <c r="BM14" s="556">
        <v>11.177720000000001</v>
      </c>
      <c r="BN14" s="556">
        <v>9.8631270000000004</v>
      </c>
      <c r="BO14" s="556">
        <v>9.9217119999999994</v>
      </c>
      <c r="BP14" s="556">
        <v>10.511369999999999</v>
      </c>
      <c r="BQ14" s="556">
        <v>13.09625</v>
      </c>
      <c r="BR14" s="556">
        <v>14.66254</v>
      </c>
      <c r="BS14" s="556">
        <v>12.79921</v>
      </c>
      <c r="BT14" s="556">
        <v>10.852410000000001</v>
      </c>
      <c r="BU14" s="556">
        <v>11.30738</v>
      </c>
      <c r="BV14" s="556">
        <v>12.94061</v>
      </c>
    </row>
    <row r="15" spans="1:74" ht="11.1" customHeight="1" x14ac:dyDescent="0.2">
      <c r="A15" s="59" t="s">
        <v>670</v>
      </c>
      <c r="B15" s="560" t="s">
        <v>1185</v>
      </c>
      <c r="C15" s="551">
        <v>0.47074290000000002</v>
      </c>
      <c r="D15" s="551">
        <v>0.38801957999999998</v>
      </c>
      <c r="E15" s="551">
        <v>0.40154337000000001</v>
      </c>
      <c r="F15" s="551">
        <v>0.37432175000000001</v>
      </c>
      <c r="G15" s="551">
        <v>0.37887750999999997</v>
      </c>
      <c r="H15" s="551">
        <v>0.38765516</v>
      </c>
      <c r="I15" s="551">
        <v>0.38956628999999998</v>
      </c>
      <c r="J15" s="551">
        <v>0.4008043</v>
      </c>
      <c r="K15" s="551">
        <v>0.39551195</v>
      </c>
      <c r="L15" s="551">
        <v>0.43208215</v>
      </c>
      <c r="M15" s="551">
        <v>0.45114546999999999</v>
      </c>
      <c r="N15" s="551">
        <v>0.46788960000000002</v>
      </c>
      <c r="O15" s="551">
        <v>0.45136526999999999</v>
      </c>
      <c r="P15" s="551">
        <v>0.39958183000000003</v>
      </c>
      <c r="Q15" s="551">
        <v>0.42049138000000003</v>
      </c>
      <c r="R15" s="551">
        <v>0.37692170000000003</v>
      </c>
      <c r="S15" s="551">
        <v>0.37766967000000001</v>
      </c>
      <c r="T15" s="551">
        <v>0.37915300000000002</v>
      </c>
      <c r="U15" s="551">
        <v>0.39806685000000003</v>
      </c>
      <c r="V15" s="551">
        <v>0.40468172000000002</v>
      </c>
      <c r="W15" s="551">
        <v>0.38660976000000002</v>
      </c>
      <c r="X15" s="551">
        <v>0.40637965999999998</v>
      </c>
      <c r="Y15" s="551">
        <v>0.43400705000000001</v>
      </c>
      <c r="Z15" s="551">
        <v>0.47406514999999999</v>
      </c>
      <c r="AA15" s="551">
        <v>0.46952568</v>
      </c>
      <c r="AB15" s="551">
        <v>0.38158584000000001</v>
      </c>
      <c r="AC15" s="551">
        <v>0.40301468000000001</v>
      </c>
      <c r="AD15" s="551">
        <v>0.37202742</v>
      </c>
      <c r="AE15" s="551">
        <v>0.37392225000000001</v>
      </c>
      <c r="AF15" s="551">
        <v>0.36298627</v>
      </c>
      <c r="AG15" s="551">
        <v>0.38285708000000002</v>
      </c>
      <c r="AH15" s="551">
        <v>0.39136964000000002</v>
      </c>
      <c r="AI15" s="551">
        <v>0.38372253000000001</v>
      </c>
      <c r="AJ15" s="551">
        <v>0.40760391000000001</v>
      </c>
      <c r="AK15" s="551">
        <v>0.41436029000000002</v>
      </c>
      <c r="AL15" s="551">
        <v>0.45597543000000001</v>
      </c>
      <c r="AM15" s="551">
        <v>0.46202654999999998</v>
      </c>
      <c r="AN15" s="551">
        <v>0.37388408000000001</v>
      </c>
      <c r="AO15" s="551">
        <v>0.41200332000000001</v>
      </c>
      <c r="AP15" s="551">
        <v>0.37884420000000002</v>
      </c>
      <c r="AQ15" s="551">
        <v>0.36232576999999999</v>
      </c>
      <c r="AR15" s="551">
        <v>0.35128376</v>
      </c>
      <c r="AS15" s="551">
        <v>0.37551111999999998</v>
      </c>
      <c r="AT15" s="551">
        <v>0.39029407999999999</v>
      </c>
      <c r="AU15" s="551">
        <v>0.37099111000000001</v>
      </c>
      <c r="AV15" s="551">
        <v>0.40001123</v>
      </c>
      <c r="AW15" s="551">
        <v>0.41266668000000001</v>
      </c>
      <c r="AX15" s="551">
        <v>0.45153174000000001</v>
      </c>
      <c r="AY15" s="551">
        <v>0.45588678999999999</v>
      </c>
      <c r="AZ15" s="551">
        <v>0.40581677999999999</v>
      </c>
      <c r="BA15" s="551">
        <v>0.38610214999999998</v>
      </c>
      <c r="BB15" s="551">
        <v>0.36627720000000002</v>
      </c>
      <c r="BC15" s="551">
        <v>0.35570174999999998</v>
      </c>
      <c r="BD15" s="556">
        <v>0.34726020000000002</v>
      </c>
      <c r="BE15" s="556">
        <v>0.3725561</v>
      </c>
      <c r="BF15" s="556">
        <v>0.38844339999999999</v>
      </c>
      <c r="BG15" s="556">
        <v>0.3704826</v>
      </c>
      <c r="BH15" s="556">
        <v>0.4002908</v>
      </c>
      <c r="BI15" s="556">
        <v>0.41326679999999999</v>
      </c>
      <c r="BJ15" s="556">
        <v>0.45203080000000001</v>
      </c>
      <c r="BK15" s="556">
        <v>0.45576509999999998</v>
      </c>
      <c r="BL15" s="556">
        <v>0.39145259999999998</v>
      </c>
      <c r="BM15" s="556">
        <v>0.38553219999999999</v>
      </c>
      <c r="BN15" s="556">
        <v>0.36519760000000001</v>
      </c>
      <c r="BO15" s="556">
        <v>0.35423389999999999</v>
      </c>
      <c r="BP15" s="556">
        <v>0.3454064</v>
      </c>
      <c r="BQ15" s="556">
        <v>0.37016830000000001</v>
      </c>
      <c r="BR15" s="556">
        <v>0.38561040000000002</v>
      </c>
      <c r="BS15" s="556">
        <v>0.36757620000000002</v>
      </c>
      <c r="BT15" s="556">
        <v>0.39708789999999999</v>
      </c>
      <c r="BU15" s="556">
        <v>0.41007460000000001</v>
      </c>
      <c r="BV15" s="556">
        <v>0.4487256</v>
      </c>
    </row>
    <row r="16" spans="1:74" s="62" customFormat="1" ht="11.1" customHeight="1" x14ac:dyDescent="0.2">
      <c r="A16" s="562" t="s">
        <v>671</v>
      </c>
      <c r="B16" s="565" t="s">
        <v>1175</v>
      </c>
      <c r="C16" s="368">
        <v>124.44221134999999</v>
      </c>
      <c r="D16" s="368">
        <v>112.12288192</v>
      </c>
      <c r="E16" s="368">
        <v>104.25494275</v>
      </c>
      <c r="F16" s="368">
        <v>97.759203060000004</v>
      </c>
      <c r="G16" s="368">
        <v>105.68094311</v>
      </c>
      <c r="H16" s="368">
        <v>131.53805062999999</v>
      </c>
      <c r="I16" s="368">
        <v>167.10814163000001</v>
      </c>
      <c r="J16" s="368">
        <v>158.93914744</v>
      </c>
      <c r="K16" s="368">
        <v>127.82389320999999</v>
      </c>
      <c r="L16" s="368">
        <v>105.51393613</v>
      </c>
      <c r="M16" s="368">
        <v>99.660936559999996</v>
      </c>
      <c r="N16" s="368">
        <v>129.76075834</v>
      </c>
      <c r="O16" s="368">
        <v>136.68235149</v>
      </c>
      <c r="P16" s="368">
        <v>126.54955735999999</v>
      </c>
      <c r="Q16" s="368">
        <v>114.37398007</v>
      </c>
      <c r="R16" s="368">
        <v>93.890880019999997</v>
      </c>
      <c r="S16" s="368">
        <v>101.16029415</v>
      </c>
      <c r="T16" s="368">
        <v>132.15348567000001</v>
      </c>
      <c r="U16" s="368">
        <v>154.49457176000001</v>
      </c>
      <c r="V16" s="368">
        <v>157.79177211000001</v>
      </c>
      <c r="W16" s="368">
        <v>131.11130374000001</v>
      </c>
      <c r="X16" s="368">
        <v>103.99221442</v>
      </c>
      <c r="Y16" s="368">
        <v>100.59096642</v>
      </c>
      <c r="Z16" s="368">
        <v>117.69550511</v>
      </c>
      <c r="AA16" s="368">
        <v>140.50406917999999</v>
      </c>
      <c r="AB16" s="368">
        <v>125.34230287</v>
      </c>
      <c r="AC16" s="368">
        <v>111.43858992</v>
      </c>
      <c r="AD16" s="368">
        <v>97.431844069999997</v>
      </c>
      <c r="AE16" s="368">
        <v>110.07073411</v>
      </c>
      <c r="AF16" s="368">
        <v>136.31028785999999</v>
      </c>
      <c r="AG16" s="368">
        <v>164.27657787999999</v>
      </c>
      <c r="AH16" s="368">
        <v>160.27146691999999</v>
      </c>
      <c r="AI16" s="368">
        <v>129.24131835</v>
      </c>
      <c r="AJ16" s="368">
        <v>99.792191209999999</v>
      </c>
      <c r="AK16" s="368">
        <v>103.15207773</v>
      </c>
      <c r="AL16" s="368">
        <v>131.40170252999999</v>
      </c>
      <c r="AM16" s="368">
        <v>132.05870313</v>
      </c>
      <c r="AN16" s="368">
        <v>112.54312505999999</v>
      </c>
      <c r="AO16" s="368">
        <v>110.79176216</v>
      </c>
      <c r="AP16" s="368">
        <v>96.541919519999993</v>
      </c>
      <c r="AQ16" s="368">
        <v>100.47926977</v>
      </c>
      <c r="AR16" s="368">
        <v>121.56809924</v>
      </c>
      <c r="AS16" s="368">
        <v>160.085137</v>
      </c>
      <c r="AT16" s="368">
        <v>162.03076591000001</v>
      </c>
      <c r="AU16" s="368">
        <v>133.3204021</v>
      </c>
      <c r="AV16" s="368">
        <v>103.76745036</v>
      </c>
      <c r="AW16" s="368">
        <v>102.42752222999999</v>
      </c>
      <c r="AX16" s="368">
        <v>119.0524793</v>
      </c>
      <c r="AY16" s="368">
        <v>142.83892144999999</v>
      </c>
      <c r="AZ16" s="368">
        <v>117.71559855</v>
      </c>
      <c r="BA16" s="368">
        <v>103.97448635000001</v>
      </c>
      <c r="BB16" s="368">
        <v>94.889024144999993</v>
      </c>
      <c r="BC16" s="368">
        <v>104.08652176</v>
      </c>
      <c r="BD16" s="566">
        <v>128.578</v>
      </c>
      <c r="BE16" s="566">
        <v>166.2004</v>
      </c>
      <c r="BF16" s="566">
        <v>166.58029999999999</v>
      </c>
      <c r="BG16" s="566">
        <v>135.9529</v>
      </c>
      <c r="BH16" s="566">
        <v>106.9636</v>
      </c>
      <c r="BI16" s="566">
        <v>104.07129999999999</v>
      </c>
      <c r="BJ16" s="566">
        <v>125.59229999999999</v>
      </c>
      <c r="BK16" s="566">
        <v>143.5103</v>
      </c>
      <c r="BL16" s="566">
        <v>118.2122</v>
      </c>
      <c r="BM16" s="566">
        <v>109.36799999999999</v>
      </c>
      <c r="BN16" s="566">
        <v>98.058279999999996</v>
      </c>
      <c r="BO16" s="566">
        <v>107.3008</v>
      </c>
      <c r="BP16" s="566">
        <v>134.0324</v>
      </c>
      <c r="BQ16" s="566">
        <v>170.03720000000001</v>
      </c>
      <c r="BR16" s="566">
        <v>168.5763</v>
      </c>
      <c r="BS16" s="566">
        <v>137.36840000000001</v>
      </c>
      <c r="BT16" s="566">
        <v>107.89319999999999</v>
      </c>
      <c r="BU16" s="566">
        <v>104.6648</v>
      </c>
      <c r="BV16" s="566">
        <v>126.1849</v>
      </c>
    </row>
    <row r="17" spans="1:74" ht="11.1" customHeight="1" x14ac:dyDescent="0.2">
      <c r="A17" s="59"/>
      <c r="B17" s="61" t="s">
        <v>6</v>
      </c>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c r="AX17" s="552"/>
      <c r="AY17" s="552"/>
      <c r="AZ17" s="552"/>
      <c r="BA17" s="552"/>
      <c r="BB17" s="552"/>
      <c r="BC17" s="552"/>
      <c r="BD17" s="557"/>
      <c r="BE17" s="557"/>
      <c r="BF17" s="557"/>
      <c r="BG17" s="557"/>
      <c r="BH17" s="557"/>
      <c r="BI17" s="557"/>
      <c r="BJ17" s="557"/>
      <c r="BK17" s="557"/>
      <c r="BL17" s="557"/>
      <c r="BM17" s="557"/>
      <c r="BN17" s="557"/>
      <c r="BO17" s="557"/>
      <c r="BP17" s="557"/>
      <c r="BQ17" s="557"/>
      <c r="BR17" s="557"/>
      <c r="BS17" s="557"/>
      <c r="BT17" s="557"/>
      <c r="BU17" s="557"/>
      <c r="BV17" s="557"/>
    </row>
    <row r="18" spans="1:74" ht="11.1" customHeight="1" x14ac:dyDescent="0.2">
      <c r="A18" s="59" t="s">
        <v>672</v>
      </c>
      <c r="B18" s="560" t="s">
        <v>1176</v>
      </c>
      <c r="C18" s="551">
        <v>4.2879406299999996</v>
      </c>
      <c r="D18" s="551">
        <v>4.0538865199999998</v>
      </c>
      <c r="E18" s="551">
        <v>3.9435764</v>
      </c>
      <c r="F18" s="551">
        <v>3.299912</v>
      </c>
      <c r="G18" s="551">
        <v>3.4220077899999999</v>
      </c>
      <c r="H18" s="551">
        <v>3.8514255999999998</v>
      </c>
      <c r="I18" s="551">
        <v>4.5893920499999998</v>
      </c>
      <c r="J18" s="551">
        <v>4.4931371499999999</v>
      </c>
      <c r="K18" s="551">
        <v>4.1297577900000002</v>
      </c>
      <c r="L18" s="551">
        <v>3.8048276699999999</v>
      </c>
      <c r="M18" s="551">
        <v>3.6033466399999998</v>
      </c>
      <c r="N18" s="551">
        <v>3.9895478500000001</v>
      </c>
      <c r="O18" s="551">
        <v>4.0876912000000001</v>
      </c>
      <c r="P18" s="551">
        <v>3.8837538199999999</v>
      </c>
      <c r="Q18" s="551">
        <v>3.8713896700000001</v>
      </c>
      <c r="R18" s="551">
        <v>3.7017799500000002</v>
      </c>
      <c r="S18" s="551">
        <v>3.7071993999999999</v>
      </c>
      <c r="T18" s="551">
        <v>4.4645183900000003</v>
      </c>
      <c r="U18" s="551">
        <v>4.4174577800000003</v>
      </c>
      <c r="V18" s="551">
        <v>4.9411434999999999</v>
      </c>
      <c r="W18" s="551">
        <v>4.30976318</v>
      </c>
      <c r="X18" s="551">
        <v>3.9197973400000001</v>
      </c>
      <c r="Y18" s="551">
        <v>3.86895451</v>
      </c>
      <c r="Z18" s="551">
        <v>3.8874012599999999</v>
      </c>
      <c r="AA18" s="551">
        <v>4.2499365500000001</v>
      </c>
      <c r="AB18" s="551">
        <v>3.9385332399999999</v>
      </c>
      <c r="AC18" s="551">
        <v>4.0039252400000001</v>
      </c>
      <c r="AD18" s="551">
        <v>3.8586631599999999</v>
      </c>
      <c r="AE18" s="551">
        <v>3.9693971499999998</v>
      </c>
      <c r="AF18" s="551">
        <v>4.1127910700000001</v>
      </c>
      <c r="AG18" s="551">
        <v>4.8572644900000004</v>
      </c>
      <c r="AH18" s="551">
        <v>4.8486880299999999</v>
      </c>
      <c r="AI18" s="551">
        <v>4.3000298099999998</v>
      </c>
      <c r="AJ18" s="551">
        <v>3.89329371</v>
      </c>
      <c r="AK18" s="551">
        <v>3.8279694599999998</v>
      </c>
      <c r="AL18" s="551">
        <v>4.0850220999999998</v>
      </c>
      <c r="AM18" s="551">
        <v>4.0451616599999998</v>
      </c>
      <c r="AN18" s="551">
        <v>3.8478782300000001</v>
      </c>
      <c r="AO18" s="551">
        <v>3.9907438700000002</v>
      </c>
      <c r="AP18" s="551">
        <v>3.6404593200000002</v>
      </c>
      <c r="AQ18" s="551">
        <v>3.8543898400000001</v>
      </c>
      <c r="AR18" s="551">
        <v>4.0324939200000003</v>
      </c>
      <c r="AS18" s="551">
        <v>4.8141893299999996</v>
      </c>
      <c r="AT18" s="551">
        <v>4.4650492799999997</v>
      </c>
      <c r="AU18" s="551">
        <v>4.3180314299999996</v>
      </c>
      <c r="AV18" s="551">
        <v>3.98430587</v>
      </c>
      <c r="AW18" s="551">
        <v>3.8363336000000001</v>
      </c>
      <c r="AX18" s="551">
        <v>3.8700471799999998</v>
      </c>
      <c r="AY18" s="551">
        <v>4.2368677899999998</v>
      </c>
      <c r="AZ18" s="551">
        <v>4.0369848599999996</v>
      </c>
      <c r="BA18" s="551">
        <v>3.9760897700000002</v>
      </c>
      <c r="BB18" s="551">
        <v>3.6323019675000001</v>
      </c>
      <c r="BC18" s="551">
        <v>3.9539566727</v>
      </c>
      <c r="BD18" s="556">
        <v>4.1260820000000002</v>
      </c>
      <c r="BE18" s="556">
        <v>4.762518</v>
      </c>
      <c r="BF18" s="556">
        <v>4.6977609999999999</v>
      </c>
      <c r="BG18" s="556">
        <v>4.3153269999999999</v>
      </c>
      <c r="BH18" s="556">
        <v>4.019514</v>
      </c>
      <c r="BI18" s="556">
        <v>3.795696</v>
      </c>
      <c r="BJ18" s="556">
        <v>3.8974389999999999</v>
      </c>
      <c r="BK18" s="556">
        <v>4.250686</v>
      </c>
      <c r="BL18" s="556">
        <v>3.904153</v>
      </c>
      <c r="BM18" s="556">
        <v>3.994739</v>
      </c>
      <c r="BN18" s="556">
        <v>3.608698</v>
      </c>
      <c r="BO18" s="556">
        <v>3.926558</v>
      </c>
      <c r="BP18" s="556">
        <v>4.1031810000000002</v>
      </c>
      <c r="BQ18" s="556">
        <v>4.7216329999999997</v>
      </c>
      <c r="BR18" s="556">
        <v>4.6504659999999998</v>
      </c>
      <c r="BS18" s="556">
        <v>4.2628209999999997</v>
      </c>
      <c r="BT18" s="556">
        <v>3.966818</v>
      </c>
      <c r="BU18" s="556">
        <v>3.7440280000000001</v>
      </c>
      <c r="BV18" s="556">
        <v>3.8431129999999998</v>
      </c>
    </row>
    <row r="19" spans="1:74" ht="11.1" customHeight="1" x14ac:dyDescent="0.2">
      <c r="A19" s="59" t="s">
        <v>673</v>
      </c>
      <c r="B19" s="561" t="s">
        <v>1177</v>
      </c>
      <c r="C19" s="551">
        <v>12.5714557</v>
      </c>
      <c r="D19" s="551">
        <v>11.990809909999999</v>
      </c>
      <c r="E19" s="551">
        <v>11.472205840000001</v>
      </c>
      <c r="F19" s="551">
        <v>10.018060699999999</v>
      </c>
      <c r="G19" s="551">
        <v>9.6777599900000002</v>
      </c>
      <c r="H19" s="551">
        <v>11.500175219999999</v>
      </c>
      <c r="I19" s="551">
        <v>13.68811775</v>
      </c>
      <c r="J19" s="551">
        <v>13.296836770000001</v>
      </c>
      <c r="K19" s="551">
        <v>12.10458232</v>
      </c>
      <c r="L19" s="551">
        <v>10.937414220000001</v>
      </c>
      <c r="M19" s="551">
        <v>10.61357319</v>
      </c>
      <c r="N19" s="551">
        <v>11.814448390000001</v>
      </c>
      <c r="O19" s="551">
        <v>11.64902667</v>
      </c>
      <c r="P19" s="551">
        <v>11.873935850000001</v>
      </c>
      <c r="Q19" s="551">
        <v>11.393286509999999</v>
      </c>
      <c r="R19" s="551">
        <v>10.552676310000001</v>
      </c>
      <c r="S19" s="551">
        <v>10.726708520000001</v>
      </c>
      <c r="T19" s="551">
        <v>12.24735912</v>
      </c>
      <c r="U19" s="551">
        <v>13.713732</v>
      </c>
      <c r="V19" s="551">
        <v>13.90301139</v>
      </c>
      <c r="W19" s="551">
        <v>12.43254984</v>
      </c>
      <c r="X19" s="551">
        <v>11.68175606</v>
      </c>
      <c r="Y19" s="551">
        <v>11.15797446</v>
      </c>
      <c r="Z19" s="551">
        <v>11.71382449</v>
      </c>
      <c r="AA19" s="551">
        <v>12.748852080000001</v>
      </c>
      <c r="AB19" s="551">
        <v>11.69556841</v>
      </c>
      <c r="AC19" s="551">
        <v>12.02656999</v>
      </c>
      <c r="AD19" s="551">
        <v>11.063787339999999</v>
      </c>
      <c r="AE19" s="551">
        <v>11.28253677</v>
      </c>
      <c r="AF19" s="551">
        <v>12.25114932</v>
      </c>
      <c r="AG19" s="551">
        <v>13.68770224</v>
      </c>
      <c r="AH19" s="551">
        <v>14.49793154</v>
      </c>
      <c r="AI19" s="551">
        <v>12.67049688</v>
      </c>
      <c r="AJ19" s="551">
        <v>11.510772920000001</v>
      </c>
      <c r="AK19" s="551">
        <v>10.955641760000001</v>
      </c>
      <c r="AL19" s="551">
        <v>12.407663790000001</v>
      </c>
      <c r="AM19" s="551">
        <v>12.02428995</v>
      </c>
      <c r="AN19" s="551">
        <v>11.19876341</v>
      </c>
      <c r="AO19" s="551">
        <v>11.79315212</v>
      </c>
      <c r="AP19" s="551">
        <v>10.703879049999999</v>
      </c>
      <c r="AQ19" s="551">
        <v>10.875657520000001</v>
      </c>
      <c r="AR19" s="551">
        <v>11.56961664</v>
      </c>
      <c r="AS19" s="551">
        <v>13.65244599</v>
      </c>
      <c r="AT19" s="551">
        <v>13.491561340000001</v>
      </c>
      <c r="AU19" s="551">
        <v>12.55696616</v>
      </c>
      <c r="AV19" s="551">
        <v>11.380637849999999</v>
      </c>
      <c r="AW19" s="551">
        <v>11.312687929999999</v>
      </c>
      <c r="AX19" s="551">
        <v>11.683126489999999</v>
      </c>
      <c r="AY19" s="551">
        <v>12.27738287</v>
      </c>
      <c r="AZ19" s="551">
        <v>11.68459943</v>
      </c>
      <c r="BA19" s="551">
        <v>11.91417038</v>
      </c>
      <c r="BB19" s="551">
        <v>10.822057625999999</v>
      </c>
      <c r="BC19" s="551">
        <v>11.358719395</v>
      </c>
      <c r="BD19" s="556">
        <v>11.871040000000001</v>
      </c>
      <c r="BE19" s="556">
        <v>13.849360000000001</v>
      </c>
      <c r="BF19" s="556">
        <v>13.93516</v>
      </c>
      <c r="BG19" s="556">
        <v>12.768649999999999</v>
      </c>
      <c r="BH19" s="556">
        <v>11.426259999999999</v>
      </c>
      <c r="BI19" s="556">
        <v>11.21636</v>
      </c>
      <c r="BJ19" s="556">
        <v>11.769920000000001</v>
      </c>
      <c r="BK19" s="556">
        <v>12.31798</v>
      </c>
      <c r="BL19" s="556">
        <v>11.33968</v>
      </c>
      <c r="BM19" s="556">
        <v>12.024459999999999</v>
      </c>
      <c r="BN19" s="556">
        <v>10.8454</v>
      </c>
      <c r="BO19" s="556">
        <v>11.40466</v>
      </c>
      <c r="BP19" s="556">
        <v>11.96813</v>
      </c>
      <c r="BQ19" s="556">
        <v>13.886939999999999</v>
      </c>
      <c r="BR19" s="556">
        <v>13.91183</v>
      </c>
      <c r="BS19" s="556">
        <v>12.740320000000001</v>
      </c>
      <c r="BT19" s="556">
        <v>11.38932</v>
      </c>
      <c r="BU19" s="556">
        <v>11.16874</v>
      </c>
      <c r="BV19" s="556">
        <v>11.707839999999999</v>
      </c>
    </row>
    <row r="20" spans="1:74" ht="11.1" customHeight="1" x14ac:dyDescent="0.2">
      <c r="A20" s="59" t="s">
        <v>674</v>
      </c>
      <c r="B20" s="560" t="s">
        <v>1178</v>
      </c>
      <c r="C20" s="551">
        <v>14.915739950000001</v>
      </c>
      <c r="D20" s="551">
        <v>14.30168918</v>
      </c>
      <c r="E20" s="551">
        <v>13.6481297</v>
      </c>
      <c r="F20" s="551">
        <v>11.457210699999999</v>
      </c>
      <c r="G20" s="551">
        <v>12.33817191</v>
      </c>
      <c r="H20" s="551">
        <v>14.28868958</v>
      </c>
      <c r="I20" s="551">
        <v>16.77511342</v>
      </c>
      <c r="J20" s="551">
        <v>16.117094959999999</v>
      </c>
      <c r="K20" s="551">
        <v>14.07101465</v>
      </c>
      <c r="L20" s="551">
        <v>13.7258364</v>
      </c>
      <c r="M20" s="551">
        <v>12.899426719999999</v>
      </c>
      <c r="N20" s="551">
        <v>14.07617494</v>
      </c>
      <c r="O20" s="551">
        <v>14.194646949999999</v>
      </c>
      <c r="P20" s="551">
        <v>13.76898418</v>
      </c>
      <c r="Q20" s="551">
        <v>13.773177370000001</v>
      </c>
      <c r="R20" s="551">
        <v>12.87720167</v>
      </c>
      <c r="S20" s="551">
        <v>13.74968937</v>
      </c>
      <c r="T20" s="551">
        <v>15.533382980000001</v>
      </c>
      <c r="U20" s="551">
        <v>16.60606786</v>
      </c>
      <c r="V20" s="551">
        <v>17.276275909999999</v>
      </c>
      <c r="W20" s="551">
        <v>15.092893910000001</v>
      </c>
      <c r="X20" s="551">
        <v>14.41137681</v>
      </c>
      <c r="Y20" s="551">
        <v>13.540112369999999</v>
      </c>
      <c r="Z20" s="551">
        <v>14.12766263</v>
      </c>
      <c r="AA20" s="551">
        <v>15.23946611</v>
      </c>
      <c r="AB20" s="551">
        <v>13.688683640000001</v>
      </c>
      <c r="AC20" s="551">
        <v>14.384191810000001</v>
      </c>
      <c r="AD20" s="551">
        <v>13.035328890000001</v>
      </c>
      <c r="AE20" s="551">
        <v>14.257530709999999</v>
      </c>
      <c r="AF20" s="551">
        <v>15.62229378</v>
      </c>
      <c r="AG20" s="551">
        <v>16.746942359999998</v>
      </c>
      <c r="AH20" s="551">
        <v>16.924775780000001</v>
      </c>
      <c r="AI20" s="551">
        <v>15.13689007</v>
      </c>
      <c r="AJ20" s="551">
        <v>13.78666641</v>
      </c>
      <c r="AK20" s="551">
        <v>13.680743319999999</v>
      </c>
      <c r="AL20" s="551">
        <v>14.741924040000001</v>
      </c>
      <c r="AM20" s="551">
        <v>14.61965036</v>
      </c>
      <c r="AN20" s="551">
        <v>13.32714644</v>
      </c>
      <c r="AO20" s="551">
        <v>14.416774220000001</v>
      </c>
      <c r="AP20" s="551">
        <v>12.99933762</v>
      </c>
      <c r="AQ20" s="551">
        <v>14.01428797</v>
      </c>
      <c r="AR20" s="551">
        <v>14.91750401</v>
      </c>
      <c r="AS20" s="551">
        <v>16.667307749999999</v>
      </c>
      <c r="AT20" s="551">
        <v>16.47210115</v>
      </c>
      <c r="AU20" s="551">
        <v>14.89417373</v>
      </c>
      <c r="AV20" s="551">
        <v>14.36700117</v>
      </c>
      <c r="AW20" s="551">
        <v>13.61402695</v>
      </c>
      <c r="AX20" s="551">
        <v>14.157782470000001</v>
      </c>
      <c r="AY20" s="551">
        <v>15.43676861</v>
      </c>
      <c r="AZ20" s="551">
        <v>13.644913219999999</v>
      </c>
      <c r="BA20" s="551">
        <v>14.224881209999999</v>
      </c>
      <c r="BB20" s="551">
        <v>13.166203598999999</v>
      </c>
      <c r="BC20" s="551">
        <v>14.541289824</v>
      </c>
      <c r="BD20" s="556">
        <v>15.064109999999999</v>
      </c>
      <c r="BE20" s="556">
        <v>17.03096</v>
      </c>
      <c r="BF20" s="556">
        <v>16.979970000000002</v>
      </c>
      <c r="BG20" s="556">
        <v>14.92094</v>
      </c>
      <c r="BH20" s="556">
        <v>14.412750000000001</v>
      </c>
      <c r="BI20" s="556">
        <v>13.601139999999999</v>
      </c>
      <c r="BJ20" s="556">
        <v>14.52064</v>
      </c>
      <c r="BK20" s="556">
        <v>15.48739</v>
      </c>
      <c r="BL20" s="556">
        <v>13.51643</v>
      </c>
      <c r="BM20" s="556">
        <v>14.43763</v>
      </c>
      <c r="BN20" s="556">
        <v>13.2643</v>
      </c>
      <c r="BO20" s="556">
        <v>14.89926</v>
      </c>
      <c r="BP20" s="556">
        <v>15.33944</v>
      </c>
      <c r="BQ20" s="556">
        <v>17.063549999999999</v>
      </c>
      <c r="BR20" s="556">
        <v>16.95721</v>
      </c>
      <c r="BS20" s="556">
        <v>14.884359999999999</v>
      </c>
      <c r="BT20" s="556">
        <v>14.36749</v>
      </c>
      <c r="BU20" s="556">
        <v>13.55057</v>
      </c>
      <c r="BV20" s="556">
        <v>14.45853</v>
      </c>
    </row>
    <row r="21" spans="1:74" ht="11.1" customHeight="1" x14ac:dyDescent="0.2">
      <c r="A21" s="59" t="s">
        <v>675</v>
      </c>
      <c r="B21" s="560" t="s">
        <v>1179</v>
      </c>
      <c r="C21" s="551">
        <v>8.6604161400000006</v>
      </c>
      <c r="D21" s="551">
        <v>8.2072324900000009</v>
      </c>
      <c r="E21" s="551">
        <v>7.9253367800000003</v>
      </c>
      <c r="F21" s="551">
        <v>6.7122381000000004</v>
      </c>
      <c r="G21" s="551">
        <v>6.76510386</v>
      </c>
      <c r="H21" s="551">
        <v>8.2176273799999997</v>
      </c>
      <c r="I21" s="551">
        <v>9.2882745999999994</v>
      </c>
      <c r="J21" s="551">
        <v>9.1206965899999997</v>
      </c>
      <c r="K21" s="551">
        <v>7.99688058</v>
      </c>
      <c r="L21" s="551">
        <v>7.8674244199999999</v>
      </c>
      <c r="M21" s="551">
        <v>7.46868599</v>
      </c>
      <c r="N21" s="551">
        <v>8.1052781599999992</v>
      </c>
      <c r="O21" s="551">
        <v>8.0955605899999998</v>
      </c>
      <c r="P21" s="551">
        <v>8.1999971499999997</v>
      </c>
      <c r="Q21" s="551">
        <v>7.7826394399999996</v>
      </c>
      <c r="R21" s="551">
        <v>7.2418826100000002</v>
      </c>
      <c r="S21" s="551">
        <v>7.6348492200000004</v>
      </c>
      <c r="T21" s="551">
        <v>8.8419346799999996</v>
      </c>
      <c r="U21" s="551">
        <v>9.4009085199999998</v>
      </c>
      <c r="V21" s="551">
        <v>9.6243798999999992</v>
      </c>
      <c r="W21" s="551">
        <v>8.5814467499999996</v>
      </c>
      <c r="X21" s="551">
        <v>8.1175325899999997</v>
      </c>
      <c r="Y21" s="551">
        <v>7.7465175000000004</v>
      </c>
      <c r="Z21" s="551">
        <v>8.1649260899999998</v>
      </c>
      <c r="AA21" s="551">
        <v>8.8379906699999999</v>
      </c>
      <c r="AB21" s="551">
        <v>8.1057179099999992</v>
      </c>
      <c r="AC21" s="551">
        <v>8.2918882000000007</v>
      </c>
      <c r="AD21" s="551">
        <v>7.6794295799999999</v>
      </c>
      <c r="AE21" s="551">
        <v>8.1904715299999999</v>
      </c>
      <c r="AF21" s="551">
        <v>8.9129418600000001</v>
      </c>
      <c r="AG21" s="551">
        <v>9.7156642299999998</v>
      </c>
      <c r="AH21" s="551">
        <v>9.7325975400000004</v>
      </c>
      <c r="AI21" s="551">
        <v>9.1347421999999998</v>
      </c>
      <c r="AJ21" s="551">
        <v>8.0692033399999996</v>
      </c>
      <c r="AK21" s="551">
        <v>8.10395486</v>
      </c>
      <c r="AL21" s="551">
        <v>8.7632351100000001</v>
      </c>
      <c r="AM21" s="551">
        <v>8.9561173000000007</v>
      </c>
      <c r="AN21" s="551">
        <v>7.9070091800000002</v>
      </c>
      <c r="AO21" s="551">
        <v>8.4073401200000006</v>
      </c>
      <c r="AP21" s="551">
        <v>7.7232542300000002</v>
      </c>
      <c r="AQ21" s="551">
        <v>8.2994207099999997</v>
      </c>
      <c r="AR21" s="551">
        <v>9.1106428000000008</v>
      </c>
      <c r="AS21" s="551">
        <v>9.6207188099999996</v>
      </c>
      <c r="AT21" s="551">
        <v>9.9837028700000001</v>
      </c>
      <c r="AU21" s="551">
        <v>8.9821016300000007</v>
      </c>
      <c r="AV21" s="551">
        <v>8.3821704799999992</v>
      </c>
      <c r="AW21" s="551">
        <v>8.1807688800000005</v>
      </c>
      <c r="AX21" s="551">
        <v>8.4798352000000001</v>
      </c>
      <c r="AY21" s="551">
        <v>9.2003637400000002</v>
      </c>
      <c r="AZ21" s="551">
        <v>7.9907790500000004</v>
      </c>
      <c r="BA21" s="551">
        <v>8.3228763899999993</v>
      </c>
      <c r="BB21" s="551">
        <v>7.7267382783</v>
      </c>
      <c r="BC21" s="551">
        <v>8.1612180539000008</v>
      </c>
      <c r="BD21" s="556">
        <v>9.2692979999999991</v>
      </c>
      <c r="BE21" s="556">
        <v>10.36514</v>
      </c>
      <c r="BF21" s="556">
        <v>10.42953</v>
      </c>
      <c r="BG21" s="556">
        <v>9.1660780000000006</v>
      </c>
      <c r="BH21" s="556">
        <v>8.7173029999999994</v>
      </c>
      <c r="BI21" s="556">
        <v>8.5193680000000001</v>
      </c>
      <c r="BJ21" s="556">
        <v>9.0753579999999996</v>
      </c>
      <c r="BK21" s="556">
        <v>9.574522</v>
      </c>
      <c r="BL21" s="556">
        <v>8.3287689999999994</v>
      </c>
      <c r="BM21" s="556">
        <v>8.7633910000000004</v>
      </c>
      <c r="BN21" s="556">
        <v>7.910126</v>
      </c>
      <c r="BO21" s="556">
        <v>8.431635</v>
      </c>
      <c r="BP21" s="556">
        <v>9.5822310000000002</v>
      </c>
      <c r="BQ21" s="556">
        <v>10.51116</v>
      </c>
      <c r="BR21" s="556">
        <v>10.548310000000001</v>
      </c>
      <c r="BS21" s="556">
        <v>9.2559149999999999</v>
      </c>
      <c r="BT21" s="556">
        <v>8.7964870000000008</v>
      </c>
      <c r="BU21" s="556">
        <v>8.5965819999999997</v>
      </c>
      <c r="BV21" s="556">
        <v>9.1591640000000005</v>
      </c>
    </row>
    <row r="22" spans="1:74" ht="11.1" customHeight="1" x14ac:dyDescent="0.2">
      <c r="A22" s="59" t="s">
        <v>676</v>
      </c>
      <c r="B22" s="560" t="s">
        <v>1180</v>
      </c>
      <c r="C22" s="551">
        <v>24.945068330000002</v>
      </c>
      <c r="D22" s="551">
        <v>23.490674030000001</v>
      </c>
      <c r="E22" s="551">
        <v>23.94998511</v>
      </c>
      <c r="F22" s="551">
        <v>21.551877409999999</v>
      </c>
      <c r="G22" s="551">
        <v>22.72610431</v>
      </c>
      <c r="H22" s="551">
        <v>25.960022210000002</v>
      </c>
      <c r="I22" s="551">
        <v>30.07686781</v>
      </c>
      <c r="J22" s="551">
        <v>29.19860985</v>
      </c>
      <c r="K22" s="551">
        <v>26.79907369</v>
      </c>
      <c r="L22" s="551">
        <v>25.512225369999999</v>
      </c>
      <c r="M22" s="551">
        <v>23.524370999999999</v>
      </c>
      <c r="N22" s="551">
        <v>23.631419910000002</v>
      </c>
      <c r="O22" s="551">
        <v>24.56798388</v>
      </c>
      <c r="P22" s="551">
        <v>22.789525430000001</v>
      </c>
      <c r="Q22" s="551">
        <v>23.452647150000001</v>
      </c>
      <c r="R22" s="551">
        <v>23.80185195</v>
      </c>
      <c r="S22" s="551">
        <v>25.60128508</v>
      </c>
      <c r="T22" s="551">
        <v>27.93244657</v>
      </c>
      <c r="U22" s="551">
        <v>30.463320320000001</v>
      </c>
      <c r="V22" s="551">
        <v>31.120992909999998</v>
      </c>
      <c r="W22" s="551">
        <v>28.04278313</v>
      </c>
      <c r="X22" s="551">
        <v>26.689851010000002</v>
      </c>
      <c r="Y22" s="551">
        <v>24.11700497</v>
      </c>
      <c r="Z22" s="551">
        <v>24.548862679999999</v>
      </c>
      <c r="AA22" s="551">
        <v>27.068993590000002</v>
      </c>
      <c r="AB22" s="551">
        <v>24.234512039999998</v>
      </c>
      <c r="AC22" s="551">
        <v>25.104618689999999</v>
      </c>
      <c r="AD22" s="551">
        <v>25.3111532</v>
      </c>
      <c r="AE22" s="551">
        <v>28.54665284</v>
      </c>
      <c r="AF22" s="551">
        <v>29.766604770000001</v>
      </c>
      <c r="AG22" s="551">
        <v>32.971963119999998</v>
      </c>
      <c r="AH22" s="551">
        <v>32.334532979999999</v>
      </c>
      <c r="AI22" s="551">
        <v>29.36825279</v>
      </c>
      <c r="AJ22" s="551">
        <v>26.626436089999999</v>
      </c>
      <c r="AK22" s="551">
        <v>26.428519810000001</v>
      </c>
      <c r="AL22" s="551">
        <v>27.045388079999999</v>
      </c>
      <c r="AM22" s="551">
        <v>25.040149580000001</v>
      </c>
      <c r="AN22" s="551">
        <v>23.698164599999998</v>
      </c>
      <c r="AO22" s="551">
        <v>26.641241409999999</v>
      </c>
      <c r="AP22" s="551">
        <v>25.14452494</v>
      </c>
      <c r="AQ22" s="551">
        <v>27.62487544</v>
      </c>
      <c r="AR22" s="551">
        <v>28.90380261</v>
      </c>
      <c r="AS22" s="551">
        <v>32.963998590000003</v>
      </c>
      <c r="AT22" s="551">
        <v>33.431358199999998</v>
      </c>
      <c r="AU22" s="551">
        <v>30.066362869999999</v>
      </c>
      <c r="AV22" s="551">
        <v>27.875201830000002</v>
      </c>
      <c r="AW22" s="551">
        <v>26.07021374</v>
      </c>
      <c r="AX22" s="551">
        <v>26.447623759999999</v>
      </c>
      <c r="AY22" s="551">
        <v>27.308045589999999</v>
      </c>
      <c r="AZ22" s="551">
        <v>25.174738019999999</v>
      </c>
      <c r="BA22" s="551">
        <v>26.141734020000001</v>
      </c>
      <c r="BB22" s="551">
        <v>26.240821812</v>
      </c>
      <c r="BC22" s="551">
        <v>30.035467025999999</v>
      </c>
      <c r="BD22" s="556">
        <v>30.880980000000001</v>
      </c>
      <c r="BE22" s="556">
        <v>34.235190000000003</v>
      </c>
      <c r="BF22" s="556">
        <v>34.583889999999997</v>
      </c>
      <c r="BG22" s="556">
        <v>31.504989999999999</v>
      </c>
      <c r="BH22" s="556">
        <v>29.068449999999999</v>
      </c>
      <c r="BI22" s="556">
        <v>26.622959999999999</v>
      </c>
      <c r="BJ22" s="556">
        <v>27.464449999999999</v>
      </c>
      <c r="BK22" s="556">
        <v>28.217829999999999</v>
      </c>
      <c r="BL22" s="556">
        <v>25.69012</v>
      </c>
      <c r="BM22" s="556">
        <v>27.318300000000001</v>
      </c>
      <c r="BN22" s="556">
        <v>26.990459999999999</v>
      </c>
      <c r="BO22" s="556">
        <v>30.75403</v>
      </c>
      <c r="BP22" s="556">
        <v>32.136960000000002</v>
      </c>
      <c r="BQ22" s="556">
        <v>34.918959999999998</v>
      </c>
      <c r="BR22" s="556">
        <v>35.227150000000002</v>
      </c>
      <c r="BS22" s="556">
        <v>32.053879999999999</v>
      </c>
      <c r="BT22" s="556">
        <v>29.535489999999999</v>
      </c>
      <c r="BU22" s="556">
        <v>27.013809999999999</v>
      </c>
      <c r="BV22" s="556">
        <v>27.842849999999999</v>
      </c>
    </row>
    <row r="23" spans="1:74" ht="11.1" customHeight="1" x14ac:dyDescent="0.2">
      <c r="A23" s="59" t="s">
        <v>677</v>
      </c>
      <c r="B23" s="560" t="s">
        <v>1181</v>
      </c>
      <c r="C23" s="551">
        <v>7.0994663100000004</v>
      </c>
      <c r="D23" s="551">
        <v>6.8953428800000003</v>
      </c>
      <c r="E23" s="551">
        <v>6.66870034</v>
      </c>
      <c r="F23" s="551">
        <v>5.9274410299999998</v>
      </c>
      <c r="G23" s="551">
        <v>6.1719630099999998</v>
      </c>
      <c r="H23" s="551">
        <v>7.42871682</v>
      </c>
      <c r="I23" s="551">
        <v>8.6864079299999997</v>
      </c>
      <c r="J23" s="551">
        <v>8.6774365299999996</v>
      </c>
      <c r="K23" s="551">
        <v>8.0032880399999993</v>
      </c>
      <c r="L23" s="551">
        <v>7.1078119199999996</v>
      </c>
      <c r="M23" s="551">
        <v>6.4875540599999999</v>
      </c>
      <c r="N23" s="551">
        <v>6.8803351499999996</v>
      </c>
      <c r="O23" s="551">
        <v>7.1244195299999999</v>
      </c>
      <c r="P23" s="551">
        <v>6.8319317000000002</v>
      </c>
      <c r="Q23" s="551">
        <v>6.7089845500000003</v>
      </c>
      <c r="R23" s="551">
        <v>6.6412048300000004</v>
      </c>
      <c r="S23" s="551">
        <v>6.9145448099999998</v>
      </c>
      <c r="T23" s="551">
        <v>7.9375961999999998</v>
      </c>
      <c r="U23" s="551">
        <v>8.6685969000000007</v>
      </c>
      <c r="V23" s="551">
        <v>9.0147376599999998</v>
      </c>
      <c r="W23" s="551">
        <v>8.2906486299999997</v>
      </c>
      <c r="X23" s="551">
        <v>7.4290153500000002</v>
      </c>
      <c r="Y23" s="551">
        <v>6.7616781399999999</v>
      </c>
      <c r="Z23" s="551">
        <v>6.7464207099999998</v>
      </c>
      <c r="AA23" s="551">
        <v>7.4193315899999996</v>
      </c>
      <c r="AB23" s="551">
        <v>6.8972957099999999</v>
      </c>
      <c r="AC23" s="551">
        <v>6.8491838300000003</v>
      </c>
      <c r="AD23" s="551">
        <v>6.6631069500000004</v>
      </c>
      <c r="AE23" s="551">
        <v>7.4447977600000002</v>
      </c>
      <c r="AF23" s="551">
        <v>8.4598714899999994</v>
      </c>
      <c r="AG23" s="551">
        <v>9.3843015300000001</v>
      </c>
      <c r="AH23" s="551">
        <v>9.1997963600000006</v>
      </c>
      <c r="AI23" s="551">
        <v>8.38916124</v>
      </c>
      <c r="AJ23" s="551">
        <v>7.2194981</v>
      </c>
      <c r="AK23" s="551">
        <v>6.8231891500000001</v>
      </c>
      <c r="AL23" s="551">
        <v>7.1246243299999996</v>
      </c>
      <c r="AM23" s="551">
        <v>7.1733580899999998</v>
      </c>
      <c r="AN23" s="551">
        <v>6.6657708800000002</v>
      </c>
      <c r="AO23" s="551">
        <v>6.8081061900000002</v>
      </c>
      <c r="AP23" s="551">
        <v>6.7053903500000001</v>
      </c>
      <c r="AQ23" s="551">
        <v>7.1264668200000001</v>
      </c>
      <c r="AR23" s="551">
        <v>7.9429102900000004</v>
      </c>
      <c r="AS23" s="551">
        <v>8.9120263499999997</v>
      </c>
      <c r="AT23" s="551">
        <v>9.4070797099999997</v>
      </c>
      <c r="AU23" s="551">
        <v>8.7735150100000006</v>
      </c>
      <c r="AV23" s="551">
        <v>7.5777043099999997</v>
      </c>
      <c r="AW23" s="551">
        <v>6.9713133100000002</v>
      </c>
      <c r="AX23" s="551">
        <v>7.0644087799999999</v>
      </c>
      <c r="AY23" s="551">
        <v>7.7303134699999996</v>
      </c>
      <c r="AZ23" s="551">
        <v>6.9577142900000002</v>
      </c>
      <c r="BA23" s="551">
        <v>6.7653242000000002</v>
      </c>
      <c r="BB23" s="551">
        <v>6.6862557280999999</v>
      </c>
      <c r="BC23" s="551">
        <v>7.5912557293000003</v>
      </c>
      <c r="BD23" s="556">
        <v>8.3333670000000009</v>
      </c>
      <c r="BE23" s="556">
        <v>9.1575349999999993</v>
      </c>
      <c r="BF23" s="556">
        <v>9.5108739999999994</v>
      </c>
      <c r="BG23" s="556">
        <v>8.7970640000000007</v>
      </c>
      <c r="BH23" s="556">
        <v>7.6054089999999999</v>
      </c>
      <c r="BI23" s="556">
        <v>7.0075159999999999</v>
      </c>
      <c r="BJ23" s="556">
        <v>7.1391400000000003</v>
      </c>
      <c r="BK23" s="556">
        <v>7.6438009999999998</v>
      </c>
      <c r="BL23" s="556">
        <v>6.7508280000000003</v>
      </c>
      <c r="BM23" s="556">
        <v>6.8285479999999996</v>
      </c>
      <c r="BN23" s="556">
        <v>6.6745989999999997</v>
      </c>
      <c r="BO23" s="556">
        <v>7.4212420000000003</v>
      </c>
      <c r="BP23" s="556">
        <v>8.3106779999999993</v>
      </c>
      <c r="BQ23" s="556">
        <v>9.1385310000000004</v>
      </c>
      <c r="BR23" s="556">
        <v>9.4158969999999993</v>
      </c>
      <c r="BS23" s="556">
        <v>8.6975390000000008</v>
      </c>
      <c r="BT23" s="556">
        <v>7.5109209999999997</v>
      </c>
      <c r="BU23" s="556">
        <v>6.919022</v>
      </c>
      <c r="BV23" s="556">
        <v>7.0535550000000002</v>
      </c>
    </row>
    <row r="24" spans="1:74" ht="11.1" customHeight="1" x14ac:dyDescent="0.2">
      <c r="A24" s="59" t="s">
        <v>678</v>
      </c>
      <c r="B24" s="560" t="s">
        <v>1182</v>
      </c>
      <c r="C24" s="551">
        <v>15.96417106</v>
      </c>
      <c r="D24" s="551">
        <v>14.76486551</v>
      </c>
      <c r="E24" s="551">
        <v>15.67209107</v>
      </c>
      <c r="F24" s="551">
        <v>14.261084629999999</v>
      </c>
      <c r="G24" s="551">
        <v>14.504887800000001</v>
      </c>
      <c r="H24" s="551">
        <v>17.494225419999999</v>
      </c>
      <c r="I24" s="551">
        <v>19.741633360000002</v>
      </c>
      <c r="J24" s="551">
        <v>19.349304870000001</v>
      </c>
      <c r="K24" s="551">
        <v>18.080683390000001</v>
      </c>
      <c r="L24" s="551">
        <v>17.414857120000001</v>
      </c>
      <c r="M24" s="551">
        <v>14.551227020000001</v>
      </c>
      <c r="N24" s="551">
        <v>15.576657730000001</v>
      </c>
      <c r="O24" s="551">
        <v>15.26104836</v>
      </c>
      <c r="P24" s="551">
        <v>13.37588306</v>
      </c>
      <c r="Q24" s="551">
        <v>14.202703319999999</v>
      </c>
      <c r="R24" s="551">
        <v>15.88670698</v>
      </c>
      <c r="S24" s="551">
        <v>16.43318678</v>
      </c>
      <c r="T24" s="551">
        <v>18.558992969999998</v>
      </c>
      <c r="U24" s="551">
        <v>19.629881860000001</v>
      </c>
      <c r="V24" s="551">
        <v>20.00118973</v>
      </c>
      <c r="W24" s="551">
        <v>19.16775973</v>
      </c>
      <c r="X24" s="551">
        <v>17.808233470000001</v>
      </c>
      <c r="Y24" s="551">
        <v>15.68553503</v>
      </c>
      <c r="Z24" s="551">
        <v>15.807977749999999</v>
      </c>
      <c r="AA24" s="551">
        <v>16.57259436</v>
      </c>
      <c r="AB24" s="551">
        <v>15.38593725</v>
      </c>
      <c r="AC24" s="551">
        <v>16.20987964</v>
      </c>
      <c r="AD24" s="551">
        <v>16.144987159999999</v>
      </c>
      <c r="AE24" s="551">
        <v>18.099011740000002</v>
      </c>
      <c r="AF24" s="551">
        <v>19.740894319999999</v>
      </c>
      <c r="AG24" s="551">
        <v>21.287491979999999</v>
      </c>
      <c r="AH24" s="551">
        <v>21.639864410000001</v>
      </c>
      <c r="AI24" s="551">
        <v>20.536307390000001</v>
      </c>
      <c r="AJ24" s="551">
        <v>17.825210460000001</v>
      </c>
      <c r="AK24" s="551">
        <v>16.792486239999999</v>
      </c>
      <c r="AL24" s="551">
        <v>18.022825109999999</v>
      </c>
      <c r="AM24" s="551">
        <v>16.704009190000001</v>
      </c>
      <c r="AN24" s="551">
        <v>14.866560590000001</v>
      </c>
      <c r="AO24" s="551">
        <v>15.939110680000001</v>
      </c>
      <c r="AP24" s="551">
        <v>15.39045138</v>
      </c>
      <c r="AQ24" s="551">
        <v>16.956461220000001</v>
      </c>
      <c r="AR24" s="551">
        <v>18.893781929999999</v>
      </c>
      <c r="AS24" s="551">
        <v>21.043084369999999</v>
      </c>
      <c r="AT24" s="551">
        <v>21.961079819999998</v>
      </c>
      <c r="AU24" s="551">
        <v>20.60199381</v>
      </c>
      <c r="AV24" s="551">
        <v>18.62698374</v>
      </c>
      <c r="AW24" s="551">
        <v>16.37886567</v>
      </c>
      <c r="AX24" s="551">
        <v>15.718754069999999</v>
      </c>
      <c r="AY24" s="551">
        <v>16.125411679999999</v>
      </c>
      <c r="AZ24" s="551">
        <v>16.27252717</v>
      </c>
      <c r="BA24" s="551">
        <v>15.77379794</v>
      </c>
      <c r="BB24" s="551">
        <v>16.813221123999998</v>
      </c>
      <c r="BC24" s="551">
        <v>18.394768460000002</v>
      </c>
      <c r="BD24" s="556">
        <v>19.72335</v>
      </c>
      <c r="BE24" s="556">
        <v>21.613219999999998</v>
      </c>
      <c r="BF24" s="556">
        <v>22.061800000000002</v>
      </c>
      <c r="BG24" s="556">
        <v>20.46698</v>
      </c>
      <c r="BH24" s="556">
        <v>19.001750000000001</v>
      </c>
      <c r="BI24" s="556">
        <v>16.916709999999998</v>
      </c>
      <c r="BJ24" s="556">
        <v>16.411269999999998</v>
      </c>
      <c r="BK24" s="556">
        <v>16.517160000000001</v>
      </c>
      <c r="BL24" s="556">
        <v>16.589580000000002</v>
      </c>
      <c r="BM24" s="556">
        <v>16.578690000000002</v>
      </c>
      <c r="BN24" s="556">
        <v>16.982130000000002</v>
      </c>
      <c r="BO24" s="556">
        <v>18.400549999999999</v>
      </c>
      <c r="BP24" s="556">
        <v>19.935870000000001</v>
      </c>
      <c r="BQ24" s="556">
        <v>21.856780000000001</v>
      </c>
      <c r="BR24" s="556">
        <v>22.2652</v>
      </c>
      <c r="BS24" s="556">
        <v>20.686440000000001</v>
      </c>
      <c r="BT24" s="556">
        <v>19.217970000000001</v>
      </c>
      <c r="BU24" s="556">
        <v>17.117439999999998</v>
      </c>
      <c r="BV24" s="556">
        <v>16.62236</v>
      </c>
    </row>
    <row r="25" spans="1:74" ht="11.1" customHeight="1" x14ac:dyDescent="0.2">
      <c r="A25" s="59" t="s">
        <v>679</v>
      </c>
      <c r="B25" s="560" t="s">
        <v>1183</v>
      </c>
      <c r="C25" s="551">
        <v>7.7447028600000003</v>
      </c>
      <c r="D25" s="551">
        <v>7.3222927899999997</v>
      </c>
      <c r="E25" s="551">
        <v>7.4520796000000002</v>
      </c>
      <c r="F25" s="551">
        <v>6.62420893</v>
      </c>
      <c r="G25" s="551">
        <v>7.5310995900000002</v>
      </c>
      <c r="H25" s="551">
        <v>8.1192547899999994</v>
      </c>
      <c r="I25" s="551">
        <v>9.3491964799999998</v>
      </c>
      <c r="J25" s="551">
        <v>9.6208175899999997</v>
      </c>
      <c r="K25" s="551">
        <v>8.6048863400000002</v>
      </c>
      <c r="L25" s="551">
        <v>8.0140579600000006</v>
      </c>
      <c r="M25" s="551">
        <v>7.3252012799999999</v>
      </c>
      <c r="N25" s="551">
        <v>7.58055784</v>
      </c>
      <c r="O25" s="551">
        <v>7.5742229500000002</v>
      </c>
      <c r="P25" s="551">
        <v>6.92977065</v>
      </c>
      <c r="Q25" s="551">
        <v>7.4460436000000003</v>
      </c>
      <c r="R25" s="551">
        <v>7.5094590700000001</v>
      </c>
      <c r="S25" s="551">
        <v>8.1059131600000001</v>
      </c>
      <c r="T25" s="551">
        <v>9.1994155000000006</v>
      </c>
      <c r="U25" s="551">
        <v>9.9136691700000004</v>
      </c>
      <c r="V25" s="551">
        <v>9.7875881299999996</v>
      </c>
      <c r="W25" s="551">
        <v>8.9759218700000005</v>
      </c>
      <c r="X25" s="551">
        <v>7.9543006600000004</v>
      </c>
      <c r="Y25" s="551">
        <v>7.5010236900000002</v>
      </c>
      <c r="Z25" s="551">
        <v>7.78308161</v>
      </c>
      <c r="AA25" s="551">
        <v>7.93641782</v>
      </c>
      <c r="AB25" s="551">
        <v>7.3223864399999998</v>
      </c>
      <c r="AC25" s="551">
        <v>7.9086589700000003</v>
      </c>
      <c r="AD25" s="551">
        <v>7.7906753899999996</v>
      </c>
      <c r="AE25" s="551">
        <v>8.4210285999999996</v>
      </c>
      <c r="AF25" s="551">
        <v>9.1973194500000002</v>
      </c>
      <c r="AG25" s="551">
        <v>10.17181568</v>
      </c>
      <c r="AH25" s="551">
        <v>10.1579923</v>
      </c>
      <c r="AI25" s="551">
        <v>9.2496164800000003</v>
      </c>
      <c r="AJ25" s="551">
        <v>8.2880860300000005</v>
      </c>
      <c r="AK25" s="551">
        <v>7.7204458799999998</v>
      </c>
      <c r="AL25" s="551">
        <v>8.2514569299999998</v>
      </c>
      <c r="AM25" s="551">
        <v>8.1836516100000001</v>
      </c>
      <c r="AN25" s="551">
        <v>7.5565024899999997</v>
      </c>
      <c r="AO25" s="551">
        <v>8.0151037600000006</v>
      </c>
      <c r="AP25" s="551">
        <v>7.7852532300000004</v>
      </c>
      <c r="AQ25" s="551">
        <v>8.4628329999999998</v>
      </c>
      <c r="AR25" s="551">
        <v>8.7078370899999999</v>
      </c>
      <c r="AS25" s="551">
        <v>10.44133529</v>
      </c>
      <c r="AT25" s="551">
        <v>10.36048534</v>
      </c>
      <c r="AU25" s="551">
        <v>9.0833923399999996</v>
      </c>
      <c r="AV25" s="551">
        <v>8.5594458200000005</v>
      </c>
      <c r="AW25" s="551">
        <v>7.8089438099999997</v>
      </c>
      <c r="AX25" s="551">
        <v>8.2310971800000008</v>
      </c>
      <c r="AY25" s="551">
        <v>8.4782355999999996</v>
      </c>
      <c r="AZ25" s="551">
        <v>7.9932558199999999</v>
      </c>
      <c r="BA25" s="551">
        <v>8.1341794000000007</v>
      </c>
      <c r="BB25" s="551">
        <v>7.9965755826000002</v>
      </c>
      <c r="BC25" s="551">
        <v>8.9746019969000006</v>
      </c>
      <c r="BD25" s="556">
        <v>9.4403950000000005</v>
      </c>
      <c r="BE25" s="556">
        <v>10.45116</v>
      </c>
      <c r="BF25" s="556">
        <v>10.536479999999999</v>
      </c>
      <c r="BG25" s="556">
        <v>9.2832930000000005</v>
      </c>
      <c r="BH25" s="556">
        <v>8.5987449999999992</v>
      </c>
      <c r="BI25" s="556">
        <v>7.889532</v>
      </c>
      <c r="BJ25" s="556">
        <v>8.3914939999999998</v>
      </c>
      <c r="BK25" s="556">
        <v>8.662433</v>
      </c>
      <c r="BL25" s="556">
        <v>7.9606250000000003</v>
      </c>
      <c r="BM25" s="556">
        <v>8.3517030000000005</v>
      </c>
      <c r="BN25" s="556">
        <v>8.2366089999999996</v>
      </c>
      <c r="BO25" s="556">
        <v>9.4300090000000001</v>
      </c>
      <c r="BP25" s="556">
        <v>9.7009050000000006</v>
      </c>
      <c r="BQ25" s="556">
        <v>10.678940000000001</v>
      </c>
      <c r="BR25" s="556">
        <v>10.76202</v>
      </c>
      <c r="BS25" s="556">
        <v>9.4743209999999998</v>
      </c>
      <c r="BT25" s="556">
        <v>8.7699200000000008</v>
      </c>
      <c r="BU25" s="556">
        <v>8.0404699999999991</v>
      </c>
      <c r="BV25" s="556">
        <v>8.5485779999999991</v>
      </c>
    </row>
    <row r="26" spans="1:74" ht="11.1" customHeight="1" x14ac:dyDescent="0.2">
      <c r="A26" s="59" t="s">
        <v>680</v>
      </c>
      <c r="B26" s="560" t="s">
        <v>1184</v>
      </c>
      <c r="C26" s="551">
        <v>13.13990897</v>
      </c>
      <c r="D26" s="551">
        <v>11.53004016</v>
      </c>
      <c r="E26" s="551">
        <v>12.9180777</v>
      </c>
      <c r="F26" s="551">
        <v>11.17134358</v>
      </c>
      <c r="G26" s="551">
        <v>10.777400480000001</v>
      </c>
      <c r="H26" s="551">
        <v>12.327765729999999</v>
      </c>
      <c r="I26" s="551">
        <v>14.481208970000001</v>
      </c>
      <c r="J26" s="551">
        <v>12.74740896</v>
      </c>
      <c r="K26" s="551">
        <v>13.00803865</v>
      </c>
      <c r="L26" s="551">
        <v>13.63790081</v>
      </c>
      <c r="M26" s="551">
        <v>10.975699029999999</v>
      </c>
      <c r="N26" s="551">
        <v>13.347879949999999</v>
      </c>
      <c r="O26" s="551">
        <v>11.50034812</v>
      </c>
      <c r="P26" s="551">
        <v>10.28932275</v>
      </c>
      <c r="Q26" s="551">
        <v>13.796299749999999</v>
      </c>
      <c r="R26" s="551">
        <v>10.08823142</v>
      </c>
      <c r="S26" s="551">
        <v>11.397479969999999</v>
      </c>
      <c r="T26" s="551">
        <v>13.89967719</v>
      </c>
      <c r="U26" s="551">
        <v>14.591042720000001</v>
      </c>
      <c r="V26" s="551">
        <v>14.98495599</v>
      </c>
      <c r="W26" s="551">
        <v>13.64937151</v>
      </c>
      <c r="X26" s="551">
        <v>13.781724690000001</v>
      </c>
      <c r="Y26" s="551">
        <v>12.66525129</v>
      </c>
      <c r="Z26" s="551">
        <v>13.26402463</v>
      </c>
      <c r="AA26" s="551">
        <v>13.07515001</v>
      </c>
      <c r="AB26" s="551">
        <v>11.369141470000001</v>
      </c>
      <c r="AC26" s="551">
        <v>13.37288671</v>
      </c>
      <c r="AD26" s="551">
        <v>12.58596775</v>
      </c>
      <c r="AE26" s="551">
        <v>12.35349581</v>
      </c>
      <c r="AF26" s="551">
        <v>13.066198569999999</v>
      </c>
      <c r="AG26" s="551">
        <v>14.676134490000001</v>
      </c>
      <c r="AH26" s="551">
        <v>15.873616699999999</v>
      </c>
      <c r="AI26" s="551">
        <v>14.95385952</v>
      </c>
      <c r="AJ26" s="551">
        <v>14.16448048</v>
      </c>
      <c r="AK26" s="551">
        <v>12.06706514</v>
      </c>
      <c r="AL26" s="551">
        <v>13.01841134</v>
      </c>
      <c r="AM26" s="551">
        <v>13.29039122</v>
      </c>
      <c r="AN26" s="551">
        <v>11.95056366</v>
      </c>
      <c r="AO26" s="551">
        <v>13.60947092</v>
      </c>
      <c r="AP26" s="551">
        <v>11.028798119999999</v>
      </c>
      <c r="AQ26" s="551">
        <v>12.752705600000001</v>
      </c>
      <c r="AR26" s="551">
        <v>13.22120662</v>
      </c>
      <c r="AS26" s="551">
        <v>14.59685911</v>
      </c>
      <c r="AT26" s="551">
        <v>15.03133379</v>
      </c>
      <c r="AU26" s="551">
        <v>13.94319733</v>
      </c>
      <c r="AV26" s="551">
        <v>14.1702248</v>
      </c>
      <c r="AW26" s="551">
        <v>12.42720282</v>
      </c>
      <c r="AX26" s="551">
        <v>12.80655881</v>
      </c>
      <c r="AY26" s="551">
        <v>13.598566979999999</v>
      </c>
      <c r="AZ26" s="551">
        <v>12.20504715</v>
      </c>
      <c r="BA26" s="551">
        <v>12.565643980000001</v>
      </c>
      <c r="BB26" s="551">
        <v>11.235078761</v>
      </c>
      <c r="BC26" s="551">
        <v>12.804267953</v>
      </c>
      <c r="BD26" s="556">
        <v>13.224880000000001</v>
      </c>
      <c r="BE26" s="556">
        <v>14.7461</v>
      </c>
      <c r="BF26" s="556">
        <v>15.053470000000001</v>
      </c>
      <c r="BG26" s="556">
        <v>14.228669999999999</v>
      </c>
      <c r="BH26" s="556">
        <v>14.38457</v>
      </c>
      <c r="BI26" s="556">
        <v>12.361039999999999</v>
      </c>
      <c r="BJ26" s="556">
        <v>12.83126</v>
      </c>
      <c r="BK26" s="556">
        <v>13.39592</v>
      </c>
      <c r="BL26" s="556">
        <v>11.75263</v>
      </c>
      <c r="BM26" s="556">
        <v>12.49</v>
      </c>
      <c r="BN26" s="556">
        <v>11.221830000000001</v>
      </c>
      <c r="BO26" s="556">
        <v>12.886430000000001</v>
      </c>
      <c r="BP26" s="556">
        <v>13.307779999999999</v>
      </c>
      <c r="BQ26" s="556">
        <v>14.65029</v>
      </c>
      <c r="BR26" s="556">
        <v>14.929779999999999</v>
      </c>
      <c r="BS26" s="556">
        <v>14.10163</v>
      </c>
      <c r="BT26" s="556">
        <v>14.24488</v>
      </c>
      <c r="BU26" s="556">
        <v>12.23413</v>
      </c>
      <c r="BV26" s="556">
        <v>12.69631</v>
      </c>
    </row>
    <row r="27" spans="1:74" ht="11.1" customHeight="1" x14ac:dyDescent="0.2">
      <c r="A27" s="59" t="s">
        <v>681</v>
      </c>
      <c r="B27" s="560" t="s">
        <v>1185</v>
      </c>
      <c r="C27" s="551">
        <v>0.48332563000000001</v>
      </c>
      <c r="D27" s="551">
        <v>0.45793530999999998</v>
      </c>
      <c r="E27" s="551">
        <v>0.45966076</v>
      </c>
      <c r="F27" s="551">
        <v>0.38239532999999998</v>
      </c>
      <c r="G27" s="551">
        <v>0.38466419000000002</v>
      </c>
      <c r="H27" s="551">
        <v>0.40481718</v>
      </c>
      <c r="I27" s="551">
        <v>0.43126882</v>
      </c>
      <c r="J27" s="551">
        <v>0.43554092999999999</v>
      </c>
      <c r="K27" s="551">
        <v>0.42153709</v>
      </c>
      <c r="L27" s="551">
        <v>0.44583267999999998</v>
      </c>
      <c r="M27" s="551">
        <v>0.44753511000000001</v>
      </c>
      <c r="N27" s="551">
        <v>0.45390397999999998</v>
      </c>
      <c r="O27" s="551">
        <v>0.44269892999999999</v>
      </c>
      <c r="P27" s="551">
        <v>0.41257279000000002</v>
      </c>
      <c r="Q27" s="551">
        <v>0.45006309999999999</v>
      </c>
      <c r="R27" s="551">
        <v>0.42038437000000001</v>
      </c>
      <c r="S27" s="551">
        <v>0.44035260999999998</v>
      </c>
      <c r="T27" s="551">
        <v>0.43736755999999999</v>
      </c>
      <c r="U27" s="551">
        <v>0.45105693000000002</v>
      </c>
      <c r="V27" s="551">
        <v>0.45684623000000002</v>
      </c>
      <c r="W27" s="551">
        <v>0.44554505</v>
      </c>
      <c r="X27" s="551">
        <v>0.45288745000000002</v>
      </c>
      <c r="Y27" s="551">
        <v>0.46202637000000002</v>
      </c>
      <c r="Z27" s="551">
        <v>0.47138561000000001</v>
      </c>
      <c r="AA27" s="551">
        <v>0.45635778999999999</v>
      </c>
      <c r="AB27" s="551">
        <v>0.42484506999999999</v>
      </c>
      <c r="AC27" s="551">
        <v>0.45133456</v>
      </c>
      <c r="AD27" s="551">
        <v>0.43277196000000001</v>
      </c>
      <c r="AE27" s="551">
        <v>0.44228573999999998</v>
      </c>
      <c r="AF27" s="551">
        <v>0.43710710000000003</v>
      </c>
      <c r="AG27" s="551">
        <v>0.45243127</v>
      </c>
      <c r="AH27" s="551">
        <v>0.46615698999999999</v>
      </c>
      <c r="AI27" s="551">
        <v>0.45591883</v>
      </c>
      <c r="AJ27" s="551">
        <v>0.46771003</v>
      </c>
      <c r="AK27" s="551">
        <v>0.45794741</v>
      </c>
      <c r="AL27" s="551">
        <v>0.46890124</v>
      </c>
      <c r="AM27" s="551">
        <v>0.45592218000000001</v>
      </c>
      <c r="AN27" s="551">
        <v>0.41598600000000002</v>
      </c>
      <c r="AO27" s="551">
        <v>0.44980059999999999</v>
      </c>
      <c r="AP27" s="551">
        <v>0.43453522</v>
      </c>
      <c r="AQ27" s="551">
        <v>0.43663963</v>
      </c>
      <c r="AR27" s="551">
        <v>0.42683407000000001</v>
      </c>
      <c r="AS27" s="551">
        <v>0.44867736000000003</v>
      </c>
      <c r="AT27" s="551">
        <v>0.46314617000000002</v>
      </c>
      <c r="AU27" s="551">
        <v>0.44331073999999998</v>
      </c>
      <c r="AV27" s="551">
        <v>0.45488192999999999</v>
      </c>
      <c r="AW27" s="551">
        <v>0.45036704999999999</v>
      </c>
      <c r="AX27" s="551">
        <v>0.45880987000000001</v>
      </c>
      <c r="AY27" s="551">
        <v>0.45056754999999998</v>
      </c>
      <c r="AZ27" s="551">
        <v>0.43358728000000002</v>
      </c>
      <c r="BA27" s="551">
        <v>0.44731057000000002</v>
      </c>
      <c r="BB27" s="551">
        <v>0.43200149999999998</v>
      </c>
      <c r="BC27" s="551">
        <v>0.44072730999999998</v>
      </c>
      <c r="BD27" s="556">
        <v>0.4366099</v>
      </c>
      <c r="BE27" s="556">
        <v>0.46067039999999998</v>
      </c>
      <c r="BF27" s="556">
        <v>0.47362989999999999</v>
      </c>
      <c r="BG27" s="556">
        <v>0.4561846</v>
      </c>
      <c r="BH27" s="556">
        <v>0.46335090000000001</v>
      </c>
      <c r="BI27" s="556">
        <v>0.45461859999999998</v>
      </c>
      <c r="BJ27" s="556">
        <v>0.46339150000000001</v>
      </c>
      <c r="BK27" s="556">
        <v>0.45349709999999999</v>
      </c>
      <c r="BL27" s="556">
        <v>0.43093369999999998</v>
      </c>
      <c r="BM27" s="556">
        <v>0.4488277</v>
      </c>
      <c r="BN27" s="556">
        <v>0.43251099999999998</v>
      </c>
      <c r="BO27" s="556">
        <v>0.43999189999999999</v>
      </c>
      <c r="BP27" s="556">
        <v>0.43433110000000003</v>
      </c>
      <c r="BQ27" s="556">
        <v>0.45596130000000001</v>
      </c>
      <c r="BR27" s="556">
        <v>0.46674379999999999</v>
      </c>
      <c r="BS27" s="556">
        <v>0.4478008</v>
      </c>
      <c r="BT27" s="556">
        <v>0.45373629999999998</v>
      </c>
      <c r="BU27" s="556">
        <v>0.44470769999999998</v>
      </c>
      <c r="BV27" s="556">
        <v>0.452907</v>
      </c>
    </row>
    <row r="28" spans="1:74" s="62" customFormat="1" ht="11.1" customHeight="1" x14ac:dyDescent="0.2">
      <c r="A28" s="562" t="s">
        <v>682</v>
      </c>
      <c r="B28" s="565" t="s">
        <v>1175</v>
      </c>
      <c r="C28" s="368">
        <v>109.81219557999999</v>
      </c>
      <c r="D28" s="368">
        <v>103.01476878</v>
      </c>
      <c r="E28" s="368">
        <v>104.10984329999999</v>
      </c>
      <c r="F28" s="368">
        <v>91.405772409999997</v>
      </c>
      <c r="G28" s="368">
        <v>94.299162929999994</v>
      </c>
      <c r="H28" s="368">
        <v>109.59271993</v>
      </c>
      <c r="I28" s="368">
        <v>127.10748119</v>
      </c>
      <c r="J28" s="368">
        <v>123.0568842</v>
      </c>
      <c r="K28" s="368">
        <v>113.21974254</v>
      </c>
      <c r="L28" s="368">
        <v>108.46818857</v>
      </c>
      <c r="M28" s="368">
        <v>97.896620040000002</v>
      </c>
      <c r="N28" s="368">
        <v>105.45620390000001</v>
      </c>
      <c r="O28" s="368">
        <v>104.49764718</v>
      </c>
      <c r="P28" s="368">
        <v>98.355677380000003</v>
      </c>
      <c r="Q28" s="368">
        <v>102.87723446</v>
      </c>
      <c r="R28" s="368">
        <v>98.721379159999998</v>
      </c>
      <c r="S28" s="368">
        <v>104.71120892</v>
      </c>
      <c r="T28" s="368">
        <v>119.05269115999999</v>
      </c>
      <c r="U28" s="368">
        <v>127.85573406</v>
      </c>
      <c r="V28" s="368">
        <v>131.11112134999999</v>
      </c>
      <c r="W28" s="368">
        <v>118.9886836</v>
      </c>
      <c r="X28" s="368">
        <v>112.24647543</v>
      </c>
      <c r="Y28" s="368">
        <v>103.50607832999999</v>
      </c>
      <c r="Z28" s="368">
        <v>106.51556746</v>
      </c>
      <c r="AA28" s="368">
        <v>113.60509057</v>
      </c>
      <c r="AB28" s="368">
        <v>103.06262117999999</v>
      </c>
      <c r="AC28" s="368">
        <v>108.60313764</v>
      </c>
      <c r="AD28" s="368">
        <v>104.56587138</v>
      </c>
      <c r="AE28" s="368">
        <v>113.00720865</v>
      </c>
      <c r="AF28" s="368">
        <v>121.56717173</v>
      </c>
      <c r="AG28" s="368">
        <v>133.95171139000001</v>
      </c>
      <c r="AH28" s="368">
        <v>135.67595263000001</v>
      </c>
      <c r="AI28" s="368">
        <v>124.19527521000001</v>
      </c>
      <c r="AJ28" s="368">
        <v>111.85135757</v>
      </c>
      <c r="AK28" s="368">
        <v>106.85796302999999</v>
      </c>
      <c r="AL28" s="368">
        <v>113.92945207</v>
      </c>
      <c r="AM28" s="368">
        <v>110.49270113999999</v>
      </c>
      <c r="AN28" s="368">
        <v>101.43434548</v>
      </c>
      <c r="AO28" s="368">
        <v>110.07084389000001</v>
      </c>
      <c r="AP28" s="368">
        <v>101.55588346</v>
      </c>
      <c r="AQ28" s="368">
        <v>110.40373775</v>
      </c>
      <c r="AR28" s="368">
        <v>117.72662998</v>
      </c>
      <c r="AS28" s="368">
        <v>133.16064295000001</v>
      </c>
      <c r="AT28" s="368">
        <v>135.06689767</v>
      </c>
      <c r="AU28" s="368">
        <v>123.66304504999999</v>
      </c>
      <c r="AV28" s="368">
        <v>115.3785578</v>
      </c>
      <c r="AW28" s="368">
        <v>107.05072376</v>
      </c>
      <c r="AX28" s="368">
        <v>108.91804381</v>
      </c>
      <c r="AY28" s="368">
        <v>114.84252388</v>
      </c>
      <c r="AZ28" s="368">
        <v>106.39414628</v>
      </c>
      <c r="BA28" s="368">
        <v>108.26600786</v>
      </c>
      <c r="BB28" s="368">
        <v>104.75125598</v>
      </c>
      <c r="BC28" s="368">
        <v>116.25627242</v>
      </c>
      <c r="BD28" s="566">
        <v>122.37009999999999</v>
      </c>
      <c r="BE28" s="566">
        <v>136.67189999999999</v>
      </c>
      <c r="BF28" s="566">
        <v>138.26259999999999</v>
      </c>
      <c r="BG28" s="566">
        <v>125.90819999999999</v>
      </c>
      <c r="BH28" s="566">
        <v>117.6981</v>
      </c>
      <c r="BI28" s="566">
        <v>108.3849</v>
      </c>
      <c r="BJ28" s="566">
        <v>111.9644</v>
      </c>
      <c r="BK28" s="566">
        <v>116.52119999999999</v>
      </c>
      <c r="BL28" s="566">
        <v>106.2638</v>
      </c>
      <c r="BM28" s="566">
        <v>111.2363</v>
      </c>
      <c r="BN28" s="566">
        <v>106.16670000000001</v>
      </c>
      <c r="BO28" s="566">
        <v>117.9944</v>
      </c>
      <c r="BP28" s="566">
        <v>124.81950000000001</v>
      </c>
      <c r="BQ28" s="566">
        <v>137.8827</v>
      </c>
      <c r="BR28" s="566">
        <v>139.13460000000001</v>
      </c>
      <c r="BS28" s="566">
        <v>126.605</v>
      </c>
      <c r="BT28" s="566">
        <v>118.253</v>
      </c>
      <c r="BU28" s="566">
        <v>108.8295</v>
      </c>
      <c r="BV28" s="566">
        <v>112.3852</v>
      </c>
    </row>
    <row r="29" spans="1:74" ht="11.1" customHeight="1" x14ac:dyDescent="0.2">
      <c r="A29" s="59"/>
      <c r="B29" s="61" t="s">
        <v>22</v>
      </c>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7"/>
      <c r="BE29" s="557"/>
      <c r="BF29" s="557"/>
      <c r="BG29" s="557"/>
      <c r="BH29" s="557"/>
      <c r="BI29" s="557"/>
      <c r="BJ29" s="557"/>
      <c r="BK29" s="557"/>
      <c r="BL29" s="557"/>
      <c r="BM29" s="557"/>
      <c r="BN29" s="557"/>
      <c r="BO29" s="557"/>
      <c r="BP29" s="557"/>
      <c r="BQ29" s="557"/>
      <c r="BR29" s="557"/>
      <c r="BS29" s="557"/>
      <c r="BT29" s="557"/>
      <c r="BU29" s="557"/>
      <c r="BV29" s="557"/>
    </row>
    <row r="30" spans="1:74" ht="11.1" customHeight="1" x14ac:dyDescent="0.2">
      <c r="A30" s="59" t="s">
        <v>683</v>
      </c>
      <c r="B30" s="560" t="s">
        <v>1176</v>
      </c>
      <c r="C30" s="551">
        <v>1.31252122</v>
      </c>
      <c r="D30" s="551">
        <v>1.27990721</v>
      </c>
      <c r="E30" s="551">
        <v>1.2753183299999999</v>
      </c>
      <c r="F30" s="551">
        <v>1.16475302</v>
      </c>
      <c r="G30" s="551">
        <v>1.19960632</v>
      </c>
      <c r="H30" s="551">
        <v>1.30043288</v>
      </c>
      <c r="I30" s="551">
        <v>1.40562034</v>
      </c>
      <c r="J30" s="551">
        <v>1.36958069</v>
      </c>
      <c r="K30" s="551">
        <v>1.3501852999999999</v>
      </c>
      <c r="L30" s="551">
        <v>1.31621207</v>
      </c>
      <c r="M30" s="551">
        <v>1.28516407</v>
      </c>
      <c r="N30" s="551">
        <v>1.3240466099999999</v>
      </c>
      <c r="O30" s="551">
        <v>1.2707177999999999</v>
      </c>
      <c r="P30" s="551">
        <v>1.19462069</v>
      </c>
      <c r="Q30" s="551">
        <v>1.27055798</v>
      </c>
      <c r="R30" s="551">
        <v>1.23856597</v>
      </c>
      <c r="S30" s="551">
        <v>1.3488848600000001</v>
      </c>
      <c r="T30" s="551">
        <v>1.37074169</v>
      </c>
      <c r="U30" s="551">
        <v>1.36298549</v>
      </c>
      <c r="V30" s="551">
        <v>1.43965207</v>
      </c>
      <c r="W30" s="551">
        <v>1.3275830399999999</v>
      </c>
      <c r="X30" s="551">
        <v>1.3010387800000001</v>
      </c>
      <c r="Y30" s="551">
        <v>1.2763163900000001</v>
      </c>
      <c r="Z30" s="551">
        <v>1.2604153</v>
      </c>
      <c r="AA30" s="551">
        <v>1.2885193800000001</v>
      </c>
      <c r="AB30" s="551">
        <v>1.2386072800000001</v>
      </c>
      <c r="AC30" s="551">
        <v>1.3240743100000001</v>
      </c>
      <c r="AD30" s="551">
        <v>1.2658749899999999</v>
      </c>
      <c r="AE30" s="551">
        <v>1.3074048700000001</v>
      </c>
      <c r="AF30" s="551">
        <v>1.2986152500000001</v>
      </c>
      <c r="AG30" s="551">
        <v>1.3936588299999999</v>
      </c>
      <c r="AH30" s="551">
        <v>1.4034131999999999</v>
      </c>
      <c r="AI30" s="551">
        <v>1.2772920000000001</v>
      </c>
      <c r="AJ30" s="551">
        <v>1.2814766</v>
      </c>
      <c r="AK30" s="551">
        <v>1.2651568500000001</v>
      </c>
      <c r="AL30" s="551">
        <v>1.2572344900000001</v>
      </c>
      <c r="AM30" s="551">
        <v>1.2202766</v>
      </c>
      <c r="AN30" s="551">
        <v>1.2289308999999999</v>
      </c>
      <c r="AO30" s="551">
        <v>1.21443916</v>
      </c>
      <c r="AP30" s="551">
        <v>1.17200868</v>
      </c>
      <c r="AQ30" s="551">
        <v>1.2219329999999999</v>
      </c>
      <c r="AR30" s="551">
        <v>1.2680483</v>
      </c>
      <c r="AS30" s="551">
        <v>1.3437675200000001</v>
      </c>
      <c r="AT30" s="551">
        <v>1.31747411</v>
      </c>
      <c r="AU30" s="551">
        <v>1.27645919</v>
      </c>
      <c r="AV30" s="551">
        <v>1.2606152399999999</v>
      </c>
      <c r="AW30" s="551">
        <v>1.20105182</v>
      </c>
      <c r="AX30" s="551">
        <v>1.13065324</v>
      </c>
      <c r="AY30" s="551">
        <v>1.19926822</v>
      </c>
      <c r="AZ30" s="551">
        <v>1.13584598</v>
      </c>
      <c r="BA30" s="551">
        <v>1.1443053700000001</v>
      </c>
      <c r="BB30" s="551">
        <v>1.1406395098</v>
      </c>
      <c r="BC30" s="551">
        <v>1.2319583671000001</v>
      </c>
      <c r="BD30" s="556">
        <v>1.2516910000000001</v>
      </c>
      <c r="BE30" s="556">
        <v>1.32995</v>
      </c>
      <c r="BF30" s="556">
        <v>1.304074</v>
      </c>
      <c r="BG30" s="556">
        <v>1.2593179999999999</v>
      </c>
      <c r="BH30" s="556">
        <v>1.2522880000000001</v>
      </c>
      <c r="BI30" s="556">
        <v>1.190259</v>
      </c>
      <c r="BJ30" s="556">
        <v>1.1174759999999999</v>
      </c>
      <c r="BK30" s="556">
        <v>1.193268</v>
      </c>
      <c r="BL30" s="556">
        <v>1.084983</v>
      </c>
      <c r="BM30" s="556">
        <v>1.1321369999999999</v>
      </c>
      <c r="BN30" s="556">
        <v>1.13198</v>
      </c>
      <c r="BO30" s="556">
        <v>1.2193879999999999</v>
      </c>
      <c r="BP30" s="556">
        <v>1.2379640000000001</v>
      </c>
      <c r="BQ30" s="556">
        <v>1.3129820000000001</v>
      </c>
      <c r="BR30" s="556">
        <v>1.287067</v>
      </c>
      <c r="BS30" s="556">
        <v>1.2432559999999999</v>
      </c>
      <c r="BT30" s="556">
        <v>1.23769</v>
      </c>
      <c r="BU30" s="556">
        <v>1.1774340000000001</v>
      </c>
      <c r="BV30" s="556">
        <v>1.106813</v>
      </c>
    </row>
    <row r="31" spans="1:74" ht="11.1" customHeight="1" x14ac:dyDescent="0.2">
      <c r="A31" s="59" t="s">
        <v>684</v>
      </c>
      <c r="B31" s="561" t="s">
        <v>1177</v>
      </c>
      <c r="C31" s="551">
        <v>6.2791551400000003</v>
      </c>
      <c r="D31" s="551">
        <v>6.0596968100000002</v>
      </c>
      <c r="E31" s="551">
        <v>6.0188983399999998</v>
      </c>
      <c r="F31" s="551">
        <v>5.4500899799999996</v>
      </c>
      <c r="G31" s="551">
        <v>5.3142219300000004</v>
      </c>
      <c r="H31" s="551">
        <v>5.85192669</v>
      </c>
      <c r="I31" s="551">
        <v>6.4287500199999998</v>
      </c>
      <c r="J31" s="551">
        <v>6.4961399699999998</v>
      </c>
      <c r="K31" s="551">
        <v>6.0624128400000004</v>
      </c>
      <c r="L31" s="551">
        <v>6.1300062500000001</v>
      </c>
      <c r="M31" s="551">
        <v>5.7798769800000001</v>
      </c>
      <c r="N31" s="551">
        <v>6.0819620700000003</v>
      </c>
      <c r="O31" s="551">
        <v>5.9388430400000001</v>
      </c>
      <c r="P31" s="551">
        <v>5.80891248</v>
      </c>
      <c r="Q31" s="551">
        <v>5.9691867099999998</v>
      </c>
      <c r="R31" s="551">
        <v>5.8731419599999999</v>
      </c>
      <c r="S31" s="551">
        <v>6.0822298200000002</v>
      </c>
      <c r="T31" s="551">
        <v>6.0708487800000004</v>
      </c>
      <c r="U31" s="551">
        <v>6.4879721999999997</v>
      </c>
      <c r="V31" s="551">
        <v>6.6471901999999998</v>
      </c>
      <c r="W31" s="551">
        <v>6.3842033899999997</v>
      </c>
      <c r="X31" s="551">
        <v>6.1767455800000004</v>
      </c>
      <c r="Y31" s="551">
        <v>5.8952581400000001</v>
      </c>
      <c r="Z31" s="551">
        <v>6.1498087400000001</v>
      </c>
      <c r="AA31" s="551">
        <v>6.2810453700000002</v>
      </c>
      <c r="AB31" s="551">
        <v>5.7578296599999996</v>
      </c>
      <c r="AC31" s="551">
        <v>5.5691309899999997</v>
      </c>
      <c r="AD31" s="551">
        <v>6.0455117899999999</v>
      </c>
      <c r="AE31" s="551">
        <v>5.8659771999999997</v>
      </c>
      <c r="AF31" s="551">
        <v>6.4537142100000002</v>
      </c>
      <c r="AG31" s="551">
        <v>6.5240079199999998</v>
      </c>
      <c r="AH31" s="551">
        <v>6.6204790100000004</v>
      </c>
      <c r="AI31" s="551">
        <v>6.3969541000000003</v>
      </c>
      <c r="AJ31" s="551">
        <v>6.1801906600000001</v>
      </c>
      <c r="AK31" s="551">
        <v>5.9477271299999996</v>
      </c>
      <c r="AL31" s="551">
        <v>6.1718239600000002</v>
      </c>
      <c r="AM31" s="551">
        <v>6.0111641899999997</v>
      </c>
      <c r="AN31" s="551">
        <v>5.5056749299999996</v>
      </c>
      <c r="AO31" s="551">
        <v>5.7598224099999999</v>
      </c>
      <c r="AP31" s="551">
        <v>5.9326078200000003</v>
      </c>
      <c r="AQ31" s="551">
        <v>5.8650744000000001</v>
      </c>
      <c r="AR31" s="551">
        <v>5.9468558800000002</v>
      </c>
      <c r="AS31" s="551">
        <v>6.4005927199999997</v>
      </c>
      <c r="AT31" s="551">
        <v>6.3777206199999998</v>
      </c>
      <c r="AU31" s="551">
        <v>6.1450142400000001</v>
      </c>
      <c r="AV31" s="551">
        <v>5.9107727199999998</v>
      </c>
      <c r="AW31" s="551">
        <v>5.6755322899999996</v>
      </c>
      <c r="AX31" s="551">
        <v>5.7200489599999997</v>
      </c>
      <c r="AY31" s="551">
        <v>6.0585275300000001</v>
      </c>
      <c r="AZ31" s="551">
        <v>5.1639487099999997</v>
      </c>
      <c r="BA31" s="551">
        <v>6.1180540299999997</v>
      </c>
      <c r="BB31" s="551">
        <v>6.0378025059000002</v>
      </c>
      <c r="BC31" s="551">
        <v>6.1675633593999999</v>
      </c>
      <c r="BD31" s="556">
        <v>6.0448779999999998</v>
      </c>
      <c r="BE31" s="556">
        <v>6.471266</v>
      </c>
      <c r="BF31" s="556">
        <v>6.4379439999999999</v>
      </c>
      <c r="BG31" s="556">
        <v>6.1689639999999999</v>
      </c>
      <c r="BH31" s="556">
        <v>5.9353930000000004</v>
      </c>
      <c r="BI31" s="556">
        <v>5.7030539999999998</v>
      </c>
      <c r="BJ31" s="556">
        <v>5.7460420000000001</v>
      </c>
      <c r="BK31" s="556">
        <v>6.1109119999999999</v>
      </c>
      <c r="BL31" s="556">
        <v>5.0221049999999998</v>
      </c>
      <c r="BM31" s="556">
        <v>6.1304889999999999</v>
      </c>
      <c r="BN31" s="556">
        <v>6.0957030000000003</v>
      </c>
      <c r="BO31" s="556">
        <v>6.236853</v>
      </c>
      <c r="BP31" s="556">
        <v>6.1240100000000002</v>
      </c>
      <c r="BQ31" s="556">
        <v>6.5526819999999999</v>
      </c>
      <c r="BR31" s="556">
        <v>6.5223279999999999</v>
      </c>
      <c r="BS31" s="556">
        <v>6.2513639999999997</v>
      </c>
      <c r="BT31" s="556">
        <v>6.0160280000000004</v>
      </c>
      <c r="BU31" s="556">
        <v>5.7813309999999998</v>
      </c>
      <c r="BV31" s="556">
        <v>5.823455</v>
      </c>
    </row>
    <row r="32" spans="1:74" ht="11.1" customHeight="1" x14ac:dyDescent="0.2">
      <c r="A32" s="59" t="s">
        <v>685</v>
      </c>
      <c r="B32" s="560" t="s">
        <v>1178</v>
      </c>
      <c r="C32" s="551">
        <v>15.42233929</v>
      </c>
      <c r="D32" s="551">
        <v>15.259150679999999</v>
      </c>
      <c r="E32" s="551">
        <v>15.433034080000001</v>
      </c>
      <c r="F32" s="551">
        <v>12.487599550000001</v>
      </c>
      <c r="G32" s="551">
        <v>12.87105743</v>
      </c>
      <c r="H32" s="551">
        <v>14.336797880000001</v>
      </c>
      <c r="I32" s="551">
        <v>15.74164133</v>
      </c>
      <c r="J32" s="551">
        <v>15.9922942</v>
      </c>
      <c r="K32" s="551">
        <v>15.02084556</v>
      </c>
      <c r="L32" s="551">
        <v>15.42915002</v>
      </c>
      <c r="M32" s="551">
        <v>14.54872101</v>
      </c>
      <c r="N32" s="551">
        <v>14.72431802</v>
      </c>
      <c r="O32" s="551">
        <v>14.87637206</v>
      </c>
      <c r="P32" s="551">
        <v>14.306534510000001</v>
      </c>
      <c r="Q32" s="551">
        <v>15.145498419999999</v>
      </c>
      <c r="R32" s="551">
        <v>14.69592415</v>
      </c>
      <c r="S32" s="551">
        <v>15.631168260000001</v>
      </c>
      <c r="T32" s="551">
        <v>15.8531368</v>
      </c>
      <c r="U32" s="551">
        <v>16.250034159999998</v>
      </c>
      <c r="V32" s="551">
        <v>16.724516739999999</v>
      </c>
      <c r="W32" s="551">
        <v>15.471558720000001</v>
      </c>
      <c r="X32" s="551">
        <v>15.56855199</v>
      </c>
      <c r="Y32" s="551">
        <v>15.184928940000001</v>
      </c>
      <c r="Z32" s="551">
        <v>15.025294260000001</v>
      </c>
      <c r="AA32" s="551">
        <v>15.581177690000001</v>
      </c>
      <c r="AB32" s="551">
        <v>14.416944389999999</v>
      </c>
      <c r="AC32" s="551">
        <v>15.80682133</v>
      </c>
      <c r="AD32" s="551">
        <v>14.978237780000001</v>
      </c>
      <c r="AE32" s="551">
        <v>15.630616460000001</v>
      </c>
      <c r="AF32" s="551">
        <v>16.23831212</v>
      </c>
      <c r="AG32" s="551">
        <v>16.191056379999999</v>
      </c>
      <c r="AH32" s="551">
        <v>16.838527200000001</v>
      </c>
      <c r="AI32" s="551">
        <v>15.56805151</v>
      </c>
      <c r="AJ32" s="551">
        <v>15.2646915</v>
      </c>
      <c r="AK32" s="551">
        <v>14.771229399999999</v>
      </c>
      <c r="AL32" s="551">
        <v>15.120247259999999</v>
      </c>
      <c r="AM32" s="551">
        <v>15.142563409999999</v>
      </c>
      <c r="AN32" s="551">
        <v>14.07580877</v>
      </c>
      <c r="AO32" s="551">
        <v>15.593844389999999</v>
      </c>
      <c r="AP32" s="551">
        <v>14.64191288</v>
      </c>
      <c r="AQ32" s="551">
        <v>15.41009622</v>
      </c>
      <c r="AR32" s="551">
        <v>15.72580561</v>
      </c>
      <c r="AS32" s="551">
        <v>16.47013359</v>
      </c>
      <c r="AT32" s="551">
        <v>16.431149390000002</v>
      </c>
      <c r="AU32" s="551">
        <v>15.343363650000001</v>
      </c>
      <c r="AV32" s="551">
        <v>15.43595492</v>
      </c>
      <c r="AW32" s="551">
        <v>15.0798003</v>
      </c>
      <c r="AX32" s="551">
        <v>14.90563105</v>
      </c>
      <c r="AY32" s="551">
        <v>15.30941163</v>
      </c>
      <c r="AZ32" s="551">
        <v>14.689630640000001</v>
      </c>
      <c r="BA32" s="551">
        <v>15.89424241</v>
      </c>
      <c r="BB32" s="551">
        <v>14.852067861</v>
      </c>
      <c r="BC32" s="551">
        <v>16.248772578000001</v>
      </c>
      <c r="BD32" s="556">
        <v>15.81094</v>
      </c>
      <c r="BE32" s="556">
        <v>16.598199999999999</v>
      </c>
      <c r="BF32" s="556">
        <v>16.606750000000002</v>
      </c>
      <c r="BG32" s="556">
        <v>15.42163</v>
      </c>
      <c r="BH32" s="556">
        <v>15.693199999999999</v>
      </c>
      <c r="BI32" s="556">
        <v>15.29481</v>
      </c>
      <c r="BJ32" s="556">
        <v>15.07676</v>
      </c>
      <c r="BK32" s="556">
        <v>15.692769999999999</v>
      </c>
      <c r="BL32" s="556">
        <v>14.348179999999999</v>
      </c>
      <c r="BM32" s="556">
        <v>16.10859</v>
      </c>
      <c r="BN32" s="556">
        <v>15.126440000000001</v>
      </c>
      <c r="BO32" s="556">
        <v>16.469889999999999</v>
      </c>
      <c r="BP32" s="556">
        <v>15.998200000000001</v>
      </c>
      <c r="BQ32" s="556">
        <v>16.736470000000001</v>
      </c>
      <c r="BR32" s="556">
        <v>16.72897</v>
      </c>
      <c r="BS32" s="556">
        <v>15.535019999999999</v>
      </c>
      <c r="BT32" s="556">
        <v>15.835599999999999</v>
      </c>
      <c r="BU32" s="556">
        <v>15.45378</v>
      </c>
      <c r="BV32" s="556">
        <v>15.26423</v>
      </c>
    </row>
    <row r="33" spans="1:74" ht="11.1" customHeight="1" x14ac:dyDescent="0.2">
      <c r="A33" s="59" t="s">
        <v>686</v>
      </c>
      <c r="B33" s="560" t="s">
        <v>1179</v>
      </c>
      <c r="C33" s="551">
        <v>7.7566431700000003</v>
      </c>
      <c r="D33" s="551">
        <v>7.5834322399999996</v>
      </c>
      <c r="E33" s="551">
        <v>7.7273046299999999</v>
      </c>
      <c r="F33" s="551">
        <v>7.0664612900000003</v>
      </c>
      <c r="G33" s="551">
        <v>7.0130022399999996</v>
      </c>
      <c r="H33" s="551">
        <v>7.4646337000000003</v>
      </c>
      <c r="I33" s="551">
        <v>8.1047179699999994</v>
      </c>
      <c r="J33" s="551">
        <v>8.5860737999999994</v>
      </c>
      <c r="K33" s="551">
        <v>7.8565943100000002</v>
      </c>
      <c r="L33" s="551">
        <v>7.8777628000000002</v>
      </c>
      <c r="M33" s="551">
        <v>7.7165609000000002</v>
      </c>
      <c r="N33" s="551">
        <v>7.7842160500000004</v>
      </c>
      <c r="O33" s="551">
        <v>7.7816465399999997</v>
      </c>
      <c r="P33" s="551">
        <v>7.5281582299999998</v>
      </c>
      <c r="Q33" s="551">
        <v>7.8833601499999997</v>
      </c>
      <c r="R33" s="551">
        <v>7.7851245999999996</v>
      </c>
      <c r="S33" s="551">
        <v>8.17427627</v>
      </c>
      <c r="T33" s="551">
        <v>8.4791300599999992</v>
      </c>
      <c r="U33" s="551">
        <v>8.8621135899999999</v>
      </c>
      <c r="V33" s="551">
        <v>9.0545719200000008</v>
      </c>
      <c r="W33" s="551">
        <v>8.3337585700000005</v>
      </c>
      <c r="X33" s="551">
        <v>8.3502142700000004</v>
      </c>
      <c r="Y33" s="551">
        <v>8.2838686799999994</v>
      </c>
      <c r="Z33" s="551">
        <v>8.2304111300000002</v>
      </c>
      <c r="AA33" s="551">
        <v>8.0868715400000006</v>
      </c>
      <c r="AB33" s="551">
        <v>7.6471938699999997</v>
      </c>
      <c r="AC33" s="551">
        <v>8.3867626800000004</v>
      </c>
      <c r="AD33" s="551">
        <v>7.8365171199999999</v>
      </c>
      <c r="AE33" s="551">
        <v>8.3809428100000005</v>
      </c>
      <c r="AF33" s="551">
        <v>8.5015391400000002</v>
      </c>
      <c r="AG33" s="551">
        <v>9.0159597500000004</v>
      </c>
      <c r="AH33" s="551">
        <v>9.0854867800000001</v>
      </c>
      <c r="AI33" s="551">
        <v>8.6011590699999996</v>
      </c>
      <c r="AJ33" s="551">
        <v>8.4442468599999998</v>
      </c>
      <c r="AK33" s="551">
        <v>8.3578886099999998</v>
      </c>
      <c r="AL33" s="551">
        <v>8.0051788399999992</v>
      </c>
      <c r="AM33" s="551">
        <v>8.1664830599999991</v>
      </c>
      <c r="AN33" s="551">
        <v>7.6329448900000001</v>
      </c>
      <c r="AO33" s="551">
        <v>8.2603970699999998</v>
      </c>
      <c r="AP33" s="551">
        <v>8.0974936700000004</v>
      </c>
      <c r="AQ33" s="551">
        <v>8.67162538</v>
      </c>
      <c r="AR33" s="551">
        <v>8.7570005999999996</v>
      </c>
      <c r="AS33" s="551">
        <v>9.0868523000000003</v>
      </c>
      <c r="AT33" s="551">
        <v>9.4717694100000003</v>
      </c>
      <c r="AU33" s="551">
        <v>8.6240707600000004</v>
      </c>
      <c r="AV33" s="551">
        <v>8.7286024700000002</v>
      </c>
      <c r="AW33" s="551">
        <v>8.5219906299999995</v>
      </c>
      <c r="AX33" s="551">
        <v>8.5496998400000006</v>
      </c>
      <c r="AY33" s="551">
        <v>8.4922106999999993</v>
      </c>
      <c r="AZ33" s="551">
        <v>8.0758464799999992</v>
      </c>
      <c r="BA33" s="551">
        <v>8.4944884599999995</v>
      </c>
      <c r="BB33" s="551">
        <v>8.0842184680999996</v>
      </c>
      <c r="BC33" s="551">
        <v>8.6115891666</v>
      </c>
      <c r="BD33" s="556">
        <v>8.9836200000000002</v>
      </c>
      <c r="BE33" s="556">
        <v>9.3318980000000007</v>
      </c>
      <c r="BF33" s="556">
        <v>9.7444500000000005</v>
      </c>
      <c r="BG33" s="556">
        <v>8.8322579999999995</v>
      </c>
      <c r="BH33" s="556">
        <v>9.0204730000000009</v>
      </c>
      <c r="BI33" s="556">
        <v>8.7958639999999999</v>
      </c>
      <c r="BJ33" s="556">
        <v>8.8057239999999997</v>
      </c>
      <c r="BK33" s="556">
        <v>8.8492669999999993</v>
      </c>
      <c r="BL33" s="556">
        <v>8.02759</v>
      </c>
      <c r="BM33" s="556">
        <v>8.7725000000000009</v>
      </c>
      <c r="BN33" s="556">
        <v>8.3926239999999996</v>
      </c>
      <c r="BO33" s="556">
        <v>8.903314</v>
      </c>
      <c r="BP33" s="556">
        <v>9.2737200000000009</v>
      </c>
      <c r="BQ33" s="556">
        <v>9.6047740000000008</v>
      </c>
      <c r="BR33" s="556">
        <v>10.01971</v>
      </c>
      <c r="BS33" s="556">
        <v>9.0801970000000001</v>
      </c>
      <c r="BT33" s="556">
        <v>9.2851199999999992</v>
      </c>
      <c r="BU33" s="556">
        <v>9.0604669999999992</v>
      </c>
      <c r="BV33" s="556">
        <v>9.0837199999999996</v>
      </c>
    </row>
    <row r="34" spans="1:74" ht="11.1" customHeight="1" x14ac:dyDescent="0.2">
      <c r="A34" s="59" t="s">
        <v>687</v>
      </c>
      <c r="B34" s="560" t="s">
        <v>1180</v>
      </c>
      <c r="C34" s="551">
        <v>11.33934874</v>
      </c>
      <c r="D34" s="551">
        <v>11.04042132</v>
      </c>
      <c r="E34" s="551">
        <v>11.495142299999999</v>
      </c>
      <c r="F34" s="551">
        <v>10.191146209999999</v>
      </c>
      <c r="G34" s="551">
        <v>11.00799778</v>
      </c>
      <c r="H34" s="551">
        <v>10.75782523</v>
      </c>
      <c r="I34" s="551">
        <v>12.026842370000001</v>
      </c>
      <c r="J34" s="551">
        <v>12.109597620000001</v>
      </c>
      <c r="K34" s="551">
        <v>11.08228937</v>
      </c>
      <c r="L34" s="551">
        <v>11.79784785</v>
      </c>
      <c r="M34" s="551">
        <v>12.160597360000001</v>
      </c>
      <c r="N34" s="551">
        <v>10.617776900000001</v>
      </c>
      <c r="O34" s="551">
        <v>11.39719416</v>
      </c>
      <c r="P34" s="551">
        <v>11.012192560000001</v>
      </c>
      <c r="Q34" s="551">
        <v>11.160738800000001</v>
      </c>
      <c r="R34" s="551">
        <v>11.468491</v>
      </c>
      <c r="S34" s="551">
        <v>12.08665684</v>
      </c>
      <c r="T34" s="551">
        <v>12.50998893</v>
      </c>
      <c r="U34" s="551">
        <v>13.21390603</v>
      </c>
      <c r="V34" s="551">
        <v>13.1808312</v>
      </c>
      <c r="W34" s="551">
        <v>12.001140510000001</v>
      </c>
      <c r="X34" s="551">
        <v>12.4544382</v>
      </c>
      <c r="Y34" s="551">
        <v>12.14847308</v>
      </c>
      <c r="Z34" s="551">
        <v>11.69496584</v>
      </c>
      <c r="AA34" s="551">
        <v>12.5264036</v>
      </c>
      <c r="AB34" s="551">
        <v>10.743742360000001</v>
      </c>
      <c r="AC34" s="551">
        <v>11.88918685</v>
      </c>
      <c r="AD34" s="551">
        <v>11.47418165</v>
      </c>
      <c r="AE34" s="551">
        <v>12.23493401</v>
      </c>
      <c r="AF34" s="551">
        <v>12.085696370000001</v>
      </c>
      <c r="AG34" s="551">
        <v>12.79270256</v>
      </c>
      <c r="AH34" s="551">
        <v>12.649111469999999</v>
      </c>
      <c r="AI34" s="551">
        <v>11.68760075</v>
      </c>
      <c r="AJ34" s="551">
        <v>11.98412944</v>
      </c>
      <c r="AK34" s="551">
        <v>11.65791896</v>
      </c>
      <c r="AL34" s="551">
        <v>11.229811099999999</v>
      </c>
      <c r="AM34" s="551">
        <v>10.939039709999999</v>
      </c>
      <c r="AN34" s="551">
        <v>10.72812839</v>
      </c>
      <c r="AO34" s="551">
        <v>11.88254761</v>
      </c>
      <c r="AP34" s="551">
        <v>11.027828660000001</v>
      </c>
      <c r="AQ34" s="551">
        <v>12.14199595</v>
      </c>
      <c r="AR34" s="551">
        <v>12.01202164</v>
      </c>
      <c r="AS34" s="551">
        <v>12.2909603</v>
      </c>
      <c r="AT34" s="551">
        <v>12.492818529999999</v>
      </c>
      <c r="AU34" s="551">
        <v>11.57819027</v>
      </c>
      <c r="AV34" s="551">
        <v>11.92574127</v>
      </c>
      <c r="AW34" s="551">
        <v>11.197394259999999</v>
      </c>
      <c r="AX34" s="551">
        <v>10.924929219999999</v>
      </c>
      <c r="AY34" s="551">
        <v>11.30950447</v>
      </c>
      <c r="AZ34" s="551">
        <v>10.720304499999999</v>
      </c>
      <c r="BA34" s="551">
        <v>11.57719438</v>
      </c>
      <c r="BB34" s="551">
        <v>11.348266757999999</v>
      </c>
      <c r="BC34" s="551">
        <v>12.515953261</v>
      </c>
      <c r="BD34" s="556">
        <v>12.10378</v>
      </c>
      <c r="BE34" s="556">
        <v>12.353870000000001</v>
      </c>
      <c r="BF34" s="556">
        <v>12.614229999999999</v>
      </c>
      <c r="BG34" s="556">
        <v>11.660310000000001</v>
      </c>
      <c r="BH34" s="556">
        <v>12.056229999999999</v>
      </c>
      <c r="BI34" s="556">
        <v>11.31926</v>
      </c>
      <c r="BJ34" s="556">
        <v>11.00572</v>
      </c>
      <c r="BK34" s="556">
        <v>11.67911</v>
      </c>
      <c r="BL34" s="556">
        <v>10.4886</v>
      </c>
      <c r="BM34" s="556">
        <v>11.78791</v>
      </c>
      <c r="BN34" s="556">
        <v>11.66187</v>
      </c>
      <c r="BO34" s="556">
        <v>12.87379</v>
      </c>
      <c r="BP34" s="556">
        <v>12.383229999999999</v>
      </c>
      <c r="BQ34" s="556">
        <v>12.61266</v>
      </c>
      <c r="BR34" s="556">
        <v>12.862550000000001</v>
      </c>
      <c r="BS34" s="556">
        <v>11.898540000000001</v>
      </c>
      <c r="BT34" s="556">
        <v>12.322150000000001</v>
      </c>
      <c r="BU34" s="556">
        <v>11.554040000000001</v>
      </c>
      <c r="BV34" s="556">
        <v>11.24854</v>
      </c>
    </row>
    <row r="35" spans="1:74" ht="11.1" customHeight="1" x14ac:dyDescent="0.2">
      <c r="A35" s="59" t="s">
        <v>688</v>
      </c>
      <c r="B35" s="560" t="s">
        <v>1181</v>
      </c>
      <c r="C35" s="551">
        <v>8.1612320199999999</v>
      </c>
      <c r="D35" s="551">
        <v>7.91611099</v>
      </c>
      <c r="E35" s="551">
        <v>8.0590866000000005</v>
      </c>
      <c r="F35" s="551">
        <v>7.2045209000000003</v>
      </c>
      <c r="G35" s="551">
        <v>7.3094230500000004</v>
      </c>
      <c r="H35" s="551">
        <v>7.5976531200000004</v>
      </c>
      <c r="I35" s="551">
        <v>7.9697528699999998</v>
      </c>
      <c r="J35" s="551">
        <v>8.3047054899999999</v>
      </c>
      <c r="K35" s="551">
        <v>8.0140090199999996</v>
      </c>
      <c r="L35" s="551">
        <v>7.9957447899999998</v>
      </c>
      <c r="M35" s="551">
        <v>7.7559956000000003</v>
      </c>
      <c r="N35" s="551">
        <v>8.0133525700000003</v>
      </c>
      <c r="O35" s="551">
        <v>8.0620034100000009</v>
      </c>
      <c r="P35" s="551">
        <v>7.4577923699999999</v>
      </c>
      <c r="Q35" s="551">
        <v>8.0859169200000007</v>
      </c>
      <c r="R35" s="551">
        <v>7.9946001500000001</v>
      </c>
      <c r="S35" s="551">
        <v>8.3566014000000006</v>
      </c>
      <c r="T35" s="551">
        <v>8.4768103799999999</v>
      </c>
      <c r="U35" s="551">
        <v>8.6770994399999992</v>
      </c>
      <c r="V35" s="551">
        <v>8.8706883399999992</v>
      </c>
      <c r="W35" s="551">
        <v>8.3887648400000003</v>
      </c>
      <c r="X35" s="551">
        <v>8.4766255200000007</v>
      </c>
      <c r="Y35" s="551">
        <v>8.1623163400000003</v>
      </c>
      <c r="Z35" s="551">
        <v>8.22975295</v>
      </c>
      <c r="AA35" s="551">
        <v>8.39027295</v>
      </c>
      <c r="AB35" s="551">
        <v>7.8680676700000003</v>
      </c>
      <c r="AC35" s="551">
        <v>8.4148001800000003</v>
      </c>
      <c r="AD35" s="551">
        <v>8.2385829200000007</v>
      </c>
      <c r="AE35" s="551">
        <v>8.7546256899999992</v>
      </c>
      <c r="AF35" s="551">
        <v>8.78147156</v>
      </c>
      <c r="AG35" s="551">
        <v>8.7222586599999996</v>
      </c>
      <c r="AH35" s="551">
        <v>8.6977316200000008</v>
      </c>
      <c r="AI35" s="551">
        <v>8.1168376599999998</v>
      </c>
      <c r="AJ35" s="551">
        <v>8.0587671800000003</v>
      </c>
      <c r="AK35" s="551">
        <v>7.6300096499999999</v>
      </c>
      <c r="AL35" s="551">
        <v>7.62466431</v>
      </c>
      <c r="AM35" s="551">
        <v>7.8707613700000003</v>
      </c>
      <c r="AN35" s="551">
        <v>7.40298941</v>
      </c>
      <c r="AO35" s="551">
        <v>7.9143884699999996</v>
      </c>
      <c r="AP35" s="551">
        <v>7.7753118800000003</v>
      </c>
      <c r="AQ35" s="551">
        <v>7.98772883</v>
      </c>
      <c r="AR35" s="551">
        <v>8.1633440799999999</v>
      </c>
      <c r="AS35" s="551">
        <v>8.2924458600000008</v>
      </c>
      <c r="AT35" s="551">
        <v>8.4139204799999998</v>
      </c>
      <c r="AU35" s="551">
        <v>8.0404953999999993</v>
      </c>
      <c r="AV35" s="551">
        <v>7.82970787</v>
      </c>
      <c r="AW35" s="551">
        <v>7.7030747100000001</v>
      </c>
      <c r="AX35" s="551">
        <v>7.7624594900000004</v>
      </c>
      <c r="AY35" s="551">
        <v>7.8701151999999999</v>
      </c>
      <c r="AZ35" s="551">
        <v>7.6155867900000001</v>
      </c>
      <c r="BA35" s="551">
        <v>7.9388380600000001</v>
      </c>
      <c r="BB35" s="551">
        <v>7.7410758851999999</v>
      </c>
      <c r="BC35" s="551">
        <v>8.2606330204000002</v>
      </c>
      <c r="BD35" s="556">
        <v>8.4126349999999999</v>
      </c>
      <c r="BE35" s="556">
        <v>8.4778070000000003</v>
      </c>
      <c r="BF35" s="556">
        <v>8.5757060000000003</v>
      </c>
      <c r="BG35" s="556">
        <v>8.1281389999999991</v>
      </c>
      <c r="BH35" s="556">
        <v>7.9416840000000004</v>
      </c>
      <c r="BI35" s="556">
        <v>7.7770330000000003</v>
      </c>
      <c r="BJ35" s="556">
        <v>7.8235479999999997</v>
      </c>
      <c r="BK35" s="556">
        <v>7.9812649999999996</v>
      </c>
      <c r="BL35" s="556">
        <v>7.3963179999999999</v>
      </c>
      <c r="BM35" s="556">
        <v>8.0070680000000003</v>
      </c>
      <c r="BN35" s="556">
        <v>7.8287000000000004</v>
      </c>
      <c r="BO35" s="556">
        <v>8.3125160000000005</v>
      </c>
      <c r="BP35" s="556">
        <v>8.4391789999999993</v>
      </c>
      <c r="BQ35" s="556">
        <v>8.4765829999999998</v>
      </c>
      <c r="BR35" s="556">
        <v>8.5628600000000006</v>
      </c>
      <c r="BS35" s="556">
        <v>8.1142210000000006</v>
      </c>
      <c r="BT35" s="556">
        <v>7.9337200000000001</v>
      </c>
      <c r="BU35" s="556">
        <v>7.7703689999999996</v>
      </c>
      <c r="BV35" s="556">
        <v>7.8243349999999996</v>
      </c>
    </row>
    <row r="36" spans="1:74" ht="11.1" customHeight="1" x14ac:dyDescent="0.2">
      <c r="A36" s="59" t="s">
        <v>689</v>
      </c>
      <c r="B36" s="560" t="s">
        <v>1182</v>
      </c>
      <c r="C36" s="551">
        <v>16.196996389999999</v>
      </c>
      <c r="D36" s="551">
        <v>16.20311937</v>
      </c>
      <c r="E36" s="551">
        <v>16.723683619999999</v>
      </c>
      <c r="F36" s="551">
        <v>15.88469961</v>
      </c>
      <c r="G36" s="551">
        <v>15.43422043</v>
      </c>
      <c r="H36" s="551">
        <v>16.13721262</v>
      </c>
      <c r="I36" s="551">
        <v>16.804421000000001</v>
      </c>
      <c r="J36" s="551">
        <v>17.178227499999998</v>
      </c>
      <c r="K36" s="551">
        <v>16.684017579999999</v>
      </c>
      <c r="L36" s="551">
        <v>17.148453249999999</v>
      </c>
      <c r="M36" s="551">
        <v>16.693375660000001</v>
      </c>
      <c r="N36" s="551">
        <v>17.423224959999999</v>
      </c>
      <c r="O36" s="551">
        <v>17.200046740000001</v>
      </c>
      <c r="P36" s="551">
        <v>14.447298010000001</v>
      </c>
      <c r="Q36" s="551">
        <v>14.49597692</v>
      </c>
      <c r="R36" s="551">
        <v>17.16984738</v>
      </c>
      <c r="S36" s="551">
        <v>17.09862231</v>
      </c>
      <c r="T36" s="551">
        <v>17.749022119999999</v>
      </c>
      <c r="U36" s="551">
        <v>19.55190412</v>
      </c>
      <c r="V36" s="551">
        <v>19.16693574</v>
      </c>
      <c r="W36" s="551">
        <v>18.570342610000001</v>
      </c>
      <c r="X36" s="551">
        <v>18.238996700000001</v>
      </c>
      <c r="Y36" s="551">
        <v>17.586876050000001</v>
      </c>
      <c r="Z36" s="551">
        <v>18.203654329999999</v>
      </c>
      <c r="AA36" s="551">
        <v>18.073518480000001</v>
      </c>
      <c r="AB36" s="551">
        <v>16.359681819999999</v>
      </c>
      <c r="AC36" s="551">
        <v>17.956254349999998</v>
      </c>
      <c r="AD36" s="551">
        <v>18.376021519999998</v>
      </c>
      <c r="AE36" s="551">
        <v>19.1888936</v>
      </c>
      <c r="AF36" s="551">
        <v>19.469335999999998</v>
      </c>
      <c r="AG36" s="551">
        <v>19.024131830000002</v>
      </c>
      <c r="AH36" s="551">
        <v>20.710310849999999</v>
      </c>
      <c r="AI36" s="551">
        <v>19.226869270000002</v>
      </c>
      <c r="AJ36" s="551">
        <v>18.793166540000001</v>
      </c>
      <c r="AK36" s="551">
        <v>18.148765449999999</v>
      </c>
      <c r="AL36" s="551">
        <v>18.479330359999999</v>
      </c>
      <c r="AM36" s="551">
        <v>16.199099589999999</v>
      </c>
      <c r="AN36" s="551">
        <v>17.07275211</v>
      </c>
      <c r="AO36" s="551">
        <v>20.319762820000001</v>
      </c>
      <c r="AP36" s="551">
        <v>20.029212699999999</v>
      </c>
      <c r="AQ36" s="551">
        <v>20.999199369999999</v>
      </c>
      <c r="AR36" s="551">
        <v>21.410852649999999</v>
      </c>
      <c r="AS36" s="551">
        <v>22.76577138</v>
      </c>
      <c r="AT36" s="551">
        <v>23.608386230000001</v>
      </c>
      <c r="AU36" s="551">
        <v>22.269282230000002</v>
      </c>
      <c r="AV36" s="551">
        <v>22.49170269</v>
      </c>
      <c r="AW36" s="551">
        <v>20.33606035</v>
      </c>
      <c r="AX36" s="551">
        <v>19.656265940000001</v>
      </c>
      <c r="AY36" s="551">
        <v>18.811083920000002</v>
      </c>
      <c r="AZ36" s="551">
        <v>17.501938370000001</v>
      </c>
      <c r="BA36" s="551">
        <v>17.706833939999999</v>
      </c>
      <c r="BB36" s="551">
        <v>20.195767212</v>
      </c>
      <c r="BC36" s="551">
        <v>22.248554467000002</v>
      </c>
      <c r="BD36" s="556">
        <v>23.576709999999999</v>
      </c>
      <c r="BE36" s="556">
        <v>24.997990000000001</v>
      </c>
      <c r="BF36" s="556">
        <v>26.48856</v>
      </c>
      <c r="BG36" s="556">
        <v>24.746839999999999</v>
      </c>
      <c r="BH36" s="556">
        <v>25.087340000000001</v>
      </c>
      <c r="BI36" s="556">
        <v>22.637440000000002</v>
      </c>
      <c r="BJ36" s="556">
        <v>21.848099999999999</v>
      </c>
      <c r="BK36" s="556">
        <v>21.300930000000001</v>
      </c>
      <c r="BL36" s="556">
        <v>18.662890000000001</v>
      </c>
      <c r="BM36" s="556">
        <v>19.98395</v>
      </c>
      <c r="BN36" s="556">
        <v>22.484190000000002</v>
      </c>
      <c r="BO36" s="556">
        <v>24.745080000000002</v>
      </c>
      <c r="BP36" s="556">
        <v>25.97382</v>
      </c>
      <c r="BQ36" s="556">
        <v>27.335080000000001</v>
      </c>
      <c r="BR36" s="556">
        <v>29.259979999999999</v>
      </c>
      <c r="BS36" s="556">
        <v>27.405989999999999</v>
      </c>
      <c r="BT36" s="556">
        <v>27.55997</v>
      </c>
      <c r="BU36" s="556">
        <v>24.830549999999999</v>
      </c>
      <c r="BV36" s="556">
        <v>23.923310000000001</v>
      </c>
    </row>
    <row r="37" spans="1:74" ht="11.1" customHeight="1" x14ac:dyDescent="0.2">
      <c r="A37" s="59" t="s">
        <v>690</v>
      </c>
      <c r="B37" s="560" t="s">
        <v>1183</v>
      </c>
      <c r="C37" s="551">
        <v>6.84332501</v>
      </c>
      <c r="D37" s="551">
        <v>6.4667022000000003</v>
      </c>
      <c r="E37" s="551">
        <v>6.7588682200000001</v>
      </c>
      <c r="F37" s="551">
        <v>6.3971466799999996</v>
      </c>
      <c r="G37" s="551">
        <v>6.8040994499999998</v>
      </c>
      <c r="H37" s="551">
        <v>7.1416307100000003</v>
      </c>
      <c r="I37" s="551">
        <v>7.8151936199999996</v>
      </c>
      <c r="J37" s="551">
        <v>7.8396211500000001</v>
      </c>
      <c r="K37" s="551">
        <v>7.0758634999999996</v>
      </c>
      <c r="L37" s="551">
        <v>6.9526120699999998</v>
      </c>
      <c r="M37" s="551">
        <v>6.3555327100000003</v>
      </c>
      <c r="N37" s="551">
        <v>6.5929127200000002</v>
      </c>
      <c r="O37" s="551">
        <v>6.5250544599999998</v>
      </c>
      <c r="P37" s="551">
        <v>6.1350486999999996</v>
      </c>
      <c r="Q37" s="551">
        <v>6.4061681899999998</v>
      </c>
      <c r="R37" s="551">
        <v>6.5464095599999998</v>
      </c>
      <c r="S37" s="551">
        <v>7.1888685099999998</v>
      </c>
      <c r="T37" s="551">
        <v>7.7259703499999999</v>
      </c>
      <c r="U37" s="551">
        <v>8.1179818600000004</v>
      </c>
      <c r="V37" s="551">
        <v>7.8244768999999996</v>
      </c>
      <c r="W37" s="551">
        <v>7.1899684300000004</v>
      </c>
      <c r="X37" s="551">
        <v>6.9640051200000004</v>
      </c>
      <c r="Y37" s="551">
        <v>6.5875830500000001</v>
      </c>
      <c r="Z37" s="551">
        <v>6.73591096</v>
      </c>
      <c r="AA37" s="551">
        <v>6.7948705299999999</v>
      </c>
      <c r="AB37" s="551">
        <v>6.2046888500000001</v>
      </c>
      <c r="AC37" s="551">
        <v>6.7166983399999998</v>
      </c>
      <c r="AD37" s="551">
        <v>6.8074226500000004</v>
      </c>
      <c r="AE37" s="551">
        <v>7.1096994499999999</v>
      </c>
      <c r="AF37" s="551">
        <v>7.6265275700000004</v>
      </c>
      <c r="AG37" s="551">
        <v>8.3328773500000004</v>
      </c>
      <c r="AH37" s="551">
        <v>8.0222913899999995</v>
      </c>
      <c r="AI37" s="551">
        <v>7.4090740200000003</v>
      </c>
      <c r="AJ37" s="551">
        <v>7.0804825999999998</v>
      </c>
      <c r="AK37" s="551">
        <v>6.75534985</v>
      </c>
      <c r="AL37" s="551">
        <v>6.8931234200000002</v>
      </c>
      <c r="AM37" s="551">
        <v>6.8490027900000001</v>
      </c>
      <c r="AN37" s="551">
        <v>6.26074719</v>
      </c>
      <c r="AO37" s="551">
        <v>6.73696685</v>
      </c>
      <c r="AP37" s="551">
        <v>6.8116544499999998</v>
      </c>
      <c r="AQ37" s="551">
        <v>7.2404880800000004</v>
      </c>
      <c r="AR37" s="551">
        <v>7.4878341500000003</v>
      </c>
      <c r="AS37" s="551">
        <v>8.3389552800000004</v>
      </c>
      <c r="AT37" s="551">
        <v>8.1560836400000003</v>
      </c>
      <c r="AU37" s="551">
        <v>7.5612409700000001</v>
      </c>
      <c r="AV37" s="551">
        <v>7.2818191499999996</v>
      </c>
      <c r="AW37" s="551">
        <v>6.8786638499999997</v>
      </c>
      <c r="AX37" s="551">
        <v>7.1053650499999996</v>
      </c>
      <c r="AY37" s="551">
        <v>7.0617010000000002</v>
      </c>
      <c r="AZ37" s="551">
        <v>6.6931695299999996</v>
      </c>
      <c r="BA37" s="551">
        <v>7.0980113200000003</v>
      </c>
      <c r="BB37" s="551">
        <v>6.9743997094000001</v>
      </c>
      <c r="BC37" s="551">
        <v>7.5308215247000003</v>
      </c>
      <c r="BD37" s="556">
        <v>7.6917429999999998</v>
      </c>
      <c r="BE37" s="556">
        <v>8.4758800000000001</v>
      </c>
      <c r="BF37" s="556">
        <v>8.2850579999999994</v>
      </c>
      <c r="BG37" s="556">
        <v>7.6890650000000003</v>
      </c>
      <c r="BH37" s="556">
        <v>7.4169140000000002</v>
      </c>
      <c r="BI37" s="556">
        <v>6.991066</v>
      </c>
      <c r="BJ37" s="556">
        <v>7.2325520000000001</v>
      </c>
      <c r="BK37" s="556">
        <v>7.1995769999999997</v>
      </c>
      <c r="BL37" s="556">
        <v>6.5999639999999999</v>
      </c>
      <c r="BM37" s="556">
        <v>7.2532550000000002</v>
      </c>
      <c r="BN37" s="556">
        <v>7.1623039999999998</v>
      </c>
      <c r="BO37" s="556">
        <v>7.6884059999999996</v>
      </c>
      <c r="BP37" s="556">
        <v>7.8026939999999998</v>
      </c>
      <c r="BQ37" s="556">
        <v>8.592371</v>
      </c>
      <c r="BR37" s="556">
        <v>8.4041599999999992</v>
      </c>
      <c r="BS37" s="556">
        <v>7.7883449999999996</v>
      </c>
      <c r="BT37" s="556">
        <v>7.5139509999999996</v>
      </c>
      <c r="BU37" s="556">
        <v>7.0831989999999996</v>
      </c>
      <c r="BV37" s="556">
        <v>7.3309420000000003</v>
      </c>
    </row>
    <row r="38" spans="1:74" ht="11.1" customHeight="1" x14ac:dyDescent="0.2">
      <c r="A38" s="59" t="s">
        <v>691</v>
      </c>
      <c r="B38" s="560" t="s">
        <v>1184</v>
      </c>
      <c r="C38" s="551">
        <v>6.8868368999999996</v>
      </c>
      <c r="D38" s="551">
        <v>6.7246503300000002</v>
      </c>
      <c r="E38" s="551">
        <v>7.0398426900000004</v>
      </c>
      <c r="F38" s="551">
        <v>6.60723255</v>
      </c>
      <c r="G38" s="551">
        <v>6.96658533</v>
      </c>
      <c r="H38" s="551">
        <v>7.4894082600000003</v>
      </c>
      <c r="I38" s="551">
        <v>8.0740087700000007</v>
      </c>
      <c r="J38" s="551">
        <v>8.0905505400000006</v>
      </c>
      <c r="K38" s="551">
        <v>7.4554254599999998</v>
      </c>
      <c r="L38" s="551">
        <v>7.3241482299999996</v>
      </c>
      <c r="M38" s="551">
        <v>6.4882197899999996</v>
      </c>
      <c r="N38" s="551">
        <v>6.5429412100000004</v>
      </c>
      <c r="O38" s="551">
        <v>6.3248984100000003</v>
      </c>
      <c r="P38" s="551">
        <v>6.0213185300000003</v>
      </c>
      <c r="Q38" s="551">
        <v>6.7559679900000003</v>
      </c>
      <c r="R38" s="551">
        <v>6.5095526000000001</v>
      </c>
      <c r="S38" s="551">
        <v>7.3388188699999999</v>
      </c>
      <c r="T38" s="551">
        <v>8.0871193800000007</v>
      </c>
      <c r="U38" s="551">
        <v>8.1205345199999996</v>
      </c>
      <c r="V38" s="551">
        <v>8.2519475399999997</v>
      </c>
      <c r="W38" s="551">
        <v>7.76240402</v>
      </c>
      <c r="X38" s="551">
        <v>7.4158506199999996</v>
      </c>
      <c r="Y38" s="551">
        <v>7.0207656500000004</v>
      </c>
      <c r="Z38" s="551">
        <v>6.7291388899999998</v>
      </c>
      <c r="AA38" s="551">
        <v>6.5778746400000001</v>
      </c>
      <c r="AB38" s="551">
        <v>6.2984333599999998</v>
      </c>
      <c r="AC38" s="551">
        <v>7.2083346099999996</v>
      </c>
      <c r="AD38" s="551">
        <v>7.0095546899999999</v>
      </c>
      <c r="AE38" s="551">
        <v>7.2136282600000001</v>
      </c>
      <c r="AF38" s="551">
        <v>7.86866997</v>
      </c>
      <c r="AG38" s="551">
        <v>8.0059249900000005</v>
      </c>
      <c r="AH38" s="551">
        <v>8.6906935900000004</v>
      </c>
      <c r="AI38" s="551">
        <v>7.8439962699999999</v>
      </c>
      <c r="AJ38" s="551">
        <v>7.5041975699999997</v>
      </c>
      <c r="AK38" s="551">
        <v>6.76173555</v>
      </c>
      <c r="AL38" s="551">
        <v>6.6681915299999996</v>
      </c>
      <c r="AM38" s="551">
        <v>6.1704938</v>
      </c>
      <c r="AN38" s="551">
        <v>5.79236343</v>
      </c>
      <c r="AO38" s="551">
        <v>6.3494424900000004</v>
      </c>
      <c r="AP38" s="551">
        <v>5.8851156700000002</v>
      </c>
      <c r="AQ38" s="551">
        <v>6.4605173999999996</v>
      </c>
      <c r="AR38" s="551">
        <v>6.8453214400000002</v>
      </c>
      <c r="AS38" s="551">
        <v>7.1505003199999999</v>
      </c>
      <c r="AT38" s="551">
        <v>7.5389921400000004</v>
      </c>
      <c r="AU38" s="551">
        <v>7.2466274200000003</v>
      </c>
      <c r="AV38" s="551">
        <v>6.8707854299999997</v>
      </c>
      <c r="AW38" s="551">
        <v>6.4633186399999998</v>
      </c>
      <c r="AX38" s="551">
        <v>6.2678450100000003</v>
      </c>
      <c r="AY38" s="551">
        <v>6.2176814900000004</v>
      </c>
      <c r="AZ38" s="551">
        <v>5.9479322699999999</v>
      </c>
      <c r="BA38" s="551">
        <v>6.06398964</v>
      </c>
      <c r="BB38" s="551">
        <v>5.6637553440000001</v>
      </c>
      <c r="BC38" s="551">
        <v>6.4353500854999997</v>
      </c>
      <c r="BD38" s="556">
        <v>6.8419829999999999</v>
      </c>
      <c r="BE38" s="556">
        <v>7.1296569999999999</v>
      </c>
      <c r="BF38" s="556">
        <v>7.5016970000000001</v>
      </c>
      <c r="BG38" s="556">
        <v>7.1961170000000001</v>
      </c>
      <c r="BH38" s="556">
        <v>6.8386740000000001</v>
      </c>
      <c r="BI38" s="556">
        <v>6.4132930000000004</v>
      </c>
      <c r="BJ38" s="556">
        <v>6.2094560000000003</v>
      </c>
      <c r="BK38" s="556">
        <v>6.2389710000000003</v>
      </c>
      <c r="BL38" s="556">
        <v>5.7330120000000004</v>
      </c>
      <c r="BM38" s="556">
        <v>6.0576169999999996</v>
      </c>
      <c r="BN38" s="556">
        <v>5.6908099999999999</v>
      </c>
      <c r="BO38" s="556">
        <v>6.4458589999999996</v>
      </c>
      <c r="BP38" s="556">
        <v>6.8371250000000003</v>
      </c>
      <c r="BQ38" s="556">
        <v>7.1203709999999996</v>
      </c>
      <c r="BR38" s="556">
        <v>7.4971120000000004</v>
      </c>
      <c r="BS38" s="556">
        <v>7.1929249999999998</v>
      </c>
      <c r="BT38" s="556">
        <v>6.8436669999999999</v>
      </c>
      <c r="BU38" s="556">
        <v>6.4233039999999999</v>
      </c>
      <c r="BV38" s="556">
        <v>6.2250870000000003</v>
      </c>
    </row>
    <row r="39" spans="1:74" ht="11.1" customHeight="1" x14ac:dyDescent="0.2">
      <c r="A39" s="59" t="s">
        <v>692</v>
      </c>
      <c r="B39" s="560" t="s">
        <v>1185</v>
      </c>
      <c r="C39" s="551">
        <v>0.41011465000000003</v>
      </c>
      <c r="D39" s="551">
        <v>0.36954056000000002</v>
      </c>
      <c r="E39" s="551">
        <v>0.39943714000000002</v>
      </c>
      <c r="F39" s="551">
        <v>0.33745231999999997</v>
      </c>
      <c r="G39" s="551">
        <v>0.35279641</v>
      </c>
      <c r="H39" s="551">
        <v>0.36715771000000003</v>
      </c>
      <c r="I39" s="551">
        <v>0.38743130999999997</v>
      </c>
      <c r="J39" s="551">
        <v>0.39933919000000001</v>
      </c>
      <c r="K39" s="551">
        <v>0.37524665000000001</v>
      </c>
      <c r="L39" s="551">
        <v>0.39944321999999999</v>
      </c>
      <c r="M39" s="551">
        <v>0.38275209999999998</v>
      </c>
      <c r="N39" s="551">
        <v>0.38704977000000002</v>
      </c>
      <c r="O39" s="551">
        <v>0.37275365999999999</v>
      </c>
      <c r="P39" s="551">
        <v>0.33338582</v>
      </c>
      <c r="Q39" s="551">
        <v>0.37814990999999998</v>
      </c>
      <c r="R39" s="551">
        <v>0.37920169999999997</v>
      </c>
      <c r="S39" s="551">
        <v>0.39638340999999999</v>
      </c>
      <c r="T39" s="551">
        <v>0.37884097</v>
      </c>
      <c r="U39" s="551">
        <v>0.40772072999999998</v>
      </c>
      <c r="V39" s="551">
        <v>0.41555607999999999</v>
      </c>
      <c r="W39" s="551">
        <v>0.38741548999999997</v>
      </c>
      <c r="X39" s="551">
        <v>0.40950230999999998</v>
      </c>
      <c r="Y39" s="551">
        <v>0.39884874999999997</v>
      </c>
      <c r="Z39" s="551">
        <v>0.39588220000000002</v>
      </c>
      <c r="AA39" s="551">
        <v>0.38145171999999999</v>
      </c>
      <c r="AB39" s="551">
        <v>0.35733949999999998</v>
      </c>
      <c r="AC39" s="551">
        <v>0.40702617000000002</v>
      </c>
      <c r="AD39" s="551">
        <v>0.39020156</v>
      </c>
      <c r="AE39" s="551">
        <v>0.40297170999999998</v>
      </c>
      <c r="AF39" s="551">
        <v>0.39183105000000001</v>
      </c>
      <c r="AG39" s="551">
        <v>0.41726468</v>
      </c>
      <c r="AH39" s="551">
        <v>0.42509607999999999</v>
      </c>
      <c r="AI39" s="551">
        <v>0.42168802999999999</v>
      </c>
      <c r="AJ39" s="551">
        <v>0.42566608</v>
      </c>
      <c r="AK39" s="551">
        <v>0.40561797999999999</v>
      </c>
      <c r="AL39" s="551">
        <v>0.40232143999999997</v>
      </c>
      <c r="AM39" s="551">
        <v>0.39562776999999999</v>
      </c>
      <c r="AN39" s="551">
        <v>0.35387716000000002</v>
      </c>
      <c r="AO39" s="551">
        <v>0.39423087000000001</v>
      </c>
      <c r="AP39" s="551">
        <v>0.39160043</v>
      </c>
      <c r="AQ39" s="551">
        <v>0.39513301000000001</v>
      </c>
      <c r="AR39" s="551">
        <v>0.39239980000000002</v>
      </c>
      <c r="AS39" s="551">
        <v>0.42551939</v>
      </c>
      <c r="AT39" s="551">
        <v>0.41745585000000002</v>
      </c>
      <c r="AU39" s="551">
        <v>0.4098948</v>
      </c>
      <c r="AV39" s="551">
        <v>0.42783823999999998</v>
      </c>
      <c r="AW39" s="551">
        <v>0.40341136999999999</v>
      </c>
      <c r="AX39" s="551">
        <v>0.40402451</v>
      </c>
      <c r="AY39" s="551">
        <v>0.39391536999999999</v>
      </c>
      <c r="AZ39" s="551">
        <v>0.37106396000000003</v>
      </c>
      <c r="BA39" s="551">
        <v>0.39215694000000001</v>
      </c>
      <c r="BB39" s="551">
        <v>0.38900370000000001</v>
      </c>
      <c r="BC39" s="551">
        <v>0.39381997000000002</v>
      </c>
      <c r="BD39" s="556">
        <v>0.39292339999999998</v>
      </c>
      <c r="BE39" s="556">
        <v>0.42690230000000001</v>
      </c>
      <c r="BF39" s="556">
        <v>0.41977130000000001</v>
      </c>
      <c r="BG39" s="556">
        <v>0.41129690000000002</v>
      </c>
      <c r="BH39" s="556">
        <v>0.43173669999999997</v>
      </c>
      <c r="BI39" s="556">
        <v>0.4063715</v>
      </c>
      <c r="BJ39" s="556">
        <v>0.40636</v>
      </c>
      <c r="BK39" s="556">
        <v>0.39887719999999999</v>
      </c>
      <c r="BL39" s="556">
        <v>0.36042220000000003</v>
      </c>
      <c r="BM39" s="556">
        <v>0.39464440000000001</v>
      </c>
      <c r="BN39" s="556">
        <v>0.39222879999999999</v>
      </c>
      <c r="BO39" s="556">
        <v>0.39593699999999998</v>
      </c>
      <c r="BP39" s="556">
        <v>0.394563</v>
      </c>
      <c r="BQ39" s="556">
        <v>0.42772379999999999</v>
      </c>
      <c r="BR39" s="556">
        <v>0.42032350000000002</v>
      </c>
      <c r="BS39" s="556">
        <v>0.41183890000000001</v>
      </c>
      <c r="BT39" s="556">
        <v>0.43276369999999997</v>
      </c>
      <c r="BU39" s="556">
        <v>0.407752</v>
      </c>
      <c r="BV39" s="556">
        <v>0.40824009999999999</v>
      </c>
    </row>
    <row r="40" spans="1:74" s="62" customFormat="1" ht="11.1" customHeight="1" x14ac:dyDescent="0.2">
      <c r="A40" s="562" t="s">
        <v>693</v>
      </c>
      <c r="B40" s="565" t="s">
        <v>1175</v>
      </c>
      <c r="C40" s="368">
        <v>80.608512529999999</v>
      </c>
      <c r="D40" s="368">
        <v>78.902731709999998</v>
      </c>
      <c r="E40" s="368">
        <v>80.930615950000004</v>
      </c>
      <c r="F40" s="368">
        <v>72.791102109999997</v>
      </c>
      <c r="G40" s="368">
        <v>74.273010369999994</v>
      </c>
      <c r="H40" s="368">
        <v>78.444678800000005</v>
      </c>
      <c r="I40" s="368">
        <v>84.758379599999998</v>
      </c>
      <c r="J40" s="368">
        <v>86.366130150000004</v>
      </c>
      <c r="K40" s="368">
        <v>80.976889589999999</v>
      </c>
      <c r="L40" s="368">
        <v>82.371380549999998</v>
      </c>
      <c r="M40" s="368">
        <v>79.166796180000006</v>
      </c>
      <c r="N40" s="368">
        <v>79.49180088</v>
      </c>
      <c r="O40" s="368">
        <v>79.749530280000002</v>
      </c>
      <c r="P40" s="368">
        <v>74.245261900000003</v>
      </c>
      <c r="Q40" s="368">
        <v>77.551521989999998</v>
      </c>
      <c r="R40" s="368">
        <v>79.660859070000001</v>
      </c>
      <c r="S40" s="368">
        <v>83.70251055</v>
      </c>
      <c r="T40" s="368">
        <v>86.70160946</v>
      </c>
      <c r="U40" s="368">
        <v>91.052252139999993</v>
      </c>
      <c r="V40" s="368">
        <v>91.576366730000004</v>
      </c>
      <c r="W40" s="368">
        <v>85.817139620000006</v>
      </c>
      <c r="X40" s="368">
        <v>85.355969090000002</v>
      </c>
      <c r="Y40" s="368">
        <v>82.545235070000004</v>
      </c>
      <c r="Z40" s="368">
        <v>82.6552346</v>
      </c>
      <c r="AA40" s="368">
        <v>83.982005900000004</v>
      </c>
      <c r="AB40" s="368">
        <v>76.892528760000005</v>
      </c>
      <c r="AC40" s="368">
        <v>83.679089809999994</v>
      </c>
      <c r="AD40" s="368">
        <v>82.422106670000005</v>
      </c>
      <c r="AE40" s="368">
        <v>86.089694059999999</v>
      </c>
      <c r="AF40" s="368">
        <v>88.715713239999999</v>
      </c>
      <c r="AG40" s="368">
        <v>90.419842950000003</v>
      </c>
      <c r="AH40" s="368">
        <v>93.143141189999994</v>
      </c>
      <c r="AI40" s="368">
        <v>86.549522679999995</v>
      </c>
      <c r="AJ40" s="368">
        <v>85.017015029999996</v>
      </c>
      <c r="AK40" s="368">
        <v>81.701399429999995</v>
      </c>
      <c r="AL40" s="368">
        <v>81.851926710000001</v>
      </c>
      <c r="AM40" s="368">
        <v>78.964512290000002</v>
      </c>
      <c r="AN40" s="368">
        <v>76.054217179999995</v>
      </c>
      <c r="AO40" s="368">
        <v>84.42584214</v>
      </c>
      <c r="AP40" s="368">
        <v>81.764746840000001</v>
      </c>
      <c r="AQ40" s="368">
        <v>86.393791640000003</v>
      </c>
      <c r="AR40" s="368">
        <v>88.009484150000006</v>
      </c>
      <c r="AS40" s="368">
        <v>92.565498660000003</v>
      </c>
      <c r="AT40" s="368">
        <v>94.225770400000002</v>
      </c>
      <c r="AU40" s="368">
        <v>88.494638929999994</v>
      </c>
      <c r="AV40" s="368">
        <v>88.163539999999998</v>
      </c>
      <c r="AW40" s="368">
        <v>83.460298219999999</v>
      </c>
      <c r="AX40" s="368">
        <v>82.426922309999995</v>
      </c>
      <c r="AY40" s="368">
        <v>82.723419530000001</v>
      </c>
      <c r="AZ40" s="368">
        <v>77.915267209999996</v>
      </c>
      <c r="BA40" s="368">
        <v>82.428114550000004</v>
      </c>
      <c r="BB40" s="368">
        <v>82.426996954000003</v>
      </c>
      <c r="BC40" s="368">
        <v>89.645015799999996</v>
      </c>
      <c r="BD40" s="566">
        <v>91.110900000000001</v>
      </c>
      <c r="BE40" s="566">
        <v>95.593419999999995</v>
      </c>
      <c r="BF40" s="566">
        <v>97.97824</v>
      </c>
      <c r="BG40" s="566">
        <v>91.513949999999994</v>
      </c>
      <c r="BH40" s="566">
        <v>91.673929999999999</v>
      </c>
      <c r="BI40" s="566">
        <v>86.528459999999995</v>
      </c>
      <c r="BJ40" s="566">
        <v>85.271739999999994</v>
      </c>
      <c r="BK40" s="566">
        <v>86.644959999999998</v>
      </c>
      <c r="BL40" s="566">
        <v>77.724059999999994</v>
      </c>
      <c r="BM40" s="566">
        <v>85.628159999999994</v>
      </c>
      <c r="BN40" s="566">
        <v>85.966849999999994</v>
      </c>
      <c r="BO40" s="566">
        <v>93.291039999999995</v>
      </c>
      <c r="BP40" s="566">
        <v>94.464500000000001</v>
      </c>
      <c r="BQ40" s="566">
        <v>98.771690000000007</v>
      </c>
      <c r="BR40" s="566">
        <v>101.5651</v>
      </c>
      <c r="BS40" s="566">
        <v>94.921700000000001</v>
      </c>
      <c r="BT40" s="566">
        <v>94.980649999999997</v>
      </c>
      <c r="BU40" s="566">
        <v>89.542230000000004</v>
      </c>
      <c r="BV40" s="566">
        <v>88.238669999999999</v>
      </c>
    </row>
    <row r="41" spans="1:74" ht="11.1" customHeight="1" x14ac:dyDescent="0.2">
      <c r="A41" s="59"/>
      <c r="B41" s="62" t="s">
        <v>158</v>
      </c>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8"/>
      <c r="BE41" s="558"/>
      <c r="BF41" s="558"/>
      <c r="BG41" s="558"/>
      <c r="BH41" s="558"/>
      <c r="BI41" s="558"/>
      <c r="BJ41" s="558"/>
      <c r="BK41" s="558"/>
      <c r="BL41" s="558"/>
      <c r="BM41" s="558"/>
      <c r="BN41" s="558"/>
      <c r="BO41" s="558"/>
      <c r="BP41" s="558"/>
      <c r="BQ41" s="558"/>
      <c r="BR41" s="558"/>
      <c r="BS41" s="558"/>
      <c r="BT41" s="558"/>
      <c r="BU41" s="558"/>
      <c r="BV41" s="558"/>
    </row>
    <row r="42" spans="1:74" ht="11.1" customHeight="1" x14ac:dyDescent="0.2">
      <c r="A42" s="59" t="s">
        <v>694</v>
      </c>
      <c r="B42" s="560" t="s">
        <v>1176</v>
      </c>
      <c r="C42" s="551">
        <v>9.9676302400000001</v>
      </c>
      <c r="D42" s="551">
        <v>9.1449170899999999</v>
      </c>
      <c r="E42" s="551">
        <v>8.8867030800000002</v>
      </c>
      <c r="F42" s="551">
        <v>8.0245190100000006</v>
      </c>
      <c r="G42" s="551">
        <v>8.0555897499999993</v>
      </c>
      <c r="H42" s="551">
        <v>9.2186609399999995</v>
      </c>
      <c r="I42" s="551">
        <v>11.48016185</v>
      </c>
      <c r="J42" s="551">
        <v>11.204883519999999</v>
      </c>
      <c r="K42" s="551">
        <v>9.3774978299999994</v>
      </c>
      <c r="L42" s="551">
        <v>8.4761773500000004</v>
      </c>
      <c r="M42" s="551">
        <v>8.3417023700000001</v>
      </c>
      <c r="N42" s="551">
        <v>9.6678381699999996</v>
      </c>
      <c r="O42" s="551">
        <v>10.07082366</v>
      </c>
      <c r="P42" s="551">
        <v>9.4179753000000002</v>
      </c>
      <c r="Q42" s="551">
        <v>9.1195763799999998</v>
      </c>
      <c r="R42" s="551">
        <v>8.32449978</v>
      </c>
      <c r="S42" s="551">
        <v>8.2873172799999999</v>
      </c>
      <c r="T42" s="551">
        <v>10.123395049999999</v>
      </c>
      <c r="U42" s="551">
        <v>10.480734829999999</v>
      </c>
      <c r="V42" s="551">
        <v>11.38460555</v>
      </c>
      <c r="W42" s="551">
        <v>9.9672660299999993</v>
      </c>
      <c r="X42" s="551">
        <v>8.5879007999999999</v>
      </c>
      <c r="Y42" s="551">
        <v>8.6506506699999992</v>
      </c>
      <c r="Z42" s="551">
        <v>9.3838887999999994</v>
      </c>
      <c r="AA42" s="551">
        <v>10.41702776</v>
      </c>
      <c r="AB42" s="551">
        <v>9.5267438900000005</v>
      </c>
      <c r="AC42" s="551">
        <v>9.3516091299999999</v>
      </c>
      <c r="AD42" s="551">
        <v>8.6710053400000007</v>
      </c>
      <c r="AE42" s="551">
        <v>8.7275764099999993</v>
      </c>
      <c r="AF42" s="551">
        <v>9.0606487700000002</v>
      </c>
      <c r="AG42" s="551">
        <v>11.1310389</v>
      </c>
      <c r="AH42" s="551">
        <v>11.481671860000001</v>
      </c>
      <c r="AI42" s="551">
        <v>9.5333639100000003</v>
      </c>
      <c r="AJ42" s="551">
        <v>8.4980085400000007</v>
      </c>
      <c r="AK42" s="551">
        <v>8.5209244399999999</v>
      </c>
      <c r="AL42" s="551">
        <v>9.5715591500000006</v>
      </c>
      <c r="AM42" s="551">
        <v>9.7098006899999998</v>
      </c>
      <c r="AN42" s="551">
        <v>9.0915526700000004</v>
      </c>
      <c r="AO42" s="551">
        <v>9.1023845699999999</v>
      </c>
      <c r="AP42" s="551">
        <v>8.0826951999999999</v>
      </c>
      <c r="AQ42" s="551">
        <v>8.20001012</v>
      </c>
      <c r="AR42" s="551">
        <v>8.7791149399999995</v>
      </c>
      <c r="AS42" s="551">
        <v>11.19320046</v>
      </c>
      <c r="AT42" s="551">
        <v>10.494391029999999</v>
      </c>
      <c r="AU42" s="551">
        <v>9.6948342000000007</v>
      </c>
      <c r="AV42" s="551">
        <v>8.5401513399999995</v>
      </c>
      <c r="AW42" s="551">
        <v>8.5977458200000001</v>
      </c>
      <c r="AX42" s="551">
        <v>9.09992117</v>
      </c>
      <c r="AY42" s="551">
        <v>10.08524808</v>
      </c>
      <c r="AZ42" s="551">
        <v>9.3705045400000007</v>
      </c>
      <c r="BA42" s="551">
        <v>9.0707500400000001</v>
      </c>
      <c r="BB42" s="551">
        <v>8.1599983910000002</v>
      </c>
      <c r="BC42" s="551">
        <v>8.5122493503999994</v>
      </c>
      <c r="BD42" s="556">
        <v>9.0778350000000003</v>
      </c>
      <c r="BE42" s="556">
        <v>11.26233</v>
      </c>
      <c r="BF42" s="556">
        <v>11.239750000000001</v>
      </c>
      <c r="BG42" s="556">
        <v>9.9623709999999992</v>
      </c>
      <c r="BH42" s="556">
        <v>8.7548209999999997</v>
      </c>
      <c r="BI42" s="556">
        <v>8.5877979999999994</v>
      </c>
      <c r="BJ42" s="556">
        <v>9.2753040000000002</v>
      </c>
      <c r="BK42" s="556">
        <v>10.3485</v>
      </c>
      <c r="BL42" s="556">
        <v>9.2196809999999996</v>
      </c>
      <c r="BM42" s="556">
        <v>9.2942009999999993</v>
      </c>
      <c r="BN42" s="556">
        <v>8.2188389999999991</v>
      </c>
      <c r="BO42" s="556">
        <v>8.5292309999999993</v>
      </c>
      <c r="BP42" s="556">
        <v>9.1150719999999996</v>
      </c>
      <c r="BQ42" s="556">
        <v>11.27678</v>
      </c>
      <c r="BR42" s="556">
        <v>11.22467</v>
      </c>
      <c r="BS42" s="556">
        <v>9.9164060000000003</v>
      </c>
      <c r="BT42" s="556">
        <v>8.6906689999999998</v>
      </c>
      <c r="BU42" s="556">
        <v>8.5238499999999995</v>
      </c>
      <c r="BV42" s="556">
        <v>9.2023279999999996</v>
      </c>
    </row>
    <row r="43" spans="1:74" ht="11.1" customHeight="1" x14ac:dyDescent="0.2">
      <c r="A43" s="59" t="s">
        <v>695</v>
      </c>
      <c r="B43" s="561" t="s">
        <v>1177</v>
      </c>
      <c r="C43" s="551">
        <v>31.048619349999999</v>
      </c>
      <c r="D43" s="551">
        <v>28.977785669999999</v>
      </c>
      <c r="E43" s="551">
        <v>27.433195900000001</v>
      </c>
      <c r="F43" s="551">
        <v>25.233955340000001</v>
      </c>
      <c r="G43" s="551">
        <v>24.60146911</v>
      </c>
      <c r="H43" s="551">
        <v>29.221672730000002</v>
      </c>
      <c r="I43" s="551">
        <v>36.931314399999998</v>
      </c>
      <c r="J43" s="551">
        <v>35.48335556</v>
      </c>
      <c r="K43" s="551">
        <v>30.068736659999999</v>
      </c>
      <c r="L43" s="551">
        <v>26.49658234</v>
      </c>
      <c r="M43" s="551">
        <v>26.190239290000001</v>
      </c>
      <c r="N43" s="551">
        <v>30.438764689999999</v>
      </c>
      <c r="O43" s="551">
        <v>30.936513430000002</v>
      </c>
      <c r="P43" s="551">
        <v>29.877462940000001</v>
      </c>
      <c r="Q43" s="551">
        <v>28.510473040000001</v>
      </c>
      <c r="R43" s="551">
        <v>25.54396105</v>
      </c>
      <c r="S43" s="551">
        <v>26.07610348</v>
      </c>
      <c r="T43" s="551">
        <v>30.88832326</v>
      </c>
      <c r="U43" s="551">
        <v>35.224455890000002</v>
      </c>
      <c r="V43" s="551">
        <v>35.768170339999998</v>
      </c>
      <c r="W43" s="551">
        <v>31.071005339999999</v>
      </c>
      <c r="X43" s="551">
        <v>27.3499278</v>
      </c>
      <c r="Y43" s="551">
        <v>27.027322170000001</v>
      </c>
      <c r="Z43" s="551">
        <v>29.56067951</v>
      </c>
      <c r="AA43" s="551">
        <v>32.889607669999997</v>
      </c>
      <c r="AB43" s="551">
        <v>29.473402579999998</v>
      </c>
      <c r="AC43" s="551">
        <v>28.528399579999999</v>
      </c>
      <c r="AD43" s="551">
        <v>26.50325582</v>
      </c>
      <c r="AE43" s="551">
        <v>26.812190180000002</v>
      </c>
      <c r="AF43" s="551">
        <v>30.38978169</v>
      </c>
      <c r="AG43" s="551">
        <v>35.811473280000001</v>
      </c>
      <c r="AH43" s="551">
        <v>36.981242469999998</v>
      </c>
      <c r="AI43" s="551">
        <v>30.981694310000002</v>
      </c>
      <c r="AJ43" s="551">
        <v>26.756537779999999</v>
      </c>
      <c r="AK43" s="551">
        <v>26.489209450000001</v>
      </c>
      <c r="AL43" s="551">
        <v>31.081046390000001</v>
      </c>
      <c r="AM43" s="551">
        <v>30.385609089999999</v>
      </c>
      <c r="AN43" s="551">
        <v>27.60836724</v>
      </c>
      <c r="AO43" s="551">
        <v>28.42136094</v>
      </c>
      <c r="AP43" s="551">
        <v>25.601352680000002</v>
      </c>
      <c r="AQ43" s="551">
        <v>25.676911780000001</v>
      </c>
      <c r="AR43" s="551">
        <v>27.947647249999999</v>
      </c>
      <c r="AS43" s="551">
        <v>35.239073419999997</v>
      </c>
      <c r="AT43" s="551">
        <v>33.899900930000001</v>
      </c>
      <c r="AU43" s="551">
        <v>30.568022930000001</v>
      </c>
      <c r="AV43" s="551">
        <v>26.649144490000001</v>
      </c>
      <c r="AW43" s="551">
        <v>26.890020530000001</v>
      </c>
      <c r="AX43" s="551">
        <v>29.201444339999998</v>
      </c>
      <c r="AY43" s="551">
        <v>31.355615390000001</v>
      </c>
      <c r="AZ43" s="551">
        <v>29.430139019999999</v>
      </c>
      <c r="BA43" s="551">
        <v>29.49851499</v>
      </c>
      <c r="BB43" s="551">
        <v>25.889999334999999</v>
      </c>
      <c r="BC43" s="551">
        <v>26.863713367999999</v>
      </c>
      <c r="BD43" s="556">
        <v>28.872060000000001</v>
      </c>
      <c r="BE43" s="556">
        <v>36.093910000000001</v>
      </c>
      <c r="BF43" s="556">
        <v>35.539549999999998</v>
      </c>
      <c r="BG43" s="556">
        <v>31.357309999999998</v>
      </c>
      <c r="BH43" s="556">
        <v>26.906890000000001</v>
      </c>
      <c r="BI43" s="556">
        <v>26.642980000000001</v>
      </c>
      <c r="BJ43" s="556">
        <v>29.584350000000001</v>
      </c>
      <c r="BK43" s="556">
        <v>31.847719999999999</v>
      </c>
      <c r="BL43" s="556">
        <v>28.924060000000001</v>
      </c>
      <c r="BM43" s="556">
        <v>30.147929999999999</v>
      </c>
      <c r="BN43" s="556">
        <v>26.214780000000001</v>
      </c>
      <c r="BO43" s="556">
        <v>27.224730000000001</v>
      </c>
      <c r="BP43" s="556">
        <v>29.467829999999999</v>
      </c>
      <c r="BQ43" s="556">
        <v>36.564959999999999</v>
      </c>
      <c r="BR43" s="556">
        <v>35.771729999999998</v>
      </c>
      <c r="BS43" s="556">
        <v>31.524519999999999</v>
      </c>
      <c r="BT43" s="556">
        <v>27.017589999999998</v>
      </c>
      <c r="BU43" s="556">
        <v>26.73198</v>
      </c>
      <c r="BV43" s="556">
        <v>29.665559999999999</v>
      </c>
    </row>
    <row r="44" spans="1:74" ht="11.1" customHeight="1" x14ac:dyDescent="0.2">
      <c r="A44" s="59" t="s">
        <v>696</v>
      </c>
      <c r="B44" s="560" t="s">
        <v>1178</v>
      </c>
      <c r="C44" s="551">
        <v>47.133736519999999</v>
      </c>
      <c r="D44" s="551">
        <v>45.284126389999997</v>
      </c>
      <c r="E44" s="551">
        <v>43.133284279999998</v>
      </c>
      <c r="F44" s="551">
        <v>36.877935809999997</v>
      </c>
      <c r="G44" s="551">
        <v>38.675397410000002</v>
      </c>
      <c r="H44" s="551">
        <v>46.175775049999999</v>
      </c>
      <c r="I44" s="551">
        <v>55.433624510000001</v>
      </c>
      <c r="J44" s="551">
        <v>51.826832099999997</v>
      </c>
      <c r="K44" s="551">
        <v>43.19111539</v>
      </c>
      <c r="L44" s="551">
        <v>41.971749539999998</v>
      </c>
      <c r="M44" s="551">
        <v>40.783237839999998</v>
      </c>
      <c r="N44" s="551">
        <v>46.213671159999997</v>
      </c>
      <c r="O44" s="551">
        <v>47.15432405</v>
      </c>
      <c r="P44" s="551">
        <v>45.67794044</v>
      </c>
      <c r="Q44" s="551">
        <v>43.387342959999998</v>
      </c>
      <c r="R44" s="551">
        <v>39.832566360000001</v>
      </c>
      <c r="S44" s="551">
        <v>42.390371450000004</v>
      </c>
      <c r="T44" s="551">
        <v>49.209132930000003</v>
      </c>
      <c r="U44" s="551">
        <v>52.581252050000003</v>
      </c>
      <c r="V44" s="551">
        <v>55.19925224</v>
      </c>
      <c r="W44" s="551">
        <v>45.874984449999999</v>
      </c>
      <c r="X44" s="551">
        <v>43.164289770000003</v>
      </c>
      <c r="Y44" s="551">
        <v>42.665297340000002</v>
      </c>
      <c r="Z44" s="551">
        <v>45.249886959999998</v>
      </c>
      <c r="AA44" s="551">
        <v>49.957606210000002</v>
      </c>
      <c r="AB44" s="551">
        <v>44.804513929999999</v>
      </c>
      <c r="AC44" s="551">
        <v>45.122487360000001</v>
      </c>
      <c r="AD44" s="551">
        <v>40.761284570000001</v>
      </c>
      <c r="AE44" s="551">
        <v>43.677433999999998</v>
      </c>
      <c r="AF44" s="551">
        <v>49.015164900000002</v>
      </c>
      <c r="AG44" s="551">
        <v>53.455370430000002</v>
      </c>
      <c r="AH44" s="551">
        <v>53.228968340000002</v>
      </c>
      <c r="AI44" s="551">
        <v>45.474497339999999</v>
      </c>
      <c r="AJ44" s="551">
        <v>40.967489870000001</v>
      </c>
      <c r="AK44" s="551">
        <v>41.906779290000003</v>
      </c>
      <c r="AL44" s="551">
        <v>47.55926479</v>
      </c>
      <c r="AM44" s="551">
        <v>46.821582970000001</v>
      </c>
      <c r="AN44" s="551">
        <v>42.080439349999999</v>
      </c>
      <c r="AO44" s="551">
        <v>44.940771099999999</v>
      </c>
      <c r="AP44" s="551">
        <v>39.90809557</v>
      </c>
      <c r="AQ44" s="551">
        <v>41.904024980000003</v>
      </c>
      <c r="AR44" s="551">
        <v>45.775432930000001</v>
      </c>
      <c r="AS44" s="551">
        <v>52.57318978</v>
      </c>
      <c r="AT44" s="551">
        <v>51.356415699999999</v>
      </c>
      <c r="AU44" s="551">
        <v>44.955532050000002</v>
      </c>
      <c r="AV44" s="551">
        <v>42.495559370000002</v>
      </c>
      <c r="AW44" s="551">
        <v>42.178004379999997</v>
      </c>
      <c r="AX44" s="551">
        <v>44.69434442</v>
      </c>
      <c r="AY44" s="551">
        <v>49.315278530000001</v>
      </c>
      <c r="AZ44" s="551">
        <v>43.290364009999998</v>
      </c>
      <c r="BA44" s="551">
        <v>43.792706150000001</v>
      </c>
      <c r="BB44" s="551">
        <v>40.439987004999999</v>
      </c>
      <c r="BC44" s="551">
        <v>43.606107836</v>
      </c>
      <c r="BD44" s="556">
        <v>46.599699999999999</v>
      </c>
      <c r="BE44" s="556">
        <v>54.644979999999997</v>
      </c>
      <c r="BF44" s="556">
        <v>53.950960000000002</v>
      </c>
      <c r="BG44" s="556">
        <v>45.49483</v>
      </c>
      <c r="BH44" s="556">
        <v>43.164169999999999</v>
      </c>
      <c r="BI44" s="556">
        <v>42.556699999999999</v>
      </c>
      <c r="BJ44" s="556">
        <v>46.63449</v>
      </c>
      <c r="BK44" s="556">
        <v>50.416879999999999</v>
      </c>
      <c r="BL44" s="556">
        <v>43.608519999999999</v>
      </c>
      <c r="BM44" s="556">
        <v>45.174390000000002</v>
      </c>
      <c r="BN44" s="556">
        <v>41.280799999999999</v>
      </c>
      <c r="BO44" s="556">
        <v>45.171050000000001</v>
      </c>
      <c r="BP44" s="556">
        <v>47.977179999999997</v>
      </c>
      <c r="BQ44" s="556">
        <v>55.05818</v>
      </c>
      <c r="BR44" s="556">
        <v>54.142809999999997</v>
      </c>
      <c r="BS44" s="556">
        <v>45.609549999999999</v>
      </c>
      <c r="BT44" s="556">
        <v>43.269199999999998</v>
      </c>
      <c r="BU44" s="556">
        <v>42.659500000000001</v>
      </c>
      <c r="BV44" s="556">
        <v>46.744549999999997</v>
      </c>
    </row>
    <row r="45" spans="1:74" ht="11.1" customHeight="1" x14ac:dyDescent="0.2">
      <c r="A45" s="59" t="s">
        <v>697</v>
      </c>
      <c r="B45" s="560" t="s">
        <v>1179</v>
      </c>
      <c r="C45" s="551">
        <v>26.80966738</v>
      </c>
      <c r="D45" s="551">
        <v>24.982626190000001</v>
      </c>
      <c r="E45" s="551">
        <v>23.86947138</v>
      </c>
      <c r="F45" s="551">
        <v>21.06419455</v>
      </c>
      <c r="G45" s="551">
        <v>20.777923359999999</v>
      </c>
      <c r="H45" s="551">
        <v>25.383562479999998</v>
      </c>
      <c r="I45" s="551">
        <v>29.152277529999999</v>
      </c>
      <c r="J45" s="551">
        <v>28.11602388</v>
      </c>
      <c r="K45" s="551">
        <v>23.866630369999999</v>
      </c>
      <c r="L45" s="551">
        <v>22.942839039999999</v>
      </c>
      <c r="M45" s="551">
        <v>22.739869429999999</v>
      </c>
      <c r="N45" s="551">
        <v>25.885871600000002</v>
      </c>
      <c r="O45" s="551">
        <v>26.397853210000001</v>
      </c>
      <c r="P45" s="551">
        <v>26.422873689999999</v>
      </c>
      <c r="Q45" s="551">
        <v>24.169642150000001</v>
      </c>
      <c r="R45" s="551">
        <v>21.930829809999999</v>
      </c>
      <c r="S45" s="551">
        <v>22.682536989999999</v>
      </c>
      <c r="T45" s="551">
        <v>27.034916549999998</v>
      </c>
      <c r="U45" s="551">
        <v>29.230533999999999</v>
      </c>
      <c r="V45" s="551">
        <v>29.764321670000001</v>
      </c>
      <c r="W45" s="551">
        <v>25.632094930000001</v>
      </c>
      <c r="X45" s="551">
        <v>23.561476800000001</v>
      </c>
      <c r="Y45" s="551">
        <v>23.520253960000002</v>
      </c>
      <c r="Z45" s="551">
        <v>25.635598349999999</v>
      </c>
      <c r="AA45" s="551">
        <v>28.41722</v>
      </c>
      <c r="AB45" s="551">
        <v>25.88279197</v>
      </c>
      <c r="AC45" s="551">
        <v>25.552410259999998</v>
      </c>
      <c r="AD45" s="551">
        <v>22.91070487</v>
      </c>
      <c r="AE45" s="551">
        <v>24.20940079</v>
      </c>
      <c r="AF45" s="551">
        <v>26.979452810000002</v>
      </c>
      <c r="AG45" s="551">
        <v>30.351028339999999</v>
      </c>
      <c r="AH45" s="551">
        <v>29.921976740000002</v>
      </c>
      <c r="AI45" s="551">
        <v>26.258264780000001</v>
      </c>
      <c r="AJ45" s="551">
        <v>23.29116775</v>
      </c>
      <c r="AK45" s="551">
        <v>24.363266190000001</v>
      </c>
      <c r="AL45" s="551">
        <v>27.673071709999999</v>
      </c>
      <c r="AM45" s="551">
        <v>28.252531479999998</v>
      </c>
      <c r="AN45" s="551">
        <v>24.68898832</v>
      </c>
      <c r="AO45" s="551">
        <v>25.799786690000001</v>
      </c>
      <c r="AP45" s="551">
        <v>23.156309520000001</v>
      </c>
      <c r="AQ45" s="551">
        <v>24.341168870000001</v>
      </c>
      <c r="AR45" s="551">
        <v>27.294748869999999</v>
      </c>
      <c r="AS45" s="551">
        <v>29.551371280000001</v>
      </c>
      <c r="AT45" s="551">
        <v>30.51672245</v>
      </c>
      <c r="AU45" s="551">
        <v>26.496857729999999</v>
      </c>
      <c r="AV45" s="551">
        <v>24.254660220000002</v>
      </c>
      <c r="AW45" s="551">
        <v>24.403014989999999</v>
      </c>
      <c r="AX45" s="551">
        <v>26.43849792</v>
      </c>
      <c r="AY45" s="551">
        <v>29.551760659999999</v>
      </c>
      <c r="AZ45" s="551">
        <v>24.992015769999998</v>
      </c>
      <c r="BA45" s="551">
        <v>24.85910295</v>
      </c>
      <c r="BB45" s="551">
        <v>22.769999323</v>
      </c>
      <c r="BC45" s="551">
        <v>23.736886671000001</v>
      </c>
      <c r="BD45" s="556">
        <v>27.409389999999998</v>
      </c>
      <c r="BE45" s="556">
        <v>31.668420000000001</v>
      </c>
      <c r="BF45" s="556">
        <v>31.88148</v>
      </c>
      <c r="BG45" s="556">
        <v>26.840019999999999</v>
      </c>
      <c r="BH45" s="556">
        <v>25.122990000000001</v>
      </c>
      <c r="BI45" s="556">
        <v>25.39096</v>
      </c>
      <c r="BJ45" s="556">
        <v>28.566780000000001</v>
      </c>
      <c r="BK45" s="556">
        <v>30.78876</v>
      </c>
      <c r="BL45" s="556">
        <v>26.055040000000002</v>
      </c>
      <c r="BM45" s="556">
        <v>26.308910000000001</v>
      </c>
      <c r="BN45" s="556">
        <v>23.581630000000001</v>
      </c>
      <c r="BO45" s="556">
        <v>24.747489999999999</v>
      </c>
      <c r="BP45" s="556">
        <v>28.639620000000001</v>
      </c>
      <c r="BQ45" s="556">
        <v>32.381700000000002</v>
      </c>
      <c r="BR45" s="556">
        <v>32.441369999999999</v>
      </c>
      <c r="BS45" s="556">
        <v>27.28492</v>
      </c>
      <c r="BT45" s="556">
        <v>25.543569999999999</v>
      </c>
      <c r="BU45" s="556">
        <v>25.810780000000001</v>
      </c>
      <c r="BV45" s="556">
        <v>29.02515</v>
      </c>
    </row>
    <row r="46" spans="1:74" ht="11.1" customHeight="1" x14ac:dyDescent="0.2">
      <c r="A46" s="59" t="s">
        <v>698</v>
      </c>
      <c r="B46" s="560" t="s">
        <v>1180</v>
      </c>
      <c r="C46" s="551">
        <v>67.246434579999999</v>
      </c>
      <c r="D46" s="551">
        <v>62.510869040000003</v>
      </c>
      <c r="E46" s="551">
        <v>61.573429949999998</v>
      </c>
      <c r="F46" s="551">
        <v>57.167646060000003</v>
      </c>
      <c r="G46" s="551">
        <v>61.308711770000002</v>
      </c>
      <c r="H46" s="551">
        <v>70.780721619999994</v>
      </c>
      <c r="I46" s="551">
        <v>84.469002639999999</v>
      </c>
      <c r="J46" s="551">
        <v>81.641862489999994</v>
      </c>
      <c r="K46" s="551">
        <v>70.850490789999995</v>
      </c>
      <c r="L46" s="551">
        <v>64.083580780000005</v>
      </c>
      <c r="M46" s="551">
        <v>61.559976339999999</v>
      </c>
      <c r="N46" s="551">
        <v>67.720580069999997</v>
      </c>
      <c r="O46" s="551">
        <v>71.120623589999994</v>
      </c>
      <c r="P46" s="551">
        <v>65.848828929999996</v>
      </c>
      <c r="Q46" s="551">
        <v>62.88029933</v>
      </c>
      <c r="R46" s="551">
        <v>59.745815989999997</v>
      </c>
      <c r="S46" s="551">
        <v>65.076213010000004</v>
      </c>
      <c r="T46" s="551">
        <v>73.890154019999997</v>
      </c>
      <c r="U46" s="551">
        <v>82.305390970000005</v>
      </c>
      <c r="V46" s="551">
        <v>83.843196550000002</v>
      </c>
      <c r="W46" s="551">
        <v>73.574302110000005</v>
      </c>
      <c r="X46" s="551">
        <v>66.973599059999998</v>
      </c>
      <c r="Y46" s="551">
        <v>62.266035100000003</v>
      </c>
      <c r="Z46" s="551">
        <v>65.776972630000003</v>
      </c>
      <c r="AA46" s="551">
        <v>75.058636879999995</v>
      </c>
      <c r="AB46" s="551">
        <v>66.869598909999993</v>
      </c>
      <c r="AC46" s="551">
        <v>64.440902890000004</v>
      </c>
      <c r="AD46" s="551">
        <v>61.475465849999999</v>
      </c>
      <c r="AE46" s="551">
        <v>70.119828990000002</v>
      </c>
      <c r="AF46" s="551">
        <v>77.671634190000006</v>
      </c>
      <c r="AG46" s="551">
        <v>87.324520519999993</v>
      </c>
      <c r="AH46" s="551">
        <v>84.930460049999994</v>
      </c>
      <c r="AI46" s="551">
        <v>73.543933730000006</v>
      </c>
      <c r="AJ46" s="551">
        <v>64.34216807</v>
      </c>
      <c r="AK46" s="551">
        <v>64.665444890000003</v>
      </c>
      <c r="AL46" s="551">
        <v>72.093031229999994</v>
      </c>
      <c r="AM46" s="551">
        <v>68.541010729999996</v>
      </c>
      <c r="AN46" s="551">
        <v>61.643375560000003</v>
      </c>
      <c r="AO46" s="551">
        <v>66.181515649999994</v>
      </c>
      <c r="AP46" s="551">
        <v>61.59068122</v>
      </c>
      <c r="AQ46" s="551">
        <v>66.369587999999993</v>
      </c>
      <c r="AR46" s="551">
        <v>72.928466310000005</v>
      </c>
      <c r="AS46" s="551">
        <v>86.799788219999996</v>
      </c>
      <c r="AT46" s="551">
        <v>87.815349049999995</v>
      </c>
      <c r="AU46" s="551">
        <v>76.430133839999996</v>
      </c>
      <c r="AV46" s="551">
        <v>66.685026809999997</v>
      </c>
      <c r="AW46" s="551">
        <v>63.991787729999999</v>
      </c>
      <c r="AX46" s="551">
        <v>68.289100439999999</v>
      </c>
      <c r="AY46" s="551">
        <v>75.011136550000003</v>
      </c>
      <c r="AZ46" s="551">
        <v>65.305427199999997</v>
      </c>
      <c r="BA46" s="551">
        <v>63.815873119999999</v>
      </c>
      <c r="BB46" s="551">
        <v>62.160001473000001</v>
      </c>
      <c r="BC46" s="551">
        <v>70.825082436000002</v>
      </c>
      <c r="BD46" s="556">
        <v>78.311480000000003</v>
      </c>
      <c r="BE46" s="556">
        <v>90.709819999999993</v>
      </c>
      <c r="BF46" s="556">
        <v>90.754230000000007</v>
      </c>
      <c r="BG46" s="556">
        <v>80.17586</v>
      </c>
      <c r="BH46" s="556">
        <v>69.790530000000004</v>
      </c>
      <c r="BI46" s="556">
        <v>65.047110000000004</v>
      </c>
      <c r="BJ46" s="556">
        <v>70.340400000000002</v>
      </c>
      <c r="BK46" s="556">
        <v>76.344769999999997</v>
      </c>
      <c r="BL46" s="556">
        <v>65.426609999999997</v>
      </c>
      <c r="BM46" s="556">
        <v>66.411010000000005</v>
      </c>
      <c r="BN46" s="556">
        <v>64.565730000000002</v>
      </c>
      <c r="BO46" s="556">
        <v>72.530529999999999</v>
      </c>
      <c r="BP46" s="556">
        <v>81.847459999999998</v>
      </c>
      <c r="BQ46" s="556">
        <v>92.900899999999993</v>
      </c>
      <c r="BR46" s="556">
        <v>92.234290000000001</v>
      </c>
      <c r="BS46" s="556">
        <v>81.371870000000001</v>
      </c>
      <c r="BT46" s="556">
        <v>70.743200000000002</v>
      </c>
      <c r="BU46" s="556">
        <v>65.738410000000002</v>
      </c>
      <c r="BV46" s="556">
        <v>70.985209999999995</v>
      </c>
    </row>
    <row r="47" spans="1:74" ht="11.1" customHeight="1" x14ac:dyDescent="0.2">
      <c r="A47" s="59" t="s">
        <v>699</v>
      </c>
      <c r="B47" s="560" t="s">
        <v>1181</v>
      </c>
      <c r="C47" s="551">
        <v>25.362173559999999</v>
      </c>
      <c r="D47" s="551">
        <v>24.564907989999998</v>
      </c>
      <c r="E47" s="551">
        <v>23.24841443</v>
      </c>
      <c r="F47" s="551">
        <v>20.561978580000002</v>
      </c>
      <c r="G47" s="551">
        <v>21.399717089999999</v>
      </c>
      <c r="H47" s="551">
        <v>25.22966181</v>
      </c>
      <c r="I47" s="551">
        <v>29.62428427</v>
      </c>
      <c r="J47" s="551">
        <v>29.735847719999999</v>
      </c>
      <c r="K47" s="551">
        <v>26.71167552</v>
      </c>
      <c r="L47" s="551">
        <v>22.85617736</v>
      </c>
      <c r="M47" s="551">
        <v>21.792898149999999</v>
      </c>
      <c r="N47" s="551">
        <v>25.594195580000001</v>
      </c>
      <c r="O47" s="551">
        <v>27.338835060000001</v>
      </c>
      <c r="P47" s="551">
        <v>25.932997629999999</v>
      </c>
      <c r="Q47" s="551">
        <v>24.192792180000001</v>
      </c>
      <c r="R47" s="551">
        <v>22.050368550000002</v>
      </c>
      <c r="S47" s="551">
        <v>22.93158236</v>
      </c>
      <c r="T47" s="551">
        <v>26.441782799999999</v>
      </c>
      <c r="U47" s="551">
        <v>29.428280659999999</v>
      </c>
      <c r="V47" s="551">
        <v>30.489883259999999</v>
      </c>
      <c r="W47" s="551">
        <v>27.408300059999998</v>
      </c>
      <c r="X47" s="551">
        <v>24.111391019999999</v>
      </c>
      <c r="Y47" s="551">
        <v>23.146115300000002</v>
      </c>
      <c r="Z47" s="551">
        <v>24.266324210000001</v>
      </c>
      <c r="AA47" s="551">
        <v>27.69491313</v>
      </c>
      <c r="AB47" s="551">
        <v>26.189213299999999</v>
      </c>
      <c r="AC47" s="551">
        <v>24.165119650000001</v>
      </c>
      <c r="AD47" s="551">
        <v>22.53403793</v>
      </c>
      <c r="AE47" s="551">
        <v>24.747686250000001</v>
      </c>
      <c r="AF47" s="551">
        <v>28.406758409999998</v>
      </c>
      <c r="AG47" s="551">
        <v>31.65167778</v>
      </c>
      <c r="AH47" s="551">
        <v>30.523013200000001</v>
      </c>
      <c r="AI47" s="551">
        <v>26.904153820000001</v>
      </c>
      <c r="AJ47" s="551">
        <v>22.9687375</v>
      </c>
      <c r="AK47" s="551">
        <v>22.377659130000001</v>
      </c>
      <c r="AL47" s="551">
        <v>25.294901029999998</v>
      </c>
      <c r="AM47" s="551">
        <v>26.287353700000001</v>
      </c>
      <c r="AN47" s="551">
        <v>23.69469509</v>
      </c>
      <c r="AO47" s="551">
        <v>23.121483250000001</v>
      </c>
      <c r="AP47" s="551">
        <v>22.104961400000001</v>
      </c>
      <c r="AQ47" s="551">
        <v>22.995236210000002</v>
      </c>
      <c r="AR47" s="551">
        <v>26.009461510000001</v>
      </c>
      <c r="AS47" s="551">
        <v>29.855769760000001</v>
      </c>
      <c r="AT47" s="551">
        <v>31.076695350000001</v>
      </c>
      <c r="AU47" s="551">
        <v>28.166397809999999</v>
      </c>
      <c r="AV47" s="551">
        <v>23.587047170000002</v>
      </c>
      <c r="AW47" s="551">
        <v>22.65859098</v>
      </c>
      <c r="AX47" s="551">
        <v>24.704165790000001</v>
      </c>
      <c r="AY47" s="551">
        <v>28.674265080000001</v>
      </c>
      <c r="AZ47" s="551">
        <v>25.303263309999998</v>
      </c>
      <c r="BA47" s="551">
        <v>22.933046300000001</v>
      </c>
      <c r="BB47" s="551">
        <v>21.840002999999999</v>
      </c>
      <c r="BC47" s="551">
        <v>24.288571300000001</v>
      </c>
      <c r="BD47" s="556">
        <v>27.315860000000001</v>
      </c>
      <c r="BE47" s="556">
        <v>30.927890000000001</v>
      </c>
      <c r="BF47" s="556">
        <v>31.694479999999999</v>
      </c>
      <c r="BG47" s="556">
        <v>28.426549999999999</v>
      </c>
      <c r="BH47" s="556">
        <v>23.86919</v>
      </c>
      <c r="BI47" s="556">
        <v>22.91798</v>
      </c>
      <c r="BJ47" s="556">
        <v>25.204750000000001</v>
      </c>
      <c r="BK47" s="556">
        <v>28.049969999999998</v>
      </c>
      <c r="BL47" s="556">
        <v>24.562860000000001</v>
      </c>
      <c r="BM47" s="556">
        <v>23.666899999999998</v>
      </c>
      <c r="BN47" s="556">
        <v>22.180109999999999</v>
      </c>
      <c r="BO47" s="556">
        <v>24.10905</v>
      </c>
      <c r="BP47" s="556">
        <v>27.457190000000001</v>
      </c>
      <c r="BQ47" s="556">
        <v>31.235489999999999</v>
      </c>
      <c r="BR47" s="556">
        <v>31.68563</v>
      </c>
      <c r="BS47" s="556">
        <v>28.386520000000001</v>
      </c>
      <c r="BT47" s="556">
        <v>23.812280000000001</v>
      </c>
      <c r="BU47" s="556">
        <v>22.85866</v>
      </c>
      <c r="BV47" s="556">
        <v>25.15887</v>
      </c>
    </row>
    <row r="48" spans="1:74" ht="11.1" customHeight="1" x14ac:dyDescent="0.2">
      <c r="A48" s="59" t="s">
        <v>700</v>
      </c>
      <c r="B48" s="560" t="s">
        <v>1182</v>
      </c>
      <c r="C48" s="551">
        <v>49.676004820000003</v>
      </c>
      <c r="D48" s="551">
        <v>47.572514400000003</v>
      </c>
      <c r="E48" s="551">
        <v>47.546717829999999</v>
      </c>
      <c r="F48" s="551">
        <v>44.565966830000001</v>
      </c>
      <c r="G48" s="551">
        <v>46.660559110000001</v>
      </c>
      <c r="H48" s="551">
        <v>55.680850390000003</v>
      </c>
      <c r="I48" s="551">
        <v>63.733729400000001</v>
      </c>
      <c r="J48" s="551">
        <v>63.490863740000002</v>
      </c>
      <c r="K48" s="551">
        <v>57.475265159999999</v>
      </c>
      <c r="L48" s="551">
        <v>51.476610409999999</v>
      </c>
      <c r="M48" s="551">
        <v>45.489538260000003</v>
      </c>
      <c r="N48" s="551">
        <v>50.771642659999998</v>
      </c>
      <c r="O48" s="551">
        <v>52.876892490000003</v>
      </c>
      <c r="P48" s="551">
        <v>46.253105259999998</v>
      </c>
      <c r="Q48" s="551">
        <v>46.569717509999997</v>
      </c>
      <c r="R48" s="551">
        <v>46.547124250000003</v>
      </c>
      <c r="S48" s="551">
        <v>48.759313519999999</v>
      </c>
      <c r="T48" s="551">
        <v>57.198268339999998</v>
      </c>
      <c r="U48" s="551">
        <v>64.304796210000006</v>
      </c>
      <c r="V48" s="551">
        <v>65.474984660000004</v>
      </c>
      <c r="W48" s="551">
        <v>61.392409479999998</v>
      </c>
      <c r="X48" s="551">
        <v>53.52930164</v>
      </c>
      <c r="Y48" s="551">
        <v>47.352202460000001</v>
      </c>
      <c r="Z48" s="551">
        <v>49.377387280000001</v>
      </c>
      <c r="AA48" s="551">
        <v>54.559522430000001</v>
      </c>
      <c r="AB48" s="551">
        <v>51.488855979999997</v>
      </c>
      <c r="AC48" s="551">
        <v>51.15879683</v>
      </c>
      <c r="AD48" s="551">
        <v>49.037681290000002</v>
      </c>
      <c r="AE48" s="551">
        <v>56.217021760000002</v>
      </c>
      <c r="AF48" s="551">
        <v>64.278962949999993</v>
      </c>
      <c r="AG48" s="551">
        <v>70.162222209999996</v>
      </c>
      <c r="AH48" s="551">
        <v>70.472637000000006</v>
      </c>
      <c r="AI48" s="551">
        <v>62.564259419999999</v>
      </c>
      <c r="AJ48" s="551">
        <v>53.774439149999999</v>
      </c>
      <c r="AK48" s="551">
        <v>49.973976370000003</v>
      </c>
      <c r="AL48" s="551">
        <v>55.336420799999999</v>
      </c>
      <c r="AM48" s="551">
        <v>52.246004560000003</v>
      </c>
      <c r="AN48" s="551">
        <v>48.918893400000002</v>
      </c>
      <c r="AO48" s="551">
        <v>51.530738970000002</v>
      </c>
      <c r="AP48" s="551">
        <v>49.214688649999999</v>
      </c>
      <c r="AQ48" s="551">
        <v>54.200997450000003</v>
      </c>
      <c r="AR48" s="551">
        <v>62.704371049999999</v>
      </c>
      <c r="AS48" s="551">
        <v>72.758667020000004</v>
      </c>
      <c r="AT48" s="551">
        <v>76.961676240000003</v>
      </c>
      <c r="AU48" s="551">
        <v>69.517391399999994</v>
      </c>
      <c r="AV48" s="551">
        <v>59.59338632</v>
      </c>
      <c r="AW48" s="551">
        <v>51.468263039999997</v>
      </c>
      <c r="AX48" s="551">
        <v>51.734065010000002</v>
      </c>
      <c r="AY48" s="551">
        <v>56.528686489999998</v>
      </c>
      <c r="AZ48" s="551">
        <v>50.990824600000003</v>
      </c>
      <c r="BA48" s="551">
        <v>47.404219040000001</v>
      </c>
      <c r="BB48" s="551">
        <v>51.150007526000003</v>
      </c>
      <c r="BC48" s="551">
        <v>58.111667959999998</v>
      </c>
      <c r="BD48" s="556">
        <v>66.354420000000005</v>
      </c>
      <c r="BE48" s="556">
        <v>75.116609999999994</v>
      </c>
      <c r="BF48" s="556">
        <v>77.857950000000002</v>
      </c>
      <c r="BG48" s="556">
        <v>69.216449999999995</v>
      </c>
      <c r="BH48" s="556">
        <v>62.056159999999998</v>
      </c>
      <c r="BI48" s="556">
        <v>54.78134</v>
      </c>
      <c r="BJ48" s="556">
        <v>55.84516</v>
      </c>
      <c r="BK48" s="556">
        <v>58.586129999999997</v>
      </c>
      <c r="BL48" s="556">
        <v>52.556350000000002</v>
      </c>
      <c r="BM48" s="556">
        <v>51.641350000000003</v>
      </c>
      <c r="BN48" s="556">
        <v>53.972830000000002</v>
      </c>
      <c r="BO48" s="556">
        <v>60.437240000000003</v>
      </c>
      <c r="BP48" s="556">
        <v>69.284170000000003</v>
      </c>
      <c r="BQ48" s="556">
        <v>78.478279999999998</v>
      </c>
      <c r="BR48" s="556">
        <v>81.404839999999993</v>
      </c>
      <c r="BS48" s="556">
        <v>72.571089999999998</v>
      </c>
      <c r="BT48" s="556">
        <v>65.088700000000003</v>
      </c>
      <c r="BU48" s="556">
        <v>57.449010000000001</v>
      </c>
      <c r="BV48" s="556">
        <v>58.433549999999997</v>
      </c>
    </row>
    <row r="49" spans="1:74" ht="11.1" customHeight="1" x14ac:dyDescent="0.2">
      <c r="A49" s="59" t="s">
        <v>701</v>
      </c>
      <c r="B49" s="560" t="s">
        <v>1183</v>
      </c>
      <c r="C49" s="551">
        <v>22.912751950000001</v>
      </c>
      <c r="D49" s="551">
        <v>21.16037824</v>
      </c>
      <c r="E49" s="551">
        <v>21.115442770000001</v>
      </c>
      <c r="F49" s="551">
        <v>19.97381111</v>
      </c>
      <c r="G49" s="551">
        <v>23.039523509999999</v>
      </c>
      <c r="H49" s="551">
        <v>25.440826569999999</v>
      </c>
      <c r="I49" s="551">
        <v>30.12195406</v>
      </c>
      <c r="J49" s="551">
        <v>30.771756379999999</v>
      </c>
      <c r="K49" s="551">
        <v>25.599894979999998</v>
      </c>
      <c r="L49" s="551">
        <v>23.080596570000001</v>
      </c>
      <c r="M49" s="551">
        <v>20.96178269</v>
      </c>
      <c r="N49" s="551">
        <v>22.882377330000001</v>
      </c>
      <c r="O49" s="551">
        <v>22.864448400000001</v>
      </c>
      <c r="P49" s="551">
        <v>20.558169790000001</v>
      </c>
      <c r="Q49" s="551">
        <v>21.33119524</v>
      </c>
      <c r="R49" s="551">
        <v>21.191101700000001</v>
      </c>
      <c r="S49" s="551">
        <v>23.40799633</v>
      </c>
      <c r="T49" s="551">
        <v>28.522769879999998</v>
      </c>
      <c r="U49" s="551">
        <v>31.076993099999999</v>
      </c>
      <c r="V49" s="551">
        <v>29.84752353</v>
      </c>
      <c r="W49" s="551">
        <v>26.055819880000001</v>
      </c>
      <c r="X49" s="551">
        <v>22.048355740000002</v>
      </c>
      <c r="Y49" s="551">
        <v>20.940602219999999</v>
      </c>
      <c r="Z49" s="551">
        <v>22.861521410000002</v>
      </c>
      <c r="AA49" s="551">
        <v>23.613109089999998</v>
      </c>
      <c r="AB49" s="551">
        <v>21.271334329999998</v>
      </c>
      <c r="AC49" s="551">
        <v>22.16789631</v>
      </c>
      <c r="AD49" s="551">
        <v>21.73903404</v>
      </c>
      <c r="AE49" s="551">
        <v>23.89464456</v>
      </c>
      <c r="AF49" s="551">
        <v>27.59036746</v>
      </c>
      <c r="AG49" s="551">
        <v>31.836720669999998</v>
      </c>
      <c r="AH49" s="551">
        <v>30.688264329999999</v>
      </c>
      <c r="AI49" s="551">
        <v>26.9831343</v>
      </c>
      <c r="AJ49" s="551">
        <v>22.94175907</v>
      </c>
      <c r="AK49" s="551">
        <v>22.001403379999999</v>
      </c>
      <c r="AL49" s="551">
        <v>24.35791751</v>
      </c>
      <c r="AM49" s="551">
        <v>24.286286440000001</v>
      </c>
      <c r="AN49" s="551">
        <v>21.866469420000001</v>
      </c>
      <c r="AO49" s="551">
        <v>22.755854630000002</v>
      </c>
      <c r="AP49" s="551">
        <v>21.880493510000001</v>
      </c>
      <c r="AQ49" s="551">
        <v>23.871472870000002</v>
      </c>
      <c r="AR49" s="551">
        <v>25.303957910000001</v>
      </c>
      <c r="AS49" s="551">
        <v>32.692584609999997</v>
      </c>
      <c r="AT49" s="551">
        <v>31.463241150000002</v>
      </c>
      <c r="AU49" s="551">
        <v>26.220946390000002</v>
      </c>
      <c r="AV49" s="551">
        <v>23.60943666</v>
      </c>
      <c r="AW49" s="551">
        <v>21.836054770000001</v>
      </c>
      <c r="AX49" s="551">
        <v>23.810828040000001</v>
      </c>
      <c r="AY49" s="551">
        <v>24.814606950000002</v>
      </c>
      <c r="AZ49" s="551">
        <v>22.491568539999999</v>
      </c>
      <c r="BA49" s="551">
        <v>22.616528049999999</v>
      </c>
      <c r="BB49" s="551">
        <v>22.019998158</v>
      </c>
      <c r="BC49" s="551">
        <v>24.541612747999999</v>
      </c>
      <c r="BD49" s="556">
        <v>27.419640000000001</v>
      </c>
      <c r="BE49" s="556">
        <v>32.58314</v>
      </c>
      <c r="BF49" s="556">
        <v>31.96313</v>
      </c>
      <c r="BG49" s="556">
        <v>26.977540000000001</v>
      </c>
      <c r="BH49" s="556">
        <v>23.846820000000001</v>
      </c>
      <c r="BI49" s="556">
        <v>22.181830000000001</v>
      </c>
      <c r="BJ49" s="556">
        <v>24.58952</v>
      </c>
      <c r="BK49" s="556">
        <v>25.259309999999999</v>
      </c>
      <c r="BL49" s="556">
        <v>22.28763</v>
      </c>
      <c r="BM49" s="556">
        <v>23.120039999999999</v>
      </c>
      <c r="BN49" s="556">
        <v>22.660170000000001</v>
      </c>
      <c r="BO49" s="556">
        <v>25.837520000000001</v>
      </c>
      <c r="BP49" s="556">
        <v>28.157039999999999</v>
      </c>
      <c r="BQ49" s="556">
        <v>33.15719</v>
      </c>
      <c r="BR49" s="556">
        <v>32.481969999999997</v>
      </c>
      <c r="BS49" s="556">
        <v>27.379000000000001</v>
      </c>
      <c r="BT49" s="556">
        <v>24.190850000000001</v>
      </c>
      <c r="BU49" s="556">
        <v>22.484649999999998</v>
      </c>
      <c r="BV49" s="556">
        <v>24.91009</v>
      </c>
    </row>
    <row r="50" spans="1:74" ht="11.1" customHeight="1" x14ac:dyDescent="0.2">
      <c r="A50" s="59" t="s">
        <v>702</v>
      </c>
      <c r="B50" s="560" t="s">
        <v>1184</v>
      </c>
      <c r="C50" s="551">
        <v>34.011586880000003</v>
      </c>
      <c r="D50" s="551">
        <v>29.245786949999999</v>
      </c>
      <c r="E50" s="551">
        <v>31.82647811</v>
      </c>
      <c r="F50" s="551">
        <v>27.836384890000001</v>
      </c>
      <c r="G50" s="551">
        <v>29.071852190000001</v>
      </c>
      <c r="H50" s="551">
        <v>31.764359720000002</v>
      </c>
      <c r="I50" s="551">
        <v>37.37542534</v>
      </c>
      <c r="J50" s="551">
        <v>35.377393980000001</v>
      </c>
      <c r="K50" s="551">
        <v>34.220908950000002</v>
      </c>
      <c r="L50" s="551">
        <v>34.214906810000002</v>
      </c>
      <c r="M50" s="551">
        <v>28.10852573</v>
      </c>
      <c r="N50" s="551">
        <v>34.84651951</v>
      </c>
      <c r="O50" s="551">
        <v>31.469344199999998</v>
      </c>
      <c r="P50" s="551">
        <v>28.563137220000002</v>
      </c>
      <c r="Q50" s="551">
        <v>33.935256340000002</v>
      </c>
      <c r="R50" s="551">
        <v>26.435921990000001</v>
      </c>
      <c r="S50" s="551">
        <v>29.234760510000001</v>
      </c>
      <c r="T50" s="551">
        <v>33.911278930000002</v>
      </c>
      <c r="U50" s="551">
        <v>38.05901574</v>
      </c>
      <c r="V50" s="551">
        <v>37.990281359999997</v>
      </c>
      <c r="W50" s="551">
        <v>34.248257379999998</v>
      </c>
      <c r="X50" s="551">
        <v>31.532458890000001</v>
      </c>
      <c r="Y50" s="551">
        <v>30.27043943</v>
      </c>
      <c r="Z50" s="551">
        <v>33.933586060000003</v>
      </c>
      <c r="AA50" s="551">
        <v>34.741069289999999</v>
      </c>
      <c r="AB50" s="551">
        <v>29.192845510000001</v>
      </c>
      <c r="AC50" s="551">
        <v>32.55102995</v>
      </c>
      <c r="AD50" s="551">
        <v>30.10539447</v>
      </c>
      <c r="AE50" s="551">
        <v>30.07199018</v>
      </c>
      <c r="AF50" s="551">
        <v>32.521636229999999</v>
      </c>
      <c r="AG50" s="551">
        <v>36.237569059999998</v>
      </c>
      <c r="AH50" s="551">
        <v>40.115421040000001</v>
      </c>
      <c r="AI50" s="551">
        <v>37.039209239999998</v>
      </c>
      <c r="AJ50" s="551">
        <v>32.354657060000001</v>
      </c>
      <c r="AK50" s="551">
        <v>30.681157370000001</v>
      </c>
      <c r="AL50" s="551">
        <v>33.481373589999997</v>
      </c>
      <c r="AM50" s="551">
        <v>34.240734400000001</v>
      </c>
      <c r="AN50" s="551">
        <v>29.84507043</v>
      </c>
      <c r="AO50" s="551">
        <v>32.745676600000003</v>
      </c>
      <c r="AP50" s="551">
        <v>27.62886022</v>
      </c>
      <c r="AQ50" s="551">
        <v>29.04100747</v>
      </c>
      <c r="AR50" s="551">
        <v>29.958187970000001</v>
      </c>
      <c r="AS50" s="551">
        <v>34.518460189999999</v>
      </c>
      <c r="AT50" s="551">
        <v>37.044722980000003</v>
      </c>
      <c r="AU50" s="551">
        <v>32.85423608</v>
      </c>
      <c r="AV50" s="551">
        <v>31.177299380000001</v>
      </c>
      <c r="AW50" s="551">
        <v>30.197134869999999</v>
      </c>
      <c r="AX50" s="551">
        <v>31.67241817</v>
      </c>
      <c r="AY50" s="551">
        <v>34.37341842</v>
      </c>
      <c r="AZ50" s="551">
        <v>30.158204300000001</v>
      </c>
      <c r="BA50" s="551">
        <v>30.063234040000001</v>
      </c>
      <c r="BB50" s="551">
        <v>26.969999347000002</v>
      </c>
      <c r="BC50" s="551">
        <v>28.838858302999999</v>
      </c>
      <c r="BD50" s="556">
        <v>30.053540000000002</v>
      </c>
      <c r="BE50" s="556">
        <v>34.752079999999999</v>
      </c>
      <c r="BF50" s="556">
        <v>37.204770000000003</v>
      </c>
      <c r="BG50" s="556">
        <v>34.2256</v>
      </c>
      <c r="BH50" s="556">
        <v>32.054519999999997</v>
      </c>
      <c r="BI50" s="556">
        <v>30.118870000000001</v>
      </c>
      <c r="BJ50" s="556">
        <v>32.026739999999997</v>
      </c>
      <c r="BK50" s="556">
        <v>34.309539999999998</v>
      </c>
      <c r="BL50" s="556">
        <v>28.944929999999999</v>
      </c>
      <c r="BM50" s="556">
        <v>29.794129999999999</v>
      </c>
      <c r="BN50" s="556">
        <v>26.845410000000001</v>
      </c>
      <c r="BO50" s="556">
        <v>29.321490000000001</v>
      </c>
      <c r="BP50" s="556">
        <v>30.726849999999999</v>
      </c>
      <c r="BQ50" s="556">
        <v>34.937280000000001</v>
      </c>
      <c r="BR50" s="556">
        <v>37.162300000000002</v>
      </c>
      <c r="BS50" s="556">
        <v>34.162889999999997</v>
      </c>
      <c r="BT50" s="556">
        <v>32.012540000000001</v>
      </c>
      <c r="BU50" s="556">
        <v>30.031790000000001</v>
      </c>
      <c r="BV50" s="556">
        <v>31.934059999999999</v>
      </c>
    </row>
    <row r="51" spans="1:74" ht="11.25" customHeight="1" x14ac:dyDescent="0.2">
      <c r="A51" s="59" t="s">
        <v>703</v>
      </c>
      <c r="B51" s="560" t="s">
        <v>1185</v>
      </c>
      <c r="C51" s="551">
        <v>1.3641831799999999</v>
      </c>
      <c r="D51" s="551">
        <v>1.2154954499999999</v>
      </c>
      <c r="E51" s="551">
        <v>1.26064127</v>
      </c>
      <c r="F51" s="551">
        <v>1.0941694</v>
      </c>
      <c r="G51" s="551">
        <v>1.1163381100000001</v>
      </c>
      <c r="H51" s="551">
        <v>1.1596300500000001</v>
      </c>
      <c r="I51" s="551">
        <v>1.20826642</v>
      </c>
      <c r="J51" s="551">
        <v>1.2356844199999999</v>
      </c>
      <c r="K51" s="551">
        <v>1.1922956899999999</v>
      </c>
      <c r="L51" s="551">
        <v>1.2773580499999999</v>
      </c>
      <c r="M51" s="551">
        <v>1.28143268</v>
      </c>
      <c r="N51" s="551">
        <v>1.3088433500000001</v>
      </c>
      <c r="O51" s="551">
        <v>1.26681786</v>
      </c>
      <c r="P51" s="551">
        <v>1.14554044</v>
      </c>
      <c r="Q51" s="551">
        <v>1.2487043900000001</v>
      </c>
      <c r="R51" s="551">
        <v>1.17650777</v>
      </c>
      <c r="S51" s="551">
        <v>1.21440569</v>
      </c>
      <c r="T51" s="551">
        <v>1.19536153</v>
      </c>
      <c r="U51" s="551">
        <v>1.2568445100000001</v>
      </c>
      <c r="V51" s="551">
        <v>1.2770840299999999</v>
      </c>
      <c r="W51" s="551">
        <v>1.2195703</v>
      </c>
      <c r="X51" s="551">
        <v>1.2687694199999999</v>
      </c>
      <c r="Y51" s="551">
        <v>1.2948821699999999</v>
      </c>
      <c r="Z51" s="551">
        <v>1.3413329599999999</v>
      </c>
      <c r="AA51" s="551">
        <v>1.3073351900000001</v>
      </c>
      <c r="AB51" s="551">
        <v>1.1637704099999999</v>
      </c>
      <c r="AC51" s="551">
        <v>1.2613754100000001</v>
      </c>
      <c r="AD51" s="551">
        <v>1.1950009399999999</v>
      </c>
      <c r="AE51" s="551">
        <v>1.2191797</v>
      </c>
      <c r="AF51" s="551">
        <v>1.1919244200000001</v>
      </c>
      <c r="AG51" s="551">
        <v>1.2525530300000001</v>
      </c>
      <c r="AH51" s="551">
        <v>1.2826227100000001</v>
      </c>
      <c r="AI51" s="551">
        <v>1.26132939</v>
      </c>
      <c r="AJ51" s="551">
        <v>1.3009800199999999</v>
      </c>
      <c r="AK51" s="551">
        <v>1.2779256800000001</v>
      </c>
      <c r="AL51" s="551">
        <v>1.3271981100000001</v>
      </c>
      <c r="AM51" s="551">
        <v>1.3135764999999999</v>
      </c>
      <c r="AN51" s="551">
        <v>1.1437472399999999</v>
      </c>
      <c r="AO51" s="551">
        <v>1.25603479</v>
      </c>
      <c r="AP51" s="551">
        <v>1.20497985</v>
      </c>
      <c r="AQ51" s="551">
        <v>1.1940984100000001</v>
      </c>
      <c r="AR51" s="551">
        <v>1.17051763</v>
      </c>
      <c r="AS51" s="551">
        <v>1.2497078699999999</v>
      </c>
      <c r="AT51" s="551">
        <v>1.2708961000000001</v>
      </c>
      <c r="AU51" s="551">
        <v>1.2241966500000001</v>
      </c>
      <c r="AV51" s="551">
        <v>1.2827314000000001</v>
      </c>
      <c r="AW51" s="551">
        <v>1.2664451000000001</v>
      </c>
      <c r="AX51" s="551">
        <v>1.3143661200000001</v>
      </c>
      <c r="AY51" s="551">
        <v>1.30036971</v>
      </c>
      <c r="AZ51" s="551">
        <v>1.21046802</v>
      </c>
      <c r="BA51" s="551">
        <v>1.2255696599999999</v>
      </c>
      <c r="BB51" s="551">
        <v>1.1872824</v>
      </c>
      <c r="BC51" s="551">
        <v>1.19024934</v>
      </c>
      <c r="BD51" s="556">
        <v>1.176793</v>
      </c>
      <c r="BE51" s="556">
        <v>1.2601290000000001</v>
      </c>
      <c r="BF51" s="556">
        <v>1.2818449999999999</v>
      </c>
      <c r="BG51" s="556">
        <v>1.2379640000000001</v>
      </c>
      <c r="BH51" s="556">
        <v>1.2953779999999999</v>
      </c>
      <c r="BI51" s="556">
        <v>1.274257</v>
      </c>
      <c r="BJ51" s="556">
        <v>1.321782</v>
      </c>
      <c r="BK51" s="556">
        <v>1.3081389999999999</v>
      </c>
      <c r="BL51" s="556">
        <v>1.1828080000000001</v>
      </c>
      <c r="BM51" s="556">
        <v>1.229004</v>
      </c>
      <c r="BN51" s="556">
        <v>1.189937</v>
      </c>
      <c r="BO51" s="556">
        <v>1.1901630000000001</v>
      </c>
      <c r="BP51" s="556">
        <v>1.1742999999999999</v>
      </c>
      <c r="BQ51" s="556">
        <v>1.2538530000000001</v>
      </c>
      <c r="BR51" s="556">
        <v>1.272678</v>
      </c>
      <c r="BS51" s="556">
        <v>1.2272160000000001</v>
      </c>
      <c r="BT51" s="556">
        <v>1.283588</v>
      </c>
      <c r="BU51" s="556">
        <v>1.262534</v>
      </c>
      <c r="BV51" s="556">
        <v>1.3098730000000001</v>
      </c>
    </row>
    <row r="52" spans="1:74" s="62" customFormat="1" ht="11.1" customHeight="1" x14ac:dyDescent="0.2">
      <c r="A52" s="562" t="s">
        <v>704</v>
      </c>
      <c r="B52" s="563" t="s">
        <v>1175</v>
      </c>
      <c r="C52" s="369">
        <v>315.53278846000001</v>
      </c>
      <c r="D52" s="369">
        <v>294.65940740999997</v>
      </c>
      <c r="E52" s="369">
        <v>289.89377899999999</v>
      </c>
      <c r="F52" s="369">
        <v>262.40056157999999</v>
      </c>
      <c r="G52" s="369">
        <v>274.70708141</v>
      </c>
      <c r="H52" s="369">
        <v>320.05572136000001</v>
      </c>
      <c r="I52" s="369">
        <v>379.53004041999998</v>
      </c>
      <c r="J52" s="369">
        <v>368.88450379</v>
      </c>
      <c r="K52" s="369">
        <v>322.55451133999998</v>
      </c>
      <c r="L52" s="369">
        <v>296.87657825000002</v>
      </c>
      <c r="M52" s="369">
        <v>277.24920278000002</v>
      </c>
      <c r="N52" s="369">
        <v>315.33030411999999</v>
      </c>
      <c r="O52" s="369">
        <v>321.49647594999999</v>
      </c>
      <c r="P52" s="369">
        <v>299.69803164000001</v>
      </c>
      <c r="Q52" s="369">
        <v>295.34499951999999</v>
      </c>
      <c r="R52" s="369">
        <v>272.77869724999999</v>
      </c>
      <c r="S52" s="369">
        <v>290.06060062</v>
      </c>
      <c r="T52" s="369">
        <v>338.41538329000002</v>
      </c>
      <c r="U52" s="369">
        <v>373.94829795999999</v>
      </c>
      <c r="V52" s="369">
        <v>381.03930319</v>
      </c>
      <c r="W52" s="369">
        <v>336.44400996000002</v>
      </c>
      <c r="X52" s="369">
        <v>302.12747094000002</v>
      </c>
      <c r="Y52" s="369">
        <v>287.13380081999998</v>
      </c>
      <c r="Z52" s="369">
        <v>307.38717817000003</v>
      </c>
      <c r="AA52" s="369">
        <v>338.65604765</v>
      </c>
      <c r="AB52" s="369">
        <v>305.86307081000001</v>
      </c>
      <c r="AC52" s="369">
        <v>304.30002737000001</v>
      </c>
      <c r="AD52" s="369">
        <v>284.93286511999997</v>
      </c>
      <c r="AE52" s="369">
        <v>309.69695281999998</v>
      </c>
      <c r="AF52" s="369">
        <v>347.10633182999999</v>
      </c>
      <c r="AG52" s="369">
        <v>389.21417422000002</v>
      </c>
      <c r="AH52" s="369">
        <v>389.62627773999998</v>
      </c>
      <c r="AI52" s="369">
        <v>340.54384024000001</v>
      </c>
      <c r="AJ52" s="369">
        <v>297.19594481000001</v>
      </c>
      <c r="AK52" s="369">
        <v>292.25774618999998</v>
      </c>
      <c r="AL52" s="369">
        <v>327.77578431000001</v>
      </c>
      <c r="AM52" s="369">
        <v>322.08449056000001</v>
      </c>
      <c r="AN52" s="369">
        <v>290.58159871999999</v>
      </c>
      <c r="AO52" s="369">
        <v>305.85560719</v>
      </c>
      <c r="AP52" s="369">
        <v>280.37311782</v>
      </c>
      <c r="AQ52" s="369">
        <v>297.79451616</v>
      </c>
      <c r="AR52" s="369">
        <v>327.87190636999998</v>
      </c>
      <c r="AS52" s="369">
        <v>386.43181261000001</v>
      </c>
      <c r="AT52" s="369">
        <v>391.90001097999999</v>
      </c>
      <c r="AU52" s="369">
        <v>346.12854908000003</v>
      </c>
      <c r="AV52" s="369">
        <v>307.87444316</v>
      </c>
      <c r="AW52" s="369">
        <v>293.48706220999998</v>
      </c>
      <c r="AX52" s="369">
        <v>310.95915142000001</v>
      </c>
      <c r="AY52" s="369">
        <v>341.01038585999999</v>
      </c>
      <c r="AZ52" s="369">
        <v>302.54277931000001</v>
      </c>
      <c r="BA52" s="369">
        <v>295.27954434999998</v>
      </c>
      <c r="BB52" s="369">
        <v>282.58727596</v>
      </c>
      <c r="BC52" s="369">
        <v>310.51499899999999</v>
      </c>
      <c r="BD52" s="564">
        <v>342.59070000000003</v>
      </c>
      <c r="BE52" s="564">
        <v>399.01929999999999</v>
      </c>
      <c r="BF52" s="564">
        <v>403.36810000000003</v>
      </c>
      <c r="BG52" s="564">
        <v>353.91449999999998</v>
      </c>
      <c r="BH52" s="564">
        <v>316.86149999999998</v>
      </c>
      <c r="BI52" s="564">
        <v>299.49979999999999</v>
      </c>
      <c r="BJ52" s="564">
        <v>323.38929999999999</v>
      </c>
      <c r="BK52" s="564">
        <v>347.25970000000001</v>
      </c>
      <c r="BL52" s="564">
        <v>302.76850000000002</v>
      </c>
      <c r="BM52" s="564">
        <v>306.78789999999998</v>
      </c>
      <c r="BN52" s="564">
        <v>290.71019999999999</v>
      </c>
      <c r="BO52" s="564">
        <v>319.0985</v>
      </c>
      <c r="BP52" s="564">
        <v>353.8467</v>
      </c>
      <c r="BQ52" s="564">
        <v>407.24459999999999</v>
      </c>
      <c r="BR52" s="564">
        <v>409.82229999999998</v>
      </c>
      <c r="BS52" s="564">
        <v>359.43400000000003</v>
      </c>
      <c r="BT52" s="564">
        <v>321.65219999999999</v>
      </c>
      <c r="BU52" s="564">
        <v>303.55119999999999</v>
      </c>
      <c r="BV52" s="564">
        <v>327.36919999999998</v>
      </c>
    </row>
    <row r="53" spans="1:74" s="414" customFormat="1" ht="12" customHeight="1" x14ac:dyDescent="0.2">
      <c r="A53" s="413"/>
      <c r="B53" s="404" t="s">
        <v>929</v>
      </c>
      <c r="C53" s="402"/>
      <c r="D53" s="402"/>
      <c r="E53" s="402"/>
      <c r="F53" s="402"/>
      <c r="G53" s="402"/>
      <c r="H53" s="402"/>
      <c r="I53" s="402"/>
      <c r="J53" s="402"/>
      <c r="K53" s="402"/>
      <c r="L53" s="402"/>
      <c r="M53" s="402"/>
      <c r="N53" s="402"/>
      <c r="O53" s="402"/>
      <c r="P53" s="402"/>
      <c r="Q53" s="402"/>
    </row>
    <row r="54" spans="1:74" s="207" customFormat="1" ht="12" customHeight="1" x14ac:dyDescent="0.2">
      <c r="A54" s="206"/>
      <c r="B54" s="788" t="str">
        <f>Dates!$G$2</f>
        <v>EIA completed modeling and analysis for this report on Thursday, June 6, 2024.</v>
      </c>
      <c r="C54" s="789"/>
      <c r="D54" s="789"/>
      <c r="E54" s="789"/>
      <c r="F54" s="789"/>
      <c r="G54" s="789"/>
      <c r="H54" s="789"/>
      <c r="I54" s="789"/>
      <c r="J54" s="789"/>
      <c r="K54" s="789"/>
      <c r="L54" s="789"/>
      <c r="M54" s="789"/>
      <c r="N54" s="789"/>
      <c r="O54" s="789"/>
      <c r="P54" s="789"/>
      <c r="Q54" s="789"/>
      <c r="AY54" s="230"/>
      <c r="AZ54" s="230"/>
      <c r="BA54" s="230"/>
      <c r="BB54" s="230"/>
      <c r="BC54" s="230"/>
      <c r="BD54" s="230"/>
      <c r="BE54" s="230"/>
      <c r="BF54" s="230"/>
      <c r="BG54" s="230"/>
      <c r="BH54" s="139"/>
      <c r="BI54" s="230"/>
      <c r="BJ54" s="230"/>
    </row>
    <row r="55" spans="1:74" s="207" customFormat="1" ht="12" customHeight="1" x14ac:dyDescent="0.2">
      <c r="A55" s="206"/>
      <c r="B55" s="862" t="s">
        <v>213</v>
      </c>
      <c r="C55" s="789"/>
      <c r="D55" s="789"/>
      <c r="E55" s="789"/>
      <c r="F55" s="789"/>
      <c r="G55" s="789"/>
      <c r="H55" s="789"/>
      <c r="I55" s="789"/>
      <c r="J55" s="789"/>
      <c r="K55" s="789"/>
      <c r="L55" s="789"/>
      <c r="M55" s="789"/>
      <c r="N55" s="789"/>
      <c r="O55" s="789"/>
      <c r="P55" s="789"/>
      <c r="Q55" s="789"/>
      <c r="AY55" s="230"/>
      <c r="AZ55" s="230"/>
      <c r="BA55" s="230"/>
      <c r="BB55" s="230"/>
      <c r="BC55" s="230"/>
      <c r="BD55" s="329"/>
      <c r="BE55" s="329"/>
      <c r="BF55" s="329"/>
      <c r="BG55" s="230"/>
      <c r="BH55" s="108"/>
      <c r="BI55" s="230"/>
      <c r="BJ55" s="230"/>
    </row>
    <row r="56" spans="1:74" s="207" customFormat="1" ht="22.35" customHeight="1" x14ac:dyDescent="0.2">
      <c r="A56" s="206"/>
      <c r="B56" s="868" t="s">
        <v>901</v>
      </c>
      <c r="C56" s="869"/>
      <c r="D56" s="869"/>
      <c r="E56" s="869"/>
      <c r="F56" s="869"/>
      <c r="G56" s="869"/>
      <c r="H56" s="869"/>
      <c r="I56" s="869"/>
      <c r="J56" s="869"/>
      <c r="K56" s="869"/>
      <c r="L56" s="869"/>
      <c r="M56" s="869"/>
      <c r="N56" s="869"/>
      <c r="O56" s="869"/>
      <c r="P56" s="869"/>
      <c r="Q56" s="866"/>
      <c r="AY56" s="230"/>
      <c r="AZ56" s="230"/>
      <c r="BA56" s="230"/>
      <c r="BB56" s="230"/>
      <c r="BC56" s="230"/>
      <c r="BD56" s="329"/>
      <c r="BE56" s="329"/>
      <c r="BF56" s="329"/>
      <c r="BG56" s="230"/>
      <c r="BH56" s="108"/>
      <c r="BI56" s="230"/>
      <c r="BJ56" s="230"/>
    </row>
    <row r="57" spans="1:74" s="207" customFormat="1" ht="12" customHeight="1" x14ac:dyDescent="0.2">
      <c r="A57" s="206"/>
      <c r="B57" s="868" t="s">
        <v>902</v>
      </c>
      <c r="C57" s="869"/>
      <c r="D57" s="869"/>
      <c r="E57" s="869"/>
      <c r="F57" s="869"/>
      <c r="G57" s="869"/>
      <c r="H57" s="869"/>
      <c r="I57" s="869"/>
      <c r="J57" s="869"/>
      <c r="K57" s="869"/>
      <c r="L57" s="869"/>
      <c r="M57" s="869"/>
      <c r="N57" s="869"/>
      <c r="O57" s="869"/>
      <c r="P57" s="869"/>
      <c r="Q57" s="866"/>
      <c r="AY57" s="230"/>
      <c r="AZ57" s="230"/>
      <c r="BA57" s="230"/>
      <c r="BB57" s="230"/>
      <c r="BC57" s="230"/>
      <c r="BD57" s="329"/>
      <c r="BE57" s="329"/>
      <c r="BF57" s="329"/>
      <c r="BG57" s="230"/>
      <c r="BH57" s="108"/>
      <c r="BI57" s="230"/>
      <c r="BJ57" s="230"/>
    </row>
    <row r="58" spans="1:74" s="207" customFormat="1" ht="12" customHeight="1" x14ac:dyDescent="0.2">
      <c r="A58" s="206"/>
      <c r="B58" s="855" t="s">
        <v>903</v>
      </c>
      <c r="C58" s="866"/>
      <c r="D58" s="866"/>
      <c r="E58" s="866"/>
      <c r="F58" s="866"/>
      <c r="G58" s="866"/>
      <c r="H58" s="866"/>
      <c r="I58" s="866"/>
      <c r="J58" s="866"/>
      <c r="K58" s="866"/>
      <c r="L58" s="866"/>
      <c r="M58" s="866"/>
      <c r="N58" s="866"/>
      <c r="O58" s="866"/>
      <c r="P58" s="866"/>
      <c r="Q58" s="866"/>
      <c r="AY58" s="230"/>
      <c r="AZ58" s="230"/>
      <c r="BA58" s="230"/>
      <c r="BB58" s="230"/>
      <c r="BC58" s="230"/>
      <c r="BD58" s="329"/>
      <c r="BE58" s="329"/>
      <c r="BF58" s="329"/>
      <c r="BG58" s="230"/>
      <c r="BH58" s="108"/>
      <c r="BI58" s="230"/>
      <c r="BJ58" s="230"/>
    </row>
    <row r="59" spans="1:74" s="207" customFormat="1" ht="12" customHeight="1" x14ac:dyDescent="0.2">
      <c r="A59" s="206"/>
      <c r="B59" s="868" t="s">
        <v>904</v>
      </c>
      <c r="C59" s="863"/>
      <c r="D59" s="863"/>
      <c r="E59" s="863"/>
      <c r="F59" s="863"/>
      <c r="G59" s="863"/>
      <c r="H59" s="863"/>
      <c r="I59" s="863"/>
      <c r="J59" s="863"/>
      <c r="K59" s="863"/>
      <c r="L59" s="863"/>
      <c r="M59" s="863"/>
      <c r="N59" s="863"/>
      <c r="O59" s="863"/>
      <c r="P59" s="863"/>
      <c r="Q59" s="801"/>
      <c r="AY59" s="230"/>
      <c r="AZ59" s="230"/>
      <c r="BA59" s="230"/>
      <c r="BB59" s="230"/>
      <c r="BC59" s="230"/>
      <c r="BD59" s="329"/>
      <c r="BE59" s="329"/>
      <c r="BF59" s="329"/>
      <c r="BG59" s="230"/>
      <c r="BH59" s="108"/>
      <c r="BI59" s="230"/>
      <c r="BJ59" s="230"/>
    </row>
    <row r="60" spans="1:74" s="207" customFormat="1" ht="12" customHeight="1" x14ac:dyDescent="0.2">
      <c r="A60" s="206"/>
      <c r="B60" s="800" t="s">
        <v>899</v>
      </c>
      <c r="C60" s="801"/>
      <c r="D60" s="801"/>
      <c r="E60" s="801"/>
      <c r="F60" s="801"/>
      <c r="G60" s="801"/>
      <c r="H60" s="801"/>
      <c r="I60" s="801"/>
      <c r="J60" s="801"/>
      <c r="K60" s="801"/>
      <c r="L60" s="801"/>
      <c r="M60" s="801"/>
      <c r="N60" s="801"/>
      <c r="O60" s="801"/>
      <c r="P60" s="801"/>
      <c r="Q60" s="866"/>
      <c r="AY60" s="230"/>
      <c r="AZ60" s="230"/>
      <c r="BA60" s="230"/>
      <c r="BB60" s="230"/>
      <c r="BC60" s="230"/>
      <c r="BD60" s="329"/>
      <c r="BE60" s="329"/>
      <c r="BF60" s="329"/>
      <c r="BG60" s="230"/>
      <c r="BH60" s="108"/>
      <c r="BI60" s="230"/>
      <c r="BJ60" s="230"/>
    </row>
    <row r="61" spans="1:74" s="207" customFormat="1" ht="12" customHeight="1" x14ac:dyDescent="0.2">
      <c r="A61" s="206"/>
      <c r="B61" s="867" t="s">
        <v>900</v>
      </c>
      <c r="C61" s="792"/>
      <c r="D61" s="792"/>
      <c r="E61" s="792"/>
      <c r="F61" s="792"/>
      <c r="G61" s="792"/>
      <c r="H61" s="792"/>
      <c r="I61" s="792"/>
      <c r="J61" s="792"/>
      <c r="K61" s="792"/>
      <c r="L61" s="792"/>
      <c r="M61" s="792"/>
      <c r="N61" s="792"/>
      <c r="O61" s="792"/>
      <c r="P61" s="792"/>
      <c r="Q61" s="792"/>
      <c r="AY61" s="230"/>
      <c r="AZ61" s="230"/>
      <c r="BA61" s="230"/>
      <c r="BB61" s="230"/>
      <c r="BC61" s="230"/>
      <c r="BD61" s="329"/>
      <c r="BE61" s="329"/>
      <c r="BF61" s="329"/>
      <c r="BG61" s="230"/>
      <c r="BH61" s="108"/>
      <c r="BI61" s="230"/>
      <c r="BJ61" s="230"/>
    </row>
    <row r="62" spans="1:74" s="207" customFormat="1" ht="12" customHeight="1" x14ac:dyDescent="0.2">
      <c r="A62" s="60"/>
      <c r="B62" s="800"/>
      <c r="C62" s="801"/>
      <c r="D62" s="801"/>
      <c r="E62" s="801"/>
      <c r="F62" s="801"/>
      <c r="G62" s="801"/>
      <c r="H62" s="801"/>
      <c r="I62" s="801"/>
      <c r="J62" s="801"/>
      <c r="K62" s="801"/>
      <c r="L62" s="801"/>
      <c r="M62" s="801"/>
      <c r="N62" s="801"/>
      <c r="O62" s="801"/>
      <c r="P62" s="801"/>
      <c r="Q62" s="792"/>
      <c r="AY62" s="230"/>
      <c r="AZ62" s="230"/>
      <c r="BA62" s="230"/>
      <c r="BB62" s="230"/>
      <c r="BC62" s="230"/>
      <c r="BD62" s="329"/>
      <c r="BE62" s="329"/>
      <c r="BF62" s="329"/>
      <c r="BG62" s="230"/>
      <c r="BH62" s="108"/>
      <c r="BI62" s="230"/>
      <c r="BJ62" s="230"/>
    </row>
    <row r="63" spans="1:74" s="205" customFormat="1" ht="12" customHeight="1" x14ac:dyDescent="0.2">
      <c r="A63" s="60"/>
      <c r="B63" s="808"/>
      <c r="C63" s="792"/>
      <c r="D63" s="792"/>
      <c r="E63" s="792"/>
      <c r="F63" s="792"/>
      <c r="G63" s="792"/>
      <c r="H63" s="792"/>
      <c r="I63" s="792"/>
      <c r="J63" s="792"/>
      <c r="K63" s="792"/>
      <c r="L63" s="792"/>
      <c r="M63" s="792"/>
      <c r="N63" s="792"/>
      <c r="O63" s="792"/>
      <c r="P63" s="792"/>
      <c r="Q63" s="792"/>
      <c r="AY63" s="228"/>
      <c r="AZ63" s="228"/>
      <c r="BA63" s="228"/>
      <c r="BB63" s="228"/>
      <c r="BC63" s="228"/>
      <c r="BD63" s="328"/>
      <c r="BE63" s="328"/>
      <c r="BF63" s="328"/>
      <c r="BG63" s="228"/>
      <c r="BH63" s="108"/>
      <c r="BI63" s="228"/>
      <c r="BJ63" s="228"/>
    </row>
    <row r="64" spans="1:74" x14ac:dyDescent="0.2">
      <c r="BH64" s="108"/>
      <c r="BK64" s="150"/>
      <c r="BL64" s="150"/>
      <c r="BM64" s="150"/>
      <c r="BN64" s="150"/>
      <c r="BO64" s="150"/>
      <c r="BP64" s="150"/>
      <c r="BQ64" s="150"/>
      <c r="BR64" s="150"/>
      <c r="BS64" s="150"/>
      <c r="BT64" s="150"/>
      <c r="BU64" s="150"/>
      <c r="BV64" s="150"/>
    </row>
    <row r="65" spans="60:74" x14ac:dyDescent="0.2">
      <c r="BH65" s="108"/>
      <c r="BK65" s="150"/>
      <c r="BL65" s="150"/>
      <c r="BM65" s="150"/>
      <c r="BN65" s="150"/>
      <c r="BO65" s="150"/>
      <c r="BP65" s="150"/>
      <c r="BQ65" s="150"/>
      <c r="BR65" s="150"/>
      <c r="BS65" s="150"/>
      <c r="BT65" s="150"/>
      <c r="BU65" s="150"/>
      <c r="BV65" s="150"/>
    </row>
    <row r="66" spans="60:74" x14ac:dyDescent="0.2">
      <c r="BH66" s="108"/>
      <c r="BK66" s="150"/>
      <c r="BL66" s="150"/>
      <c r="BM66" s="150"/>
      <c r="BN66" s="150"/>
      <c r="BO66" s="150"/>
      <c r="BP66" s="150"/>
      <c r="BQ66" s="150"/>
      <c r="BR66" s="150"/>
      <c r="BS66" s="150"/>
      <c r="BT66" s="150"/>
      <c r="BU66" s="150"/>
      <c r="BV66" s="150"/>
    </row>
    <row r="67" spans="60:74" x14ac:dyDescent="0.2">
      <c r="BH67" s="108"/>
      <c r="BK67" s="150"/>
      <c r="BL67" s="150"/>
      <c r="BM67" s="150"/>
      <c r="BN67" s="150"/>
      <c r="BO67" s="150"/>
      <c r="BP67" s="150"/>
      <c r="BQ67" s="150"/>
      <c r="BR67" s="150"/>
      <c r="BS67" s="150"/>
      <c r="BT67" s="150"/>
      <c r="BU67" s="150"/>
      <c r="BV67" s="150"/>
    </row>
    <row r="68" spans="60:74" x14ac:dyDescent="0.2">
      <c r="BH68" s="108"/>
      <c r="BK68" s="150"/>
      <c r="BL68" s="150"/>
      <c r="BM68" s="150"/>
      <c r="BN68" s="150"/>
      <c r="BO68" s="150"/>
      <c r="BP68" s="150"/>
      <c r="BQ68" s="150"/>
      <c r="BR68" s="150"/>
      <c r="BS68" s="150"/>
      <c r="BT68" s="150"/>
      <c r="BU68" s="150"/>
      <c r="BV68" s="150"/>
    </row>
    <row r="69" spans="60:74" x14ac:dyDescent="0.2">
      <c r="BK69" s="150"/>
      <c r="BL69" s="150"/>
      <c r="BM69" s="150"/>
      <c r="BN69" s="150"/>
      <c r="BO69" s="150"/>
      <c r="BP69" s="150"/>
      <c r="BQ69" s="150"/>
      <c r="BR69" s="150"/>
      <c r="BS69" s="150"/>
      <c r="BT69" s="150"/>
      <c r="BU69" s="150"/>
      <c r="BV69" s="150"/>
    </row>
    <row r="70" spans="60:74" x14ac:dyDescent="0.2">
      <c r="BK70" s="150"/>
      <c r="BL70" s="150"/>
      <c r="BM70" s="150"/>
      <c r="BN70" s="150"/>
      <c r="BO70" s="150"/>
      <c r="BP70" s="150"/>
      <c r="BQ70" s="150"/>
      <c r="BR70" s="150"/>
      <c r="BS70" s="150"/>
      <c r="BT70" s="150"/>
      <c r="BU70" s="150"/>
      <c r="BV70" s="150"/>
    </row>
    <row r="71" spans="60:74" x14ac:dyDescent="0.2">
      <c r="BK71" s="150"/>
      <c r="BL71" s="150"/>
      <c r="BM71" s="150"/>
      <c r="BN71" s="150"/>
      <c r="BO71" s="150"/>
      <c r="BP71" s="150"/>
      <c r="BQ71" s="150"/>
      <c r="BR71" s="150"/>
      <c r="BS71" s="150"/>
      <c r="BT71" s="150"/>
      <c r="BU71" s="150"/>
      <c r="BV71" s="150"/>
    </row>
    <row r="72" spans="60:74" x14ac:dyDescent="0.2">
      <c r="BK72" s="150"/>
      <c r="BL72" s="150"/>
      <c r="BM72" s="150"/>
      <c r="BN72" s="150"/>
      <c r="BO72" s="150"/>
      <c r="BP72" s="150"/>
      <c r="BQ72" s="150"/>
      <c r="BR72" s="150"/>
      <c r="BS72" s="150"/>
      <c r="BT72" s="150"/>
      <c r="BU72" s="150"/>
      <c r="BV72" s="150"/>
    </row>
    <row r="73" spans="60:74" x14ac:dyDescent="0.2">
      <c r="BK73" s="150"/>
      <c r="BL73" s="150"/>
      <c r="BM73" s="150"/>
      <c r="BN73" s="150"/>
      <c r="BO73" s="150"/>
      <c r="BP73" s="150"/>
      <c r="BQ73" s="150"/>
      <c r="BR73" s="150"/>
      <c r="BS73" s="150"/>
      <c r="BT73" s="150"/>
      <c r="BU73" s="150"/>
      <c r="BV73" s="150"/>
    </row>
    <row r="74" spans="60:74" x14ac:dyDescent="0.2">
      <c r="BK74" s="150"/>
      <c r="BL74" s="150"/>
      <c r="BM74" s="150"/>
      <c r="BN74" s="150"/>
      <c r="BO74" s="150"/>
      <c r="BP74" s="150"/>
      <c r="BQ74" s="150"/>
      <c r="BR74" s="150"/>
      <c r="BS74" s="150"/>
      <c r="BT74" s="150"/>
      <c r="BU74" s="150"/>
      <c r="BV74" s="150"/>
    </row>
    <row r="75" spans="60:74" x14ac:dyDescent="0.2">
      <c r="BK75" s="150"/>
      <c r="BL75" s="150"/>
      <c r="BM75" s="150"/>
      <c r="BN75" s="150"/>
      <c r="BO75" s="150"/>
      <c r="BP75" s="150"/>
      <c r="BQ75" s="150"/>
      <c r="BR75" s="150"/>
      <c r="BS75" s="150"/>
      <c r="BT75" s="150"/>
      <c r="BU75" s="150"/>
      <c r="BV75" s="150"/>
    </row>
    <row r="76" spans="60:74" x14ac:dyDescent="0.2">
      <c r="BK76" s="150"/>
      <c r="BL76" s="150"/>
      <c r="BM76" s="150"/>
      <c r="BN76" s="150"/>
      <c r="BO76" s="150"/>
      <c r="BP76" s="150"/>
      <c r="BQ76" s="150"/>
      <c r="BR76" s="150"/>
      <c r="BS76" s="150"/>
      <c r="BT76" s="150"/>
      <c r="BU76" s="150"/>
      <c r="BV76" s="150"/>
    </row>
    <row r="77" spans="60:74" x14ac:dyDescent="0.2">
      <c r="BK77" s="150"/>
      <c r="BL77" s="150"/>
      <c r="BM77" s="150"/>
      <c r="BN77" s="150"/>
      <c r="BO77" s="150"/>
      <c r="BP77" s="150"/>
      <c r="BQ77" s="150"/>
      <c r="BR77" s="150"/>
      <c r="BS77" s="150"/>
      <c r="BT77" s="150"/>
      <c r="BU77" s="150"/>
      <c r="BV77" s="150"/>
    </row>
    <row r="78" spans="60:74" x14ac:dyDescent="0.2">
      <c r="BK78" s="150"/>
      <c r="BL78" s="150"/>
      <c r="BM78" s="150"/>
      <c r="BN78" s="150"/>
      <c r="BO78" s="150"/>
      <c r="BP78" s="150"/>
      <c r="BQ78" s="150"/>
      <c r="BR78" s="150"/>
      <c r="BS78" s="150"/>
      <c r="BT78" s="150"/>
      <c r="BU78" s="150"/>
      <c r="BV78" s="150"/>
    </row>
    <row r="79" spans="60:74" x14ac:dyDescent="0.2">
      <c r="BK79" s="150"/>
      <c r="BL79" s="150"/>
      <c r="BM79" s="150"/>
      <c r="BN79" s="150"/>
      <c r="BO79" s="150"/>
      <c r="BP79" s="150"/>
      <c r="BQ79" s="150"/>
      <c r="BR79" s="150"/>
      <c r="BS79" s="150"/>
      <c r="BT79" s="150"/>
      <c r="BU79" s="150"/>
      <c r="BV79" s="150"/>
    </row>
    <row r="80" spans="60:74" x14ac:dyDescent="0.2">
      <c r="BK80" s="150"/>
      <c r="BL80" s="150"/>
      <c r="BM80" s="150"/>
      <c r="BN80" s="150"/>
      <c r="BO80" s="150"/>
      <c r="BP80" s="150"/>
      <c r="BQ80" s="150"/>
      <c r="BR80" s="150"/>
      <c r="BS80" s="150"/>
      <c r="BT80" s="150"/>
      <c r="BU80" s="150"/>
      <c r="BV80" s="150"/>
    </row>
    <row r="81" spans="63:74" x14ac:dyDescent="0.2">
      <c r="BK81" s="150"/>
      <c r="BL81" s="150"/>
      <c r="BM81" s="150"/>
      <c r="BN81" s="150"/>
      <c r="BO81" s="150"/>
      <c r="BP81" s="150"/>
      <c r="BQ81" s="150"/>
      <c r="BR81" s="150"/>
      <c r="BS81" s="150"/>
      <c r="BT81" s="150"/>
      <c r="BU81" s="150"/>
      <c r="BV81" s="150"/>
    </row>
    <row r="82" spans="63:74" x14ac:dyDescent="0.2">
      <c r="BK82" s="150"/>
      <c r="BL82" s="150"/>
      <c r="BM82" s="150"/>
      <c r="BN82" s="150"/>
      <c r="BO82" s="150"/>
      <c r="BP82" s="150"/>
      <c r="BQ82" s="150"/>
      <c r="BR82" s="150"/>
      <c r="BS82" s="150"/>
      <c r="BT82" s="150"/>
      <c r="BU82" s="150"/>
      <c r="BV82" s="150"/>
    </row>
    <row r="83" spans="63:74" x14ac:dyDescent="0.2">
      <c r="BK83" s="150"/>
      <c r="BL83" s="150"/>
      <c r="BM83" s="150"/>
      <c r="BN83" s="150"/>
      <c r="BO83" s="150"/>
      <c r="BP83" s="150"/>
      <c r="BQ83" s="150"/>
      <c r="BR83" s="150"/>
      <c r="BS83" s="150"/>
      <c r="BT83" s="150"/>
      <c r="BU83" s="150"/>
      <c r="BV83" s="150"/>
    </row>
    <row r="84" spans="63:74" x14ac:dyDescent="0.2">
      <c r="BK84" s="150"/>
      <c r="BL84" s="150"/>
      <c r="BM84" s="150"/>
      <c r="BN84" s="150"/>
      <c r="BO84" s="150"/>
      <c r="BP84" s="150"/>
      <c r="BQ84" s="150"/>
      <c r="BR84" s="150"/>
      <c r="BS84" s="150"/>
      <c r="BT84" s="150"/>
      <c r="BU84" s="150"/>
      <c r="BV84" s="150"/>
    </row>
    <row r="85" spans="63:74" x14ac:dyDescent="0.2">
      <c r="BK85" s="150"/>
      <c r="BL85" s="150"/>
      <c r="BM85" s="150"/>
      <c r="BN85" s="150"/>
      <c r="BO85" s="150"/>
      <c r="BP85" s="150"/>
      <c r="BQ85" s="150"/>
      <c r="BR85" s="150"/>
      <c r="BS85" s="150"/>
      <c r="BT85" s="150"/>
      <c r="BU85" s="150"/>
      <c r="BV85" s="150"/>
    </row>
    <row r="86" spans="63:74" x14ac:dyDescent="0.2">
      <c r="BK86" s="150"/>
      <c r="BL86" s="150"/>
      <c r="BM86" s="150"/>
      <c r="BN86" s="150"/>
      <c r="BO86" s="150"/>
      <c r="BP86" s="150"/>
      <c r="BQ86" s="150"/>
      <c r="BR86" s="150"/>
      <c r="BS86" s="150"/>
      <c r="BT86" s="150"/>
      <c r="BU86" s="150"/>
      <c r="BV86" s="150"/>
    </row>
    <row r="87" spans="63:74" x14ac:dyDescent="0.2">
      <c r="BK87" s="150"/>
      <c r="BL87" s="150"/>
      <c r="BM87" s="150"/>
      <c r="BN87" s="150"/>
      <c r="BO87" s="150"/>
      <c r="BP87" s="150"/>
      <c r="BQ87" s="150"/>
      <c r="BR87" s="150"/>
      <c r="BS87" s="150"/>
      <c r="BT87" s="150"/>
      <c r="BU87" s="150"/>
      <c r="BV87" s="150"/>
    </row>
    <row r="88" spans="63:74" x14ac:dyDescent="0.2">
      <c r="BK88" s="150"/>
      <c r="BL88" s="150"/>
      <c r="BM88" s="150"/>
      <c r="BN88" s="150"/>
      <c r="BO88" s="150"/>
      <c r="BP88" s="150"/>
      <c r="BQ88" s="150"/>
      <c r="BR88" s="150"/>
      <c r="BS88" s="150"/>
      <c r="BT88" s="150"/>
      <c r="BU88" s="150"/>
      <c r="BV88" s="150"/>
    </row>
    <row r="89" spans="63:74" x14ac:dyDescent="0.2">
      <c r="BK89" s="150"/>
      <c r="BL89" s="150"/>
      <c r="BM89" s="150"/>
      <c r="BN89" s="150"/>
      <c r="BO89" s="150"/>
      <c r="BP89" s="150"/>
      <c r="BQ89" s="150"/>
      <c r="BR89" s="150"/>
      <c r="BS89" s="150"/>
      <c r="BT89" s="150"/>
      <c r="BU89" s="150"/>
      <c r="BV89" s="150"/>
    </row>
    <row r="90" spans="63:74" x14ac:dyDescent="0.2">
      <c r="BK90" s="150"/>
      <c r="BL90" s="150"/>
      <c r="BM90" s="150"/>
      <c r="BN90" s="150"/>
      <c r="BO90" s="150"/>
      <c r="BP90" s="150"/>
      <c r="BQ90" s="150"/>
      <c r="BR90" s="150"/>
      <c r="BS90" s="150"/>
      <c r="BT90" s="150"/>
      <c r="BU90" s="150"/>
      <c r="BV90" s="150"/>
    </row>
    <row r="91" spans="63:74" x14ac:dyDescent="0.2">
      <c r="BK91" s="150"/>
      <c r="BL91" s="150"/>
      <c r="BM91" s="150"/>
      <c r="BN91" s="150"/>
      <c r="BO91" s="150"/>
      <c r="BP91" s="150"/>
      <c r="BQ91" s="150"/>
      <c r="BR91" s="150"/>
      <c r="BS91" s="150"/>
      <c r="BT91" s="150"/>
      <c r="BU91" s="150"/>
      <c r="BV91" s="150"/>
    </row>
    <row r="92" spans="63:74" x14ac:dyDescent="0.2">
      <c r="BK92" s="150"/>
      <c r="BL92" s="150"/>
      <c r="BM92" s="150"/>
      <c r="BN92" s="150"/>
      <c r="BO92" s="150"/>
      <c r="BP92" s="150"/>
      <c r="BQ92" s="150"/>
      <c r="BR92" s="150"/>
      <c r="BS92" s="150"/>
      <c r="BT92" s="150"/>
      <c r="BU92" s="150"/>
      <c r="BV92" s="150"/>
    </row>
    <row r="93" spans="63:74" x14ac:dyDescent="0.2">
      <c r="BK93" s="150"/>
      <c r="BL93" s="150"/>
      <c r="BM93" s="150"/>
      <c r="BN93" s="150"/>
      <c r="BO93" s="150"/>
      <c r="BP93" s="150"/>
      <c r="BQ93" s="150"/>
      <c r="BR93" s="150"/>
      <c r="BS93" s="150"/>
      <c r="BT93" s="150"/>
      <c r="BU93" s="150"/>
      <c r="BV93" s="150"/>
    </row>
    <row r="94" spans="63:74" x14ac:dyDescent="0.2">
      <c r="BK94" s="150"/>
      <c r="BL94" s="150"/>
      <c r="BM94" s="150"/>
      <c r="BN94" s="150"/>
      <c r="BO94" s="150"/>
      <c r="BP94" s="150"/>
      <c r="BQ94" s="150"/>
      <c r="BR94" s="150"/>
      <c r="BS94" s="150"/>
      <c r="BT94" s="150"/>
      <c r="BU94" s="150"/>
      <c r="BV94" s="150"/>
    </row>
    <row r="95" spans="63:74" x14ac:dyDescent="0.2">
      <c r="BK95" s="150"/>
      <c r="BL95" s="150"/>
      <c r="BM95" s="150"/>
      <c r="BN95" s="150"/>
      <c r="BO95" s="150"/>
      <c r="BP95" s="150"/>
      <c r="BQ95" s="150"/>
      <c r="BR95" s="150"/>
      <c r="BS95" s="150"/>
      <c r="BT95" s="150"/>
      <c r="BU95" s="150"/>
      <c r="BV95" s="150"/>
    </row>
    <row r="96" spans="63:74" x14ac:dyDescent="0.2">
      <c r="BK96" s="150"/>
      <c r="BL96" s="150"/>
      <c r="BM96" s="150"/>
      <c r="BN96" s="150"/>
      <c r="BO96" s="150"/>
      <c r="BP96" s="150"/>
      <c r="BQ96" s="150"/>
      <c r="BR96" s="150"/>
      <c r="BS96" s="150"/>
      <c r="BT96" s="150"/>
      <c r="BU96" s="150"/>
      <c r="BV96" s="150"/>
    </row>
    <row r="97" spans="63:74" x14ac:dyDescent="0.2">
      <c r="BK97" s="150"/>
      <c r="BL97" s="150"/>
      <c r="BM97" s="150"/>
      <c r="BN97" s="150"/>
      <c r="BO97" s="150"/>
      <c r="BP97" s="150"/>
      <c r="BQ97" s="150"/>
      <c r="BR97" s="150"/>
      <c r="BS97" s="150"/>
      <c r="BT97" s="150"/>
      <c r="BU97" s="150"/>
      <c r="BV97" s="150"/>
    </row>
    <row r="98" spans="63:74" x14ac:dyDescent="0.2">
      <c r="BK98" s="150"/>
      <c r="BL98" s="150"/>
      <c r="BM98" s="150"/>
      <c r="BN98" s="150"/>
      <c r="BO98" s="150"/>
      <c r="BP98" s="150"/>
      <c r="BQ98" s="150"/>
      <c r="BR98" s="150"/>
      <c r="BS98" s="150"/>
      <c r="BT98" s="150"/>
      <c r="BU98" s="150"/>
      <c r="BV98" s="150"/>
    </row>
    <row r="99" spans="63:74" x14ac:dyDescent="0.2">
      <c r="BK99" s="150"/>
      <c r="BL99" s="150"/>
      <c r="BM99" s="150"/>
      <c r="BN99" s="150"/>
      <c r="BO99" s="150"/>
      <c r="BP99" s="150"/>
      <c r="BQ99" s="150"/>
      <c r="BR99" s="150"/>
      <c r="BS99" s="150"/>
      <c r="BT99" s="150"/>
      <c r="BU99" s="150"/>
      <c r="BV99" s="150"/>
    </row>
    <row r="100" spans="63:74" x14ac:dyDescent="0.2">
      <c r="BK100" s="150"/>
      <c r="BL100" s="150"/>
      <c r="BM100" s="150"/>
      <c r="BN100" s="150"/>
      <c r="BO100" s="150"/>
      <c r="BP100" s="150"/>
      <c r="BQ100" s="150"/>
      <c r="BR100" s="150"/>
      <c r="BS100" s="150"/>
      <c r="BT100" s="150"/>
      <c r="BU100" s="150"/>
      <c r="BV100" s="150"/>
    </row>
    <row r="101" spans="63:74" x14ac:dyDescent="0.2">
      <c r="BK101" s="150"/>
      <c r="BL101" s="150"/>
      <c r="BM101" s="150"/>
      <c r="BN101" s="150"/>
      <c r="BO101" s="150"/>
      <c r="BP101" s="150"/>
      <c r="BQ101" s="150"/>
      <c r="BR101" s="150"/>
      <c r="BS101" s="150"/>
      <c r="BT101" s="150"/>
      <c r="BU101" s="150"/>
      <c r="BV101" s="150"/>
    </row>
    <row r="102" spans="63:74" x14ac:dyDescent="0.2">
      <c r="BK102" s="150"/>
      <c r="BL102" s="150"/>
      <c r="BM102" s="150"/>
      <c r="BN102" s="150"/>
      <c r="BO102" s="150"/>
      <c r="BP102" s="150"/>
      <c r="BQ102" s="150"/>
      <c r="BR102" s="150"/>
      <c r="BS102" s="150"/>
      <c r="BT102" s="150"/>
      <c r="BU102" s="150"/>
      <c r="BV102" s="150"/>
    </row>
    <row r="103" spans="63:74" x14ac:dyDescent="0.2">
      <c r="BK103" s="150"/>
      <c r="BL103" s="150"/>
      <c r="BM103" s="150"/>
      <c r="BN103" s="150"/>
      <c r="BO103" s="150"/>
      <c r="BP103" s="150"/>
      <c r="BQ103" s="150"/>
      <c r="BR103" s="150"/>
      <c r="BS103" s="150"/>
      <c r="BT103" s="150"/>
      <c r="BU103" s="150"/>
      <c r="BV103" s="150"/>
    </row>
    <row r="104" spans="63:74" x14ac:dyDescent="0.2">
      <c r="BK104" s="150"/>
      <c r="BL104" s="150"/>
      <c r="BM104" s="150"/>
      <c r="BN104" s="150"/>
      <c r="BO104" s="150"/>
      <c r="BP104" s="150"/>
      <c r="BQ104" s="150"/>
      <c r="BR104" s="150"/>
      <c r="BS104" s="150"/>
      <c r="BT104" s="150"/>
      <c r="BU104" s="150"/>
      <c r="BV104" s="150"/>
    </row>
    <row r="105" spans="63:74" x14ac:dyDescent="0.2">
      <c r="BK105" s="150"/>
      <c r="BL105" s="150"/>
      <c r="BM105" s="150"/>
      <c r="BN105" s="150"/>
      <c r="BO105" s="150"/>
      <c r="BP105" s="150"/>
      <c r="BQ105" s="150"/>
      <c r="BR105" s="150"/>
      <c r="BS105" s="150"/>
      <c r="BT105" s="150"/>
      <c r="BU105" s="150"/>
      <c r="BV105" s="150"/>
    </row>
    <row r="106" spans="63:74" x14ac:dyDescent="0.2">
      <c r="BK106" s="150"/>
      <c r="BL106" s="150"/>
      <c r="BM106" s="150"/>
      <c r="BN106" s="150"/>
      <c r="BO106" s="150"/>
      <c r="BP106" s="150"/>
      <c r="BQ106" s="150"/>
      <c r="BR106" s="150"/>
      <c r="BS106" s="150"/>
      <c r="BT106" s="150"/>
      <c r="BU106" s="150"/>
      <c r="BV106" s="150"/>
    </row>
    <row r="107" spans="63:74" x14ac:dyDescent="0.2">
      <c r="BK107" s="150"/>
      <c r="BL107" s="150"/>
      <c r="BM107" s="150"/>
      <c r="BN107" s="150"/>
      <c r="BO107" s="150"/>
      <c r="BP107" s="150"/>
      <c r="BQ107" s="150"/>
      <c r="BR107" s="150"/>
      <c r="BS107" s="150"/>
      <c r="BT107" s="150"/>
      <c r="BU107" s="150"/>
      <c r="BV107" s="150"/>
    </row>
    <row r="108" spans="63:74" x14ac:dyDescent="0.2">
      <c r="BK108" s="150"/>
      <c r="BL108" s="150"/>
      <c r="BM108" s="150"/>
      <c r="BN108" s="150"/>
      <c r="BO108" s="150"/>
      <c r="BP108" s="150"/>
      <c r="BQ108" s="150"/>
      <c r="BR108" s="150"/>
      <c r="BS108" s="150"/>
      <c r="BT108" s="150"/>
      <c r="BU108" s="150"/>
      <c r="BV108" s="150"/>
    </row>
    <row r="109" spans="63:74" x14ac:dyDescent="0.2">
      <c r="BK109" s="150"/>
      <c r="BL109" s="150"/>
      <c r="BM109" s="150"/>
      <c r="BN109" s="150"/>
      <c r="BO109" s="150"/>
      <c r="BP109" s="150"/>
      <c r="BQ109" s="150"/>
      <c r="BR109" s="150"/>
      <c r="BS109" s="150"/>
      <c r="BT109" s="150"/>
      <c r="BU109" s="150"/>
      <c r="BV109" s="150"/>
    </row>
    <row r="110" spans="63:74" x14ac:dyDescent="0.2">
      <c r="BK110" s="150"/>
      <c r="BL110" s="150"/>
      <c r="BM110" s="150"/>
      <c r="BN110" s="150"/>
      <c r="BO110" s="150"/>
      <c r="BP110" s="150"/>
      <c r="BQ110" s="150"/>
      <c r="BR110" s="150"/>
      <c r="BS110" s="150"/>
      <c r="BT110" s="150"/>
      <c r="BU110" s="150"/>
      <c r="BV110" s="150"/>
    </row>
    <row r="111" spans="63:74" x14ac:dyDescent="0.2">
      <c r="BK111" s="150"/>
      <c r="BL111" s="150"/>
      <c r="BM111" s="150"/>
      <c r="BN111" s="150"/>
      <c r="BO111" s="150"/>
      <c r="BP111" s="150"/>
      <c r="BQ111" s="150"/>
      <c r="BR111" s="150"/>
      <c r="BS111" s="150"/>
      <c r="BT111" s="150"/>
      <c r="BU111" s="150"/>
      <c r="BV111" s="150"/>
    </row>
    <row r="112" spans="63:74" x14ac:dyDescent="0.2">
      <c r="BK112" s="150"/>
      <c r="BL112" s="150"/>
      <c r="BM112" s="150"/>
      <c r="BN112" s="150"/>
      <c r="BO112" s="150"/>
      <c r="BP112" s="150"/>
      <c r="BQ112" s="150"/>
      <c r="BR112" s="150"/>
      <c r="BS112" s="150"/>
      <c r="BT112" s="150"/>
      <c r="BU112" s="150"/>
      <c r="BV112" s="150"/>
    </row>
    <row r="113" spans="63:74" x14ac:dyDescent="0.2">
      <c r="BK113" s="150"/>
      <c r="BL113" s="150"/>
      <c r="BM113" s="150"/>
      <c r="BN113" s="150"/>
      <c r="BO113" s="150"/>
      <c r="BP113" s="150"/>
      <c r="BQ113" s="150"/>
      <c r="BR113" s="150"/>
      <c r="BS113" s="150"/>
      <c r="BT113" s="150"/>
      <c r="BU113" s="150"/>
      <c r="BV113" s="150"/>
    </row>
    <row r="114" spans="63:74" x14ac:dyDescent="0.2">
      <c r="BK114" s="150"/>
      <c r="BL114" s="150"/>
      <c r="BM114" s="150"/>
      <c r="BN114" s="150"/>
      <c r="BO114" s="150"/>
      <c r="BP114" s="150"/>
      <c r="BQ114" s="150"/>
      <c r="BR114" s="150"/>
      <c r="BS114" s="150"/>
      <c r="BT114" s="150"/>
      <c r="BU114" s="150"/>
      <c r="BV114" s="150"/>
    </row>
    <row r="115" spans="63:74" x14ac:dyDescent="0.2">
      <c r="BK115" s="150"/>
      <c r="BL115" s="150"/>
      <c r="BM115" s="150"/>
      <c r="BN115" s="150"/>
      <c r="BO115" s="150"/>
      <c r="BP115" s="150"/>
      <c r="BQ115" s="150"/>
      <c r="BR115" s="150"/>
      <c r="BS115" s="150"/>
      <c r="BT115" s="150"/>
      <c r="BU115" s="150"/>
      <c r="BV115" s="150"/>
    </row>
    <row r="116" spans="63:74" x14ac:dyDescent="0.2">
      <c r="BK116" s="150"/>
      <c r="BL116" s="150"/>
      <c r="BM116" s="150"/>
      <c r="BN116" s="150"/>
      <c r="BO116" s="150"/>
      <c r="BP116" s="150"/>
      <c r="BQ116" s="150"/>
      <c r="BR116" s="150"/>
      <c r="BS116" s="150"/>
      <c r="BT116" s="150"/>
      <c r="BU116" s="150"/>
      <c r="BV116" s="150"/>
    </row>
    <row r="117" spans="63:74" x14ac:dyDescent="0.2">
      <c r="BK117" s="150"/>
      <c r="BL117" s="150"/>
      <c r="BM117" s="150"/>
      <c r="BN117" s="150"/>
      <c r="BO117" s="150"/>
      <c r="BP117" s="150"/>
      <c r="BQ117" s="150"/>
      <c r="BR117" s="150"/>
      <c r="BS117" s="150"/>
      <c r="BT117" s="150"/>
      <c r="BU117" s="150"/>
      <c r="BV117" s="150"/>
    </row>
    <row r="118" spans="63:74" x14ac:dyDescent="0.2">
      <c r="BK118" s="150"/>
      <c r="BL118" s="150"/>
      <c r="BM118" s="150"/>
      <c r="BN118" s="150"/>
      <c r="BO118" s="150"/>
      <c r="BP118" s="150"/>
      <c r="BQ118" s="150"/>
      <c r="BR118" s="150"/>
      <c r="BS118" s="150"/>
      <c r="BT118" s="150"/>
      <c r="BU118" s="150"/>
      <c r="BV118" s="150"/>
    </row>
    <row r="119" spans="63:74" x14ac:dyDescent="0.2">
      <c r="BK119" s="150"/>
      <c r="BL119" s="150"/>
      <c r="BM119" s="150"/>
      <c r="BN119" s="150"/>
      <c r="BO119" s="150"/>
      <c r="BP119" s="150"/>
      <c r="BQ119" s="150"/>
      <c r="BR119" s="150"/>
      <c r="BS119" s="150"/>
      <c r="BT119" s="150"/>
      <c r="BU119" s="150"/>
      <c r="BV119" s="150"/>
    </row>
    <row r="120" spans="63:74" x14ac:dyDescent="0.2">
      <c r="BK120" s="150"/>
      <c r="BL120" s="150"/>
      <c r="BM120" s="150"/>
      <c r="BN120" s="150"/>
      <c r="BO120" s="150"/>
      <c r="BP120" s="150"/>
      <c r="BQ120" s="150"/>
      <c r="BR120" s="150"/>
      <c r="BS120" s="150"/>
      <c r="BT120" s="150"/>
      <c r="BU120" s="150"/>
      <c r="BV120" s="150"/>
    </row>
    <row r="121" spans="63:74" x14ac:dyDescent="0.2">
      <c r="BK121" s="150"/>
      <c r="BL121" s="150"/>
      <c r="BM121" s="150"/>
      <c r="BN121" s="150"/>
      <c r="BO121" s="150"/>
      <c r="BP121" s="150"/>
      <c r="BQ121" s="150"/>
      <c r="BR121" s="150"/>
      <c r="BS121" s="150"/>
      <c r="BT121" s="150"/>
      <c r="BU121" s="150"/>
      <c r="BV121" s="150"/>
    </row>
    <row r="122" spans="63:74" x14ac:dyDescent="0.2">
      <c r="BK122" s="150"/>
      <c r="BL122" s="150"/>
      <c r="BM122" s="150"/>
      <c r="BN122" s="150"/>
      <c r="BO122" s="150"/>
      <c r="BP122" s="150"/>
      <c r="BQ122" s="150"/>
      <c r="BR122" s="150"/>
      <c r="BS122" s="150"/>
      <c r="BT122" s="150"/>
      <c r="BU122" s="150"/>
      <c r="BV122" s="150"/>
    </row>
    <row r="123" spans="63:74" x14ac:dyDescent="0.2">
      <c r="BK123" s="150"/>
      <c r="BL123" s="150"/>
      <c r="BM123" s="150"/>
      <c r="BN123" s="150"/>
      <c r="BO123" s="150"/>
      <c r="BP123" s="150"/>
      <c r="BQ123" s="150"/>
      <c r="BR123" s="150"/>
      <c r="BS123" s="150"/>
      <c r="BT123" s="150"/>
      <c r="BU123" s="150"/>
      <c r="BV123" s="150"/>
    </row>
    <row r="124" spans="63:74" x14ac:dyDescent="0.2">
      <c r="BK124" s="150"/>
      <c r="BL124" s="150"/>
      <c r="BM124" s="150"/>
      <c r="BN124" s="150"/>
      <c r="BO124" s="150"/>
      <c r="BP124" s="150"/>
      <c r="BQ124" s="150"/>
      <c r="BR124" s="150"/>
      <c r="BS124" s="150"/>
      <c r="BT124" s="150"/>
      <c r="BU124" s="150"/>
      <c r="BV124" s="150"/>
    </row>
    <row r="125" spans="63:74" x14ac:dyDescent="0.2">
      <c r="BK125" s="150"/>
      <c r="BL125" s="150"/>
      <c r="BM125" s="150"/>
      <c r="BN125" s="150"/>
      <c r="BO125" s="150"/>
      <c r="BP125" s="150"/>
      <c r="BQ125" s="150"/>
      <c r="BR125" s="150"/>
      <c r="BS125" s="150"/>
      <c r="BT125" s="150"/>
      <c r="BU125" s="150"/>
      <c r="BV125" s="150"/>
    </row>
    <row r="126" spans="63:74" x14ac:dyDescent="0.2">
      <c r="BK126" s="150"/>
      <c r="BL126" s="150"/>
      <c r="BM126" s="150"/>
      <c r="BN126" s="150"/>
      <c r="BO126" s="150"/>
      <c r="BP126" s="150"/>
      <c r="BQ126" s="150"/>
      <c r="BR126" s="150"/>
      <c r="BS126" s="150"/>
      <c r="BT126" s="150"/>
      <c r="BU126" s="150"/>
      <c r="BV126" s="150"/>
    </row>
    <row r="127" spans="63:74" x14ac:dyDescent="0.2">
      <c r="BK127" s="150"/>
      <c r="BL127" s="150"/>
      <c r="BM127" s="150"/>
      <c r="BN127" s="150"/>
      <c r="BO127" s="150"/>
      <c r="BP127" s="150"/>
      <c r="BQ127" s="150"/>
      <c r="BR127" s="150"/>
      <c r="BS127" s="150"/>
      <c r="BT127" s="150"/>
      <c r="BU127" s="150"/>
      <c r="BV127" s="150"/>
    </row>
    <row r="128" spans="63:74" x14ac:dyDescent="0.2">
      <c r="BK128" s="150"/>
      <c r="BL128" s="150"/>
      <c r="BM128" s="150"/>
      <c r="BN128" s="150"/>
      <c r="BO128" s="150"/>
      <c r="BP128" s="150"/>
      <c r="BQ128" s="150"/>
      <c r="BR128" s="150"/>
      <c r="BS128" s="150"/>
      <c r="BT128" s="150"/>
      <c r="BU128" s="150"/>
      <c r="BV128" s="150"/>
    </row>
    <row r="129" spans="63:74" x14ac:dyDescent="0.2">
      <c r="BK129" s="150"/>
      <c r="BL129" s="150"/>
      <c r="BM129" s="150"/>
      <c r="BN129" s="150"/>
      <c r="BO129" s="150"/>
      <c r="BP129" s="150"/>
      <c r="BQ129" s="150"/>
      <c r="BR129" s="150"/>
      <c r="BS129" s="150"/>
      <c r="BT129" s="150"/>
      <c r="BU129" s="150"/>
      <c r="BV129" s="150"/>
    </row>
    <row r="130" spans="63:74" x14ac:dyDescent="0.2">
      <c r="BK130" s="150"/>
      <c r="BL130" s="150"/>
      <c r="BM130" s="150"/>
      <c r="BN130" s="150"/>
      <c r="BO130" s="150"/>
      <c r="BP130" s="150"/>
      <c r="BQ130" s="150"/>
      <c r="BR130" s="150"/>
      <c r="BS130" s="150"/>
      <c r="BT130" s="150"/>
      <c r="BU130" s="150"/>
      <c r="BV130" s="150"/>
    </row>
    <row r="131" spans="63:74" x14ac:dyDescent="0.2">
      <c r="BK131" s="150"/>
      <c r="BL131" s="150"/>
      <c r="BM131" s="150"/>
      <c r="BN131" s="150"/>
      <c r="BO131" s="150"/>
      <c r="BP131" s="150"/>
      <c r="BQ131" s="150"/>
      <c r="BR131" s="150"/>
      <c r="BS131" s="150"/>
      <c r="BT131" s="150"/>
      <c r="BU131" s="150"/>
      <c r="BV131" s="150"/>
    </row>
    <row r="132" spans="63:74" x14ac:dyDescent="0.2">
      <c r="BK132" s="150"/>
      <c r="BL132" s="150"/>
      <c r="BM132" s="150"/>
      <c r="BN132" s="150"/>
      <c r="BO132" s="150"/>
      <c r="BP132" s="150"/>
      <c r="BQ132" s="150"/>
      <c r="BR132" s="150"/>
      <c r="BS132" s="150"/>
      <c r="BT132" s="150"/>
      <c r="BU132" s="150"/>
      <c r="BV132" s="150"/>
    </row>
    <row r="133" spans="63:74" x14ac:dyDescent="0.2">
      <c r="BK133" s="150"/>
      <c r="BL133" s="150"/>
      <c r="BM133" s="150"/>
      <c r="BN133" s="150"/>
      <c r="BO133" s="150"/>
      <c r="BP133" s="150"/>
      <c r="BQ133" s="150"/>
      <c r="BR133" s="150"/>
      <c r="BS133" s="150"/>
      <c r="BT133" s="150"/>
      <c r="BU133" s="150"/>
      <c r="BV133" s="150"/>
    </row>
    <row r="134" spans="63:74" x14ac:dyDescent="0.2">
      <c r="BK134" s="150"/>
      <c r="BL134" s="150"/>
      <c r="BM134" s="150"/>
      <c r="BN134" s="150"/>
      <c r="BO134" s="150"/>
      <c r="BP134" s="150"/>
      <c r="BQ134" s="150"/>
      <c r="BR134" s="150"/>
      <c r="BS134" s="150"/>
      <c r="BT134" s="150"/>
      <c r="BU134" s="150"/>
      <c r="BV134" s="150"/>
    </row>
    <row r="135" spans="63:74" x14ac:dyDescent="0.2">
      <c r="BK135" s="150"/>
      <c r="BL135" s="150"/>
      <c r="BM135" s="150"/>
      <c r="BN135" s="150"/>
      <c r="BO135" s="150"/>
      <c r="BP135" s="150"/>
      <c r="BQ135" s="150"/>
      <c r="BR135" s="150"/>
      <c r="BS135" s="150"/>
      <c r="BT135" s="150"/>
      <c r="BU135" s="150"/>
      <c r="BV135" s="150"/>
    </row>
    <row r="136" spans="63:74" x14ac:dyDescent="0.2">
      <c r="BK136" s="150"/>
      <c r="BL136" s="150"/>
      <c r="BM136" s="150"/>
      <c r="BN136" s="150"/>
      <c r="BO136" s="150"/>
      <c r="BP136" s="150"/>
      <c r="BQ136" s="150"/>
      <c r="BR136" s="150"/>
      <c r="BS136" s="150"/>
      <c r="BT136" s="150"/>
      <c r="BU136" s="150"/>
      <c r="BV136" s="150"/>
    </row>
    <row r="137" spans="63:74" x14ac:dyDescent="0.2">
      <c r="BK137" s="150"/>
      <c r="BL137" s="150"/>
      <c r="BM137" s="150"/>
      <c r="BN137" s="150"/>
      <c r="BO137" s="150"/>
      <c r="BP137" s="150"/>
      <c r="BQ137" s="150"/>
      <c r="BR137" s="150"/>
      <c r="BS137" s="150"/>
      <c r="BT137" s="150"/>
      <c r="BU137" s="150"/>
      <c r="BV137" s="150"/>
    </row>
    <row r="138" spans="63:74" x14ac:dyDescent="0.2">
      <c r="BK138" s="150"/>
      <c r="BL138" s="150"/>
      <c r="BM138" s="150"/>
      <c r="BN138" s="150"/>
      <c r="BO138" s="150"/>
      <c r="BP138" s="150"/>
      <c r="BQ138" s="150"/>
      <c r="BR138" s="150"/>
      <c r="BS138" s="150"/>
      <c r="BT138" s="150"/>
      <c r="BU138" s="150"/>
      <c r="BV138" s="150"/>
    </row>
    <row r="139" spans="63:74" x14ac:dyDescent="0.2">
      <c r="BK139" s="150"/>
      <c r="BL139" s="150"/>
      <c r="BM139" s="150"/>
      <c r="BN139" s="150"/>
      <c r="BO139" s="150"/>
      <c r="BP139" s="150"/>
      <c r="BQ139" s="150"/>
      <c r="BR139" s="150"/>
      <c r="BS139" s="150"/>
      <c r="BT139" s="150"/>
      <c r="BU139" s="150"/>
      <c r="BV139" s="150"/>
    </row>
    <row r="140" spans="63:74" x14ac:dyDescent="0.2">
      <c r="BK140" s="150"/>
      <c r="BL140" s="150"/>
      <c r="BM140" s="150"/>
      <c r="BN140" s="150"/>
      <c r="BO140" s="150"/>
      <c r="BP140" s="150"/>
      <c r="BQ140" s="150"/>
      <c r="BR140" s="150"/>
      <c r="BS140" s="150"/>
      <c r="BT140" s="150"/>
      <c r="BU140" s="150"/>
      <c r="BV140" s="150"/>
    </row>
    <row r="141" spans="63:74" x14ac:dyDescent="0.2">
      <c r="BK141" s="150"/>
      <c r="BL141" s="150"/>
      <c r="BM141" s="150"/>
      <c r="BN141" s="150"/>
      <c r="BO141" s="150"/>
      <c r="BP141" s="150"/>
      <c r="BQ141" s="150"/>
      <c r="BR141" s="150"/>
      <c r="BS141" s="150"/>
      <c r="BT141" s="150"/>
      <c r="BU141" s="150"/>
      <c r="BV141" s="150"/>
    </row>
    <row r="142" spans="63:74" x14ac:dyDescent="0.2">
      <c r="BK142" s="150"/>
      <c r="BL142" s="150"/>
      <c r="BM142" s="150"/>
      <c r="BN142" s="150"/>
      <c r="BO142" s="150"/>
      <c r="BP142" s="150"/>
      <c r="BQ142" s="150"/>
      <c r="BR142" s="150"/>
      <c r="BS142" s="150"/>
      <c r="BT142" s="150"/>
      <c r="BU142" s="150"/>
      <c r="BV142" s="150"/>
    </row>
    <row r="143" spans="63:74" x14ac:dyDescent="0.2">
      <c r="BK143" s="150"/>
      <c r="BL143" s="150"/>
      <c r="BM143" s="150"/>
      <c r="BN143" s="150"/>
      <c r="BO143" s="150"/>
      <c r="BP143" s="150"/>
      <c r="BQ143" s="150"/>
      <c r="BR143" s="150"/>
      <c r="BS143" s="150"/>
      <c r="BT143" s="150"/>
      <c r="BU143" s="150"/>
      <c r="BV143" s="150"/>
    </row>
    <row r="144" spans="63:74" x14ac:dyDescent="0.2">
      <c r="BK144" s="150"/>
      <c r="BL144" s="150"/>
      <c r="BM144" s="150"/>
      <c r="BN144" s="150"/>
      <c r="BO144" s="150"/>
      <c r="BP144" s="150"/>
      <c r="BQ144" s="150"/>
      <c r="BR144" s="150"/>
      <c r="BS144" s="150"/>
      <c r="BT144" s="150"/>
      <c r="BU144" s="150"/>
      <c r="BV144" s="150"/>
    </row>
  </sheetData>
  <mergeCells count="18">
    <mergeCell ref="A1:A2"/>
    <mergeCell ref="AM3:AX3"/>
    <mergeCell ref="AY3:BJ3"/>
    <mergeCell ref="BK3:BV3"/>
    <mergeCell ref="B1:AL1"/>
    <mergeCell ref="C3:N3"/>
    <mergeCell ref="O3:Z3"/>
    <mergeCell ref="AA3:AL3"/>
    <mergeCell ref="B55:Q55"/>
    <mergeCell ref="B54:Q54"/>
    <mergeCell ref="B56:Q56"/>
    <mergeCell ref="B58:Q58"/>
    <mergeCell ref="B63:Q63"/>
    <mergeCell ref="B59:Q59"/>
    <mergeCell ref="B60:Q60"/>
    <mergeCell ref="B61:Q61"/>
    <mergeCell ref="B62:Q62"/>
    <mergeCell ref="B57:Q57"/>
  </mergeCells>
  <phoneticPr fontId="6" type="noConversion"/>
  <conditionalFormatting sqref="C53:P53">
    <cfRule type="cellIs" dxfId="6" priority="1" stopIfTrue="1" operator="notEqual">
      <formula>0</formula>
    </cfRule>
  </conditionalFormatting>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5"/>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H47" sqref="BH47"/>
    </sheetView>
  </sheetViews>
  <sheetFormatPr defaultColWidth="9.5703125" defaultRowHeight="11.25" x14ac:dyDescent="0.2"/>
  <cols>
    <col min="1" max="1" width="10.5703125" style="64" customWidth="1"/>
    <col min="2" max="2" width="16.5703125" style="64" customWidth="1"/>
    <col min="3" max="50" width="6.5703125" style="64" customWidth="1"/>
    <col min="51" max="55" width="6.5703125" style="146" customWidth="1"/>
    <col min="56" max="58" width="6.5703125" style="65" customWidth="1"/>
    <col min="59" max="62" width="6.5703125" style="146" customWidth="1"/>
    <col min="63" max="74" width="6.5703125" style="64" customWidth="1"/>
    <col min="75" max="16384" width="9.5703125" style="64"/>
  </cols>
  <sheetData>
    <row r="1" spans="1:74" ht="13.35" customHeight="1" x14ac:dyDescent="0.2">
      <c r="A1" s="777" t="s">
        <v>516</v>
      </c>
      <c r="B1" s="872" t="s">
        <v>846</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s="60" customFormat="1" ht="13.35" customHeight="1"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50"/>
      <c r="AZ2" s="150"/>
      <c r="BA2" s="150"/>
      <c r="BB2" s="150"/>
      <c r="BC2" s="150"/>
      <c r="BD2" s="62"/>
      <c r="BE2" s="62"/>
      <c r="BF2" s="62"/>
      <c r="BG2" s="150"/>
      <c r="BH2" s="150"/>
      <c r="BI2" s="150"/>
      <c r="BJ2" s="150"/>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63"/>
      <c r="B5" s="65" t="s">
        <v>5</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167"/>
      <c r="AZ5" s="167"/>
      <c r="BA5" s="167"/>
      <c r="BB5" s="167"/>
      <c r="BC5" s="167"/>
      <c r="BD5" s="567"/>
      <c r="BE5" s="567"/>
      <c r="BF5" s="567"/>
      <c r="BG5" s="567"/>
      <c r="BH5" s="567"/>
      <c r="BI5" s="567"/>
      <c r="BJ5" s="568"/>
      <c r="BK5" s="568"/>
      <c r="BL5" s="568"/>
      <c r="BM5" s="568"/>
      <c r="BN5" s="568"/>
      <c r="BO5" s="568"/>
      <c r="BP5" s="568"/>
      <c r="BQ5" s="568"/>
      <c r="BR5" s="568"/>
      <c r="BS5" s="568"/>
      <c r="BT5" s="568"/>
      <c r="BU5" s="568"/>
      <c r="BV5" s="568"/>
    </row>
    <row r="6" spans="1:74" ht="11.1" customHeight="1" x14ac:dyDescent="0.2">
      <c r="A6" s="63" t="s">
        <v>355</v>
      </c>
      <c r="B6" s="560" t="s">
        <v>1176</v>
      </c>
      <c r="C6" s="510">
        <v>21.683181081000001</v>
      </c>
      <c r="D6" s="510">
        <v>22.109746094999998</v>
      </c>
      <c r="E6" s="510">
        <v>21.722515873999999</v>
      </c>
      <c r="F6" s="510">
        <v>22.06718339</v>
      </c>
      <c r="G6" s="510">
        <v>21.656900639</v>
      </c>
      <c r="H6" s="510">
        <v>20.517213578</v>
      </c>
      <c r="I6" s="510">
        <v>20.722164775</v>
      </c>
      <c r="J6" s="510">
        <v>21.015734777999999</v>
      </c>
      <c r="K6" s="510">
        <v>21.374816669000001</v>
      </c>
      <c r="L6" s="510">
        <v>21.146947888</v>
      </c>
      <c r="M6" s="510">
        <v>21.052254747999999</v>
      </c>
      <c r="N6" s="510">
        <v>20.440250031000001</v>
      </c>
      <c r="O6" s="510">
        <v>20.983553435000001</v>
      </c>
      <c r="P6" s="510">
        <v>21.522678192000001</v>
      </c>
      <c r="Q6" s="510">
        <v>21.611452366000002</v>
      </c>
      <c r="R6" s="510">
        <v>22.108653404999998</v>
      </c>
      <c r="S6" s="510">
        <v>21.344865337000002</v>
      </c>
      <c r="T6" s="510">
        <v>20.706113574</v>
      </c>
      <c r="U6" s="510">
        <v>21.374489730000001</v>
      </c>
      <c r="V6" s="510">
        <v>20.856960009000002</v>
      </c>
      <c r="W6" s="510">
        <v>22.209835353999999</v>
      </c>
      <c r="X6" s="510">
        <v>21.907147909999999</v>
      </c>
      <c r="Y6" s="510">
        <v>21.872780318</v>
      </c>
      <c r="Z6" s="510">
        <v>22.066907551</v>
      </c>
      <c r="AA6" s="510">
        <v>22.805612848999999</v>
      </c>
      <c r="AB6" s="510">
        <v>24.600311744999999</v>
      </c>
      <c r="AC6" s="510">
        <v>24.462370999000001</v>
      </c>
      <c r="AD6" s="510">
        <v>24.433223773999998</v>
      </c>
      <c r="AE6" s="510">
        <v>23.722754422000001</v>
      </c>
      <c r="AF6" s="510">
        <v>24.470755981</v>
      </c>
      <c r="AG6" s="510">
        <v>21.674408943</v>
      </c>
      <c r="AH6" s="510">
        <v>25.440293565000001</v>
      </c>
      <c r="AI6" s="510">
        <v>27.310041626</v>
      </c>
      <c r="AJ6" s="510">
        <v>25.574395273</v>
      </c>
      <c r="AK6" s="510">
        <v>26.211034389000002</v>
      </c>
      <c r="AL6" s="510">
        <v>26.947528978000001</v>
      </c>
      <c r="AM6" s="510">
        <v>29.796115641</v>
      </c>
      <c r="AN6" s="510">
        <v>31.135842191999998</v>
      </c>
      <c r="AO6" s="510">
        <v>31.120241329999999</v>
      </c>
      <c r="AP6" s="510">
        <v>31.096833596</v>
      </c>
      <c r="AQ6" s="510">
        <v>29.352760655000001</v>
      </c>
      <c r="AR6" s="510">
        <v>28.361655631000001</v>
      </c>
      <c r="AS6" s="510">
        <v>26.975040748000001</v>
      </c>
      <c r="AT6" s="510">
        <v>27.165254776000001</v>
      </c>
      <c r="AU6" s="510">
        <v>27.444913861</v>
      </c>
      <c r="AV6" s="510">
        <v>28.159803425</v>
      </c>
      <c r="AW6" s="510">
        <v>27.554251921999999</v>
      </c>
      <c r="AX6" s="510">
        <v>27.510012894999999</v>
      </c>
      <c r="AY6" s="510">
        <v>27.321011786</v>
      </c>
      <c r="AZ6" s="510">
        <v>27.99</v>
      </c>
      <c r="BA6" s="510">
        <v>27.6</v>
      </c>
      <c r="BB6" s="510">
        <v>28.46435</v>
      </c>
      <c r="BC6" s="510">
        <v>27.143630000000002</v>
      </c>
      <c r="BD6" s="431">
        <v>26.353570000000001</v>
      </c>
      <c r="BE6" s="431">
        <v>25.195820000000001</v>
      </c>
      <c r="BF6" s="431">
        <v>25.364629999999998</v>
      </c>
      <c r="BG6" s="431">
        <v>25.747489999999999</v>
      </c>
      <c r="BH6" s="431">
        <v>26.443010000000001</v>
      </c>
      <c r="BI6" s="431">
        <v>26.277159999999999</v>
      </c>
      <c r="BJ6" s="431">
        <v>26.44361</v>
      </c>
      <c r="BK6" s="431">
        <v>26.48639</v>
      </c>
      <c r="BL6" s="431">
        <v>27.47212</v>
      </c>
      <c r="BM6" s="431">
        <v>27.472989999999999</v>
      </c>
      <c r="BN6" s="431">
        <v>28.729749999999999</v>
      </c>
      <c r="BO6" s="431">
        <v>27.75065</v>
      </c>
      <c r="BP6" s="431">
        <v>27.404640000000001</v>
      </c>
      <c r="BQ6" s="431">
        <v>26.489270000000001</v>
      </c>
      <c r="BR6" s="431">
        <v>26.9511</v>
      </c>
      <c r="BS6" s="431">
        <v>27.578379999999999</v>
      </c>
      <c r="BT6" s="431">
        <v>28.62621</v>
      </c>
      <c r="BU6" s="431">
        <v>28.44238</v>
      </c>
      <c r="BV6" s="431">
        <v>28.802959999999999</v>
      </c>
    </row>
    <row r="7" spans="1:74" ht="11.1" customHeight="1" x14ac:dyDescent="0.2">
      <c r="A7" s="63" t="s">
        <v>356</v>
      </c>
      <c r="B7" s="561" t="s">
        <v>1177</v>
      </c>
      <c r="C7" s="510">
        <v>15.430668606999999</v>
      </c>
      <c r="D7" s="510">
        <v>15.471068882999999</v>
      </c>
      <c r="E7" s="510">
        <v>15.56662279</v>
      </c>
      <c r="F7" s="510">
        <v>15.542254802</v>
      </c>
      <c r="G7" s="510">
        <v>16.074557588000001</v>
      </c>
      <c r="H7" s="510">
        <v>16.2446102</v>
      </c>
      <c r="I7" s="510">
        <v>16.184340699</v>
      </c>
      <c r="J7" s="510">
        <v>16.035819673999999</v>
      </c>
      <c r="K7" s="510">
        <v>16.412071710999999</v>
      </c>
      <c r="L7" s="510">
        <v>16.538432045</v>
      </c>
      <c r="M7" s="510">
        <v>16.024348595999999</v>
      </c>
      <c r="N7" s="510">
        <v>15.569857628999999</v>
      </c>
      <c r="O7" s="510">
        <v>15.551195865</v>
      </c>
      <c r="P7" s="510">
        <v>15.792376773999999</v>
      </c>
      <c r="Q7" s="510">
        <v>15.580229622999999</v>
      </c>
      <c r="R7" s="510">
        <v>16.188765352000001</v>
      </c>
      <c r="S7" s="510">
        <v>16.607577809999999</v>
      </c>
      <c r="T7" s="510">
        <v>16.658155577999999</v>
      </c>
      <c r="U7" s="510">
        <v>16.747512042</v>
      </c>
      <c r="V7" s="510">
        <v>16.897534824000001</v>
      </c>
      <c r="W7" s="510">
        <v>17.187028328</v>
      </c>
      <c r="X7" s="510">
        <v>17.311517051999999</v>
      </c>
      <c r="Y7" s="510">
        <v>16.720277051</v>
      </c>
      <c r="Z7" s="510">
        <v>16.595363836000001</v>
      </c>
      <c r="AA7" s="510">
        <v>16.928622497999999</v>
      </c>
      <c r="AB7" s="510">
        <v>17.305247576999999</v>
      </c>
      <c r="AC7" s="510">
        <v>17.389437227999998</v>
      </c>
      <c r="AD7" s="510">
        <v>17.660164633000001</v>
      </c>
      <c r="AE7" s="510">
        <v>18.099217451000001</v>
      </c>
      <c r="AF7" s="510">
        <v>18.788119759000001</v>
      </c>
      <c r="AG7" s="510">
        <v>18.633474632999999</v>
      </c>
      <c r="AH7" s="510">
        <v>18.426811381</v>
      </c>
      <c r="AI7" s="510">
        <v>19.842108919000001</v>
      </c>
      <c r="AJ7" s="510">
        <v>19.605767094000001</v>
      </c>
      <c r="AK7" s="510">
        <v>19.470607722</v>
      </c>
      <c r="AL7" s="510">
        <v>19.283837267999999</v>
      </c>
      <c r="AM7" s="510">
        <v>19.876555866</v>
      </c>
      <c r="AN7" s="510">
        <v>20.093000066999998</v>
      </c>
      <c r="AO7" s="510">
        <v>19.089985653999999</v>
      </c>
      <c r="AP7" s="510">
        <v>18.740288210999999</v>
      </c>
      <c r="AQ7" s="510">
        <v>18.964300737999999</v>
      </c>
      <c r="AR7" s="510">
        <v>19.613883305000002</v>
      </c>
      <c r="AS7" s="510">
        <v>19.731222012</v>
      </c>
      <c r="AT7" s="510">
        <v>19.768278466000002</v>
      </c>
      <c r="AU7" s="510">
        <v>20.150669069999999</v>
      </c>
      <c r="AV7" s="510">
        <v>19.709507499000001</v>
      </c>
      <c r="AW7" s="510">
        <v>19.815388982999998</v>
      </c>
      <c r="AX7" s="510">
        <v>19.407558463000001</v>
      </c>
      <c r="AY7" s="510">
        <v>19.608960992</v>
      </c>
      <c r="AZ7" s="510">
        <v>19.59</v>
      </c>
      <c r="BA7" s="510">
        <v>19.72</v>
      </c>
      <c r="BB7" s="510">
        <v>19.293769999999999</v>
      </c>
      <c r="BC7" s="510">
        <v>19.626190000000001</v>
      </c>
      <c r="BD7" s="431">
        <v>20.323370000000001</v>
      </c>
      <c r="BE7" s="431">
        <v>20.43102</v>
      </c>
      <c r="BF7" s="431">
        <v>20.45562</v>
      </c>
      <c r="BG7" s="431">
        <v>20.91722</v>
      </c>
      <c r="BH7" s="431">
        <v>20.398499999999999</v>
      </c>
      <c r="BI7" s="431">
        <v>20.402460000000001</v>
      </c>
      <c r="BJ7" s="431">
        <v>20.004159999999999</v>
      </c>
      <c r="BK7" s="431">
        <v>20.220099999999999</v>
      </c>
      <c r="BL7" s="431">
        <v>20.30536</v>
      </c>
      <c r="BM7" s="431">
        <v>20.478580000000001</v>
      </c>
      <c r="BN7" s="431">
        <v>20.13419</v>
      </c>
      <c r="BO7" s="431">
        <v>20.28145</v>
      </c>
      <c r="BP7" s="431">
        <v>20.97963</v>
      </c>
      <c r="BQ7" s="431">
        <v>21.148890000000002</v>
      </c>
      <c r="BR7" s="431">
        <v>21.197520000000001</v>
      </c>
      <c r="BS7" s="431">
        <v>21.629650000000002</v>
      </c>
      <c r="BT7" s="431">
        <v>21.094989999999999</v>
      </c>
      <c r="BU7" s="431">
        <v>21.077660000000002</v>
      </c>
      <c r="BV7" s="431">
        <v>20.601279999999999</v>
      </c>
    </row>
    <row r="8" spans="1:74" ht="11.1" customHeight="1" x14ac:dyDescent="0.2">
      <c r="A8" s="63" t="s">
        <v>357</v>
      </c>
      <c r="B8" s="560" t="s">
        <v>1178</v>
      </c>
      <c r="C8" s="510">
        <v>13.086401128</v>
      </c>
      <c r="D8" s="510">
        <v>13.122253329999999</v>
      </c>
      <c r="E8" s="510">
        <v>13.479141599</v>
      </c>
      <c r="F8" s="510">
        <v>13.860042158000001</v>
      </c>
      <c r="G8" s="510">
        <v>14.023185935000001</v>
      </c>
      <c r="H8" s="510">
        <v>13.621928906999999</v>
      </c>
      <c r="I8" s="510">
        <v>13.279374110999999</v>
      </c>
      <c r="J8" s="510">
        <v>13.415107501</v>
      </c>
      <c r="K8" s="510">
        <v>13.692963796000001</v>
      </c>
      <c r="L8" s="510">
        <v>14.36820855</v>
      </c>
      <c r="M8" s="510">
        <v>13.940286709</v>
      </c>
      <c r="N8" s="510">
        <v>13.348007754999999</v>
      </c>
      <c r="O8" s="510">
        <v>13.133113228999999</v>
      </c>
      <c r="P8" s="510">
        <v>13.067875362000001</v>
      </c>
      <c r="Q8" s="510">
        <v>13.952736173</v>
      </c>
      <c r="R8" s="510">
        <v>14.499574426000001</v>
      </c>
      <c r="S8" s="510">
        <v>14.682875578999999</v>
      </c>
      <c r="T8" s="510">
        <v>14.276422798</v>
      </c>
      <c r="U8" s="510">
        <v>14.079063983999999</v>
      </c>
      <c r="V8" s="510">
        <v>14.114108483000001</v>
      </c>
      <c r="W8" s="510">
        <v>14.176192444</v>
      </c>
      <c r="X8" s="510">
        <v>14.725485409999999</v>
      </c>
      <c r="Y8" s="510">
        <v>14.640887602999999</v>
      </c>
      <c r="Z8" s="510">
        <v>14.091293528</v>
      </c>
      <c r="AA8" s="510">
        <v>13.800294128999999</v>
      </c>
      <c r="AB8" s="510">
        <v>14.04487297</v>
      </c>
      <c r="AC8" s="510">
        <v>14.552275252999999</v>
      </c>
      <c r="AD8" s="510">
        <v>14.924413162</v>
      </c>
      <c r="AE8" s="510">
        <v>15.289976353</v>
      </c>
      <c r="AF8" s="510">
        <v>15.80028059</v>
      </c>
      <c r="AG8" s="510">
        <v>15.815191003000001</v>
      </c>
      <c r="AH8" s="510">
        <v>16.066114754000001</v>
      </c>
      <c r="AI8" s="510">
        <v>16.199366424000001</v>
      </c>
      <c r="AJ8" s="510">
        <v>16.567289508000002</v>
      </c>
      <c r="AK8" s="510">
        <v>16.154338916</v>
      </c>
      <c r="AL8" s="510">
        <v>15.494587165</v>
      </c>
      <c r="AM8" s="510">
        <v>15.774337428000001</v>
      </c>
      <c r="AN8" s="510">
        <v>16.253229833999999</v>
      </c>
      <c r="AO8" s="510">
        <v>16.425538756000002</v>
      </c>
      <c r="AP8" s="510">
        <v>16.543073486000001</v>
      </c>
      <c r="AQ8" s="510">
        <v>16.854707945000001</v>
      </c>
      <c r="AR8" s="510">
        <v>16.379807219</v>
      </c>
      <c r="AS8" s="510">
        <v>16.137903982000001</v>
      </c>
      <c r="AT8" s="510">
        <v>15.767495707</v>
      </c>
      <c r="AU8" s="510">
        <v>16.020226009000002</v>
      </c>
      <c r="AV8" s="510">
        <v>16.547303897999999</v>
      </c>
      <c r="AW8" s="510">
        <v>16.20209298</v>
      </c>
      <c r="AX8" s="510">
        <v>15.95362001</v>
      </c>
      <c r="AY8" s="510">
        <v>15.652067981</v>
      </c>
      <c r="AZ8" s="510">
        <v>16.059999999999999</v>
      </c>
      <c r="BA8" s="510">
        <v>16.48</v>
      </c>
      <c r="BB8" s="510">
        <v>16.303419999999999</v>
      </c>
      <c r="BC8" s="510">
        <v>16.581810000000001</v>
      </c>
      <c r="BD8" s="431">
        <v>16.119409999999998</v>
      </c>
      <c r="BE8" s="431">
        <v>15.770390000000001</v>
      </c>
      <c r="BF8" s="431">
        <v>15.417719999999999</v>
      </c>
      <c r="BG8" s="431">
        <v>15.828010000000001</v>
      </c>
      <c r="BH8" s="431">
        <v>16.374860000000002</v>
      </c>
      <c r="BI8" s="431">
        <v>16.121949999999998</v>
      </c>
      <c r="BJ8" s="431">
        <v>15.82456</v>
      </c>
      <c r="BK8" s="431">
        <v>15.686249999999999</v>
      </c>
      <c r="BL8" s="431">
        <v>16.081859999999999</v>
      </c>
      <c r="BM8" s="431">
        <v>16.641269999999999</v>
      </c>
      <c r="BN8" s="431">
        <v>16.627089999999999</v>
      </c>
      <c r="BO8" s="431">
        <v>16.8947</v>
      </c>
      <c r="BP8" s="431">
        <v>16.510570000000001</v>
      </c>
      <c r="BQ8" s="431">
        <v>16.31643</v>
      </c>
      <c r="BR8" s="431">
        <v>15.93131</v>
      </c>
      <c r="BS8" s="431">
        <v>16.381229999999999</v>
      </c>
      <c r="BT8" s="431">
        <v>16.978059999999999</v>
      </c>
      <c r="BU8" s="431">
        <v>16.737400000000001</v>
      </c>
      <c r="BV8" s="431">
        <v>16.433979999999998</v>
      </c>
    </row>
    <row r="9" spans="1:74" ht="11.1" customHeight="1" x14ac:dyDescent="0.2">
      <c r="A9" s="63" t="s">
        <v>358</v>
      </c>
      <c r="B9" s="560" t="s">
        <v>1179</v>
      </c>
      <c r="C9" s="510">
        <v>10.733188022</v>
      </c>
      <c r="D9" s="510">
        <v>10.873007125999999</v>
      </c>
      <c r="E9" s="510">
        <v>11.338593746000001</v>
      </c>
      <c r="F9" s="510">
        <v>11.708627462000001</v>
      </c>
      <c r="G9" s="510">
        <v>12.886608449000001</v>
      </c>
      <c r="H9" s="510">
        <v>12.946082441</v>
      </c>
      <c r="I9" s="510">
        <v>13.015088499000001</v>
      </c>
      <c r="J9" s="510">
        <v>13.081791482</v>
      </c>
      <c r="K9" s="510">
        <v>12.370494774000001</v>
      </c>
      <c r="L9" s="510">
        <v>12.147167603</v>
      </c>
      <c r="M9" s="510">
        <v>11.498895962000001</v>
      </c>
      <c r="N9" s="510">
        <v>10.846659003999999</v>
      </c>
      <c r="O9" s="510">
        <v>10.571374097</v>
      </c>
      <c r="P9" s="510">
        <v>10.754240430999999</v>
      </c>
      <c r="Q9" s="510">
        <v>11.333884769000001</v>
      </c>
      <c r="R9" s="510">
        <v>12.133746994999999</v>
      </c>
      <c r="S9" s="510">
        <v>12.584807210999999</v>
      </c>
      <c r="T9" s="510">
        <v>13.326124772</v>
      </c>
      <c r="U9" s="510">
        <v>13.303411465</v>
      </c>
      <c r="V9" s="510">
        <v>13.307636820000001</v>
      </c>
      <c r="W9" s="510">
        <v>13.231592296000001</v>
      </c>
      <c r="X9" s="510">
        <v>12.391857046</v>
      </c>
      <c r="Y9" s="510">
        <v>12.017039878</v>
      </c>
      <c r="Z9" s="510">
        <v>11.388163207</v>
      </c>
      <c r="AA9" s="510">
        <v>10.828453132</v>
      </c>
      <c r="AB9" s="510">
        <v>10.981086934</v>
      </c>
      <c r="AC9" s="510">
        <v>11.636509472</v>
      </c>
      <c r="AD9" s="510">
        <v>12.188325389999999</v>
      </c>
      <c r="AE9" s="510">
        <v>12.868126659</v>
      </c>
      <c r="AF9" s="510">
        <v>13.957844890000001</v>
      </c>
      <c r="AG9" s="510">
        <v>14.156398726999999</v>
      </c>
      <c r="AH9" s="510">
        <v>14.200544153999999</v>
      </c>
      <c r="AI9" s="510">
        <v>13.983419676</v>
      </c>
      <c r="AJ9" s="510">
        <v>13.148305721</v>
      </c>
      <c r="AK9" s="510">
        <v>12.440034045000001</v>
      </c>
      <c r="AL9" s="510">
        <v>11.382503984</v>
      </c>
      <c r="AM9" s="510">
        <v>11.395448293999999</v>
      </c>
      <c r="AN9" s="510">
        <v>12.094286364</v>
      </c>
      <c r="AO9" s="510">
        <v>12.160207536</v>
      </c>
      <c r="AP9" s="510">
        <v>12.691386109</v>
      </c>
      <c r="AQ9" s="510">
        <v>13.450581473</v>
      </c>
      <c r="AR9" s="510">
        <v>14.213302540999999</v>
      </c>
      <c r="AS9" s="510">
        <v>14.378469402</v>
      </c>
      <c r="AT9" s="510">
        <v>14.265997382</v>
      </c>
      <c r="AU9" s="510">
        <v>14.015277849</v>
      </c>
      <c r="AV9" s="510">
        <v>13.289664588000001</v>
      </c>
      <c r="AW9" s="510">
        <v>12.726172118999999</v>
      </c>
      <c r="AX9" s="510">
        <v>12.111355081999999</v>
      </c>
      <c r="AY9" s="510">
        <v>11.730428140000001</v>
      </c>
      <c r="AZ9" s="510">
        <v>12.33</v>
      </c>
      <c r="BA9" s="510">
        <v>13.04</v>
      </c>
      <c r="BB9" s="510">
        <v>12.915699999999999</v>
      </c>
      <c r="BC9" s="510">
        <v>13.51559</v>
      </c>
      <c r="BD9" s="431">
        <v>14.130050000000001</v>
      </c>
      <c r="BE9" s="431">
        <v>13.8978</v>
      </c>
      <c r="BF9" s="431">
        <v>13.901529999999999</v>
      </c>
      <c r="BG9" s="431">
        <v>13.83001</v>
      </c>
      <c r="BH9" s="431">
        <v>13.03701</v>
      </c>
      <c r="BI9" s="431">
        <v>12.46523</v>
      </c>
      <c r="BJ9" s="431">
        <v>11.736829999999999</v>
      </c>
      <c r="BK9" s="431">
        <v>11.58794</v>
      </c>
      <c r="BL9" s="431">
        <v>12.07287</v>
      </c>
      <c r="BM9" s="431">
        <v>12.905900000000001</v>
      </c>
      <c r="BN9" s="431">
        <v>12.951280000000001</v>
      </c>
      <c r="BO9" s="431">
        <v>13.56305</v>
      </c>
      <c r="BP9" s="431">
        <v>14.21058</v>
      </c>
      <c r="BQ9" s="431">
        <v>14.123559999999999</v>
      </c>
      <c r="BR9" s="431">
        <v>14.11712</v>
      </c>
      <c r="BS9" s="431">
        <v>14.0722</v>
      </c>
      <c r="BT9" s="431">
        <v>13.28618</v>
      </c>
      <c r="BU9" s="431">
        <v>12.715009999999999</v>
      </c>
      <c r="BV9" s="431">
        <v>11.9857</v>
      </c>
    </row>
    <row r="10" spans="1:74" ht="11.1" customHeight="1" x14ac:dyDescent="0.2">
      <c r="A10" s="63" t="s">
        <v>359</v>
      </c>
      <c r="B10" s="560" t="s">
        <v>1180</v>
      </c>
      <c r="C10" s="510">
        <v>11.534651801000001</v>
      </c>
      <c r="D10" s="510">
        <v>11.730764423</v>
      </c>
      <c r="E10" s="510">
        <v>11.870337598000001</v>
      </c>
      <c r="F10" s="510">
        <v>11.965997818</v>
      </c>
      <c r="G10" s="510">
        <v>11.22147157</v>
      </c>
      <c r="H10" s="510">
        <v>11.924951368</v>
      </c>
      <c r="I10" s="510">
        <v>11.864651592</v>
      </c>
      <c r="J10" s="510">
        <v>11.948515231</v>
      </c>
      <c r="K10" s="510">
        <v>12.072773284</v>
      </c>
      <c r="L10" s="510">
        <v>12.083548015</v>
      </c>
      <c r="M10" s="510">
        <v>11.902273472999999</v>
      </c>
      <c r="N10" s="510">
        <v>11.348057684</v>
      </c>
      <c r="O10" s="510">
        <v>11.184155293</v>
      </c>
      <c r="P10" s="510">
        <v>11.634534451</v>
      </c>
      <c r="Q10" s="510">
        <v>11.782531554</v>
      </c>
      <c r="R10" s="510">
        <v>12.064964068</v>
      </c>
      <c r="S10" s="510">
        <v>12.210607258</v>
      </c>
      <c r="T10" s="510">
        <v>12.319965763000001</v>
      </c>
      <c r="U10" s="510">
        <v>12.256948232999999</v>
      </c>
      <c r="V10" s="510">
        <v>12.271114608</v>
      </c>
      <c r="W10" s="510">
        <v>12.508732932999999</v>
      </c>
      <c r="X10" s="510">
        <v>12.57607936</v>
      </c>
      <c r="Y10" s="510">
        <v>12.439067976</v>
      </c>
      <c r="Z10" s="510">
        <v>12.095461157000001</v>
      </c>
      <c r="AA10" s="510">
        <v>12.203211230000001</v>
      </c>
      <c r="AB10" s="510">
        <v>12.467644161999999</v>
      </c>
      <c r="AC10" s="510">
        <v>12.975797344</v>
      </c>
      <c r="AD10" s="510">
        <v>13.203788533999999</v>
      </c>
      <c r="AE10" s="510">
        <v>13.320576236999999</v>
      </c>
      <c r="AF10" s="510">
        <v>13.624796465999999</v>
      </c>
      <c r="AG10" s="510">
        <v>13.870582092999999</v>
      </c>
      <c r="AH10" s="510">
        <v>14.043938406000001</v>
      </c>
      <c r="AI10" s="510">
        <v>14.287792576999999</v>
      </c>
      <c r="AJ10" s="510">
        <v>14.151834931</v>
      </c>
      <c r="AK10" s="510">
        <v>13.697245366000001</v>
      </c>
      <c r="AL10" s="510">
        <v>13.297549286000001</v>
      </c>
      <c r="AM10" s="510">
        <v>14.006190350000001</v>
      </c>
      <c r="AN10" s="510">
        <v>14.669210239</v>
      </c>
      <c r="AO10" s="510">
        <v>14.2977077</v>
      </c>
      <c r="AP10" s="510">
        <v>14.731261089</v>
      </c>
      <c r="AQ10" s="510">
        <v>14.688892728000001</v>
      </c>
      <c r="AR10" s="510">
        <v>14.802172508</v>
      </c>
      <c r="AS10" s="510">
        <v>14.334439439000001</v>
      </c>
      <c r="AT10" s="510">
        <v>14.385858614</v>
      </c>
      <c r="AU10" s="510">
        <v>14.981974852</v>
      </c>
      <c r="AV10" s="510">
        <v>15.113637183</v>
      </c>
      <c r="AW10" s="510">
        <v>14.619675499</v>
      </c>
      <c r="AX10" s="510">
        <v>14.244432194</v>
      </c>
      <c r="AY10" s="510">
        <v>13.949174856000001</v>
      </c>
      <c r="AZ10" s="510">
        <v>14.76</v>
      </c>
      <c r="BA10" s="510">
        <v>15.03</v>
      </c>
      <c r="BB10" s="510">
        <v>15.044589999999999</v>
      </c>
      <c r="BC10" s="510">
        <v>14.598089999999999</v>
      </c>
      <c r="BD10" s="431">
        <v>14.475479999999999</v>
      </c>
      <c r="BE10" s="431">
        <v>13.93618</v>
      </c>
      <c r="BF10" s="431">
        <v>13.90372</v>
      </c>
      <c r="BG10" s="431">
        <v>14.384029999999999</v>
      </c>
      <c r="BH10" s="431">
        <v>14.512280000000001</v>
      </c>
      <c r="BI10" s="431">
        <v>14.04364</v>
      </c>
      <c r="BJ10" s="431">
        <v>13.70086</v>
      </c>
      <c r="BK10" s="431">
        <v>13.586930000000001</v>
      </c>
      <c r="BL10" s="431">
        <v>14.422190000000001</v>
      </c>
      <c r="BM10" s="431">
        <v>14.74156</v>
      </c>
      <c r="BN10" s="431">
        <v>14.896430000000001</v>
      </c>
      <c r="BO10" s="431">
        <v>14.61815</v>
      </c>
      <c r="BP10" s="431">
        <v>14.54449</v>
      </c>
      <c r="BQ10" s="431">
        <v>14.21238</v>
      </c>
      <c r="BR10" s="431">
        <v>14.20152</v>
      </c>
      <c r="BS10" s="431">
        <v>14.76552</v>
      </c>
      <c r="BT10" s="431">
        <v>14.94861</v>
      </c>
      <c r="BU10" s="431">
        <v>14.58037</v>
      </c>
      <c r="BV10" s="431">
        <v>14.199920000000001</v>
      </c>
    </row>
    <row r="11" spans="1:74" ht="11.1" customHeight="1" x14ac:dyDescent="0.2">
      <c r="A11" s="63" t="s">
        <v>360</v>
      </c>
      <c r="B11" s="560" t="s">
        <v>1181</v>
      </c>
      <c r="C11" s="510">
        <v>11.270339946</v>
      </c>
      <c r="D11" s="510">
        <v>11.088529462</v>
      </c>
      <c r="E11" s="510">
        <v>11.388670056</v>
      </c>
      <c r="F11" s="510">
        <v>11.537479803</v>
      </c>
      <c r="G11" s="510">
        <v>11.560424291</v>
      </c>
      <c r="H11" s="510">
        <v>11.454827847000001</v>
      </c>
      <c r="I11" s="510">
        <v>11.200704303</v>
      </c>
      <c r="J11" s="510">
        <v>11.166418407</v>
      </c>
      <c r="K11" s="510">
        <v>11.361022176000001</v>
      </c>
      <c r="L11" s="510">
        <v>11.806252103</v>
      </c>
      <c r="M11" s="510">
        <v>11.813711671</v>
      </c>
      <c r="N11" s="510">
        <v>10.837257554000001</v>
      </c>
      <c r="O11" s="510">
        <v>10.882767027</v>
      </c>
      <c r="P11" s="510">
        <v>11.038031789</v>
      </c>
      <c r="Q11" s="510">
        <v>11.460835810000001</v>
      </c>
      <c r="R11" s="510">
        <v>12.266596878</v>
      </c>
      <c r="S11" s="510">
        <v>12.218911279</v>
      </c>
      <c r="T11" s="510">
        <v>12.013011885999999</v>
      </c>
      <c r="U11" s="510">
        <v>11.869891739</v>
      </c>
      <c r="V11" s="510">
        <v>11.905376967</v>
      </c>
      <c r="W11" s="510">
        <v>11.937503606</v>
      </c>
      <c r="X11" s="510">
        <v>12.286021107</v>
      </c>
      <c r="Y11" s="510">
        <v>12.366645957999999</v>
      </c>
      <c r="Z11" s="510">
        <v>11.251936929999999</v>
      </c>
      <c r="AA11" s="510">
        <v>11.891343815000001</v>
      </c>
      <c r="AB11" s="510">
        <v>11.592413538000001</v>
      </c>
      <c r="AC11" s="510">
        <v>12.24015342</v>
      </c>
      <c r="AD11" s="510">
        <v>12.769886565</v>
      </c>
      <c r="AE11" s="510">
        <v>12.902625139</v>
      </c>
      <c r="AF11" s="510">
        <v>13.145358893999999</v>
      </c>
      <c r="AG11" s="510">
        <v>13.386823296999999</v>
      </c>
      <c r="AH11" s="510">
        <v>13.952953554</v>
      </c>
      <c r="AI11" s="510">
        <v>13.64250929</v>
      </c>
      <c r="AJ11" s="510">
        <v>13.767955533</v>
      </c>
      <c r="AK11" s="510">
        <v>13.694752851000001</v>
      </c>
      <c r="AL11" s="510">
        <v>12.646627938</v>
      </c>
      <c r="AM11" s="510">
        <v>12.962312528</v>
      </c>
      <c r="AN11" s="510">
        <v>13.403975852</v>
      </c>
      <c r="AO11" s="510">
        <v>13.181159667999999</v>
      </c>
      <c r="AP11" s="510">
        <v>13.064567508</v>
      </c>
      <c r="AQ11" s="510">
        <v>13.269194258000001</v>
      </c>
      <c r="AR11" s="510">
        <v>13.253749582999999</v>
      </c>
      <c r="AS11" s="510">
        <v>13.051713753</v>
      </c>
      <c r="AT11" s="510">
        <v>12.799845340999999</v>
      </c>
      <c r="AU11" s="510">
        <v>12.987867505000001</v>
      </c>
      <c r="AV11" s="510">
        <v>13.497179319000001</v>
      </c>
      <c r="AW11" s="510">
        <v>13.532727443000001</v>
      </c>
      <c r="AX11" s="510">
        <v>12.873670977</v>
      </c>
      <c r="AY11" s="510">
        <v>12.827087882000001</v>
      </c>
      <c r="AZ11" s="510">
        <v>12.99</v>
      </c>
      <c r="BA11" s="510">
        <v>13.96</v>
      </c>
      <c r="BB11" s="510">
        <v>13.761900000000001</v>
      </c>
      <c r="BC11" s="510">
        <v>13.58511</v>
      </c>
      <c r="BD11" s="431">
        <v>13.54969</v>
      </c>
      <c r="BE11" s="431">
        <v>13.365589999999999</v>
      </c>
      <c r="BF11" s="431">
        <v>13.14711</v>
      </c>
      <c r="BG11" s="431">
        <v>13.33126</v>
      </c>
      <c r="BH11" s="431">
        <v>13.8225</v>
      </c>
      <c r="BI11" s="431">
        <v>13.851000000000001</v>
      </c>
      <c r="BJ11" s="431">
        <v>13.176920000000001</v>
      </c>
      <c r="BK11" s="431">
        <v>13.33592</v>
      </c>
      <c r="BL11" s="431">
        <v>13.48546</v>
      </c>
      <c r="BM11" s="431">
        <v>14.45234</v>
      </c>
      <c r="BN11" s="431">
        <v>14.35464</v>
      </c>
      <c r="BO11" s="431">
        <v>14.271710000000001</v>
      </c>
      <c r="BP11" s="431">
        <v>14.06879</v>
      </c>
      <c r="BQ11" s="431">
        <v>13.788019999999999</v>
      </c>
      <c r="BR11" s="431">
        <v>13.593019999999999</v>
      </c>
      <c r="BS11" s="431">
        <v>13.789059999999999</v>
      </c>
      <c r="BT11" s="431">
        <v>14.262589999999999</v>
      </c>
      <c r="BU11" s="431">
        <v>14.26981</v>
      </c>
      <c r="BV11" s="431">
        <v>13.55048</v>
      </c>
    </row>
    <row r="12" spans="1:74" ht="11.1" customHeight="1" x14ac:dyDescent="0.2">
      <c r="A12" s="63" t="s">
        <v>361</v>
      </c>
      <c r="B12" s="560" t="s">
        <v>1182</v>
      </c>
      <c r="C12" s="510">
        <v>10.747674409</v>
      </c>
      <c r="D12" s="510">
        <v>10.951225450000001</v>
      </c>
      <c r="E12" s="510">
        <v>11.121433237</v>
      </c>
      <c r="F12" s="510">
        <v>11.409023266</v>
      </c>
      <c r="G12" s="510">
        <v>11.280819304</v>
      </c>
      <c r="H12" s="510">
        <v>11.268439274</v>
      </c>
      <c r="I12" s="510">
        <v>11.127682278</v>
      </c>
      <c r="J12" s="510">
        <v>11.076658077999999</v>
      </c>
      <c r="K12" s="510">
        <v>11.388073949000001</v>
      </c>
      <c r="L12" s="510">
        <v>11.501579159</v>
      </c>
      <c r="M12" s="510">
        <v>11.417120816000001</v>
      </c>
      <c r="N12" s="510">
        <v>10.901400370999999</v>
      </c>
      <c r="O12" s="510">
        <v>10.641094097</v>
      </c>
      <c r="P12" s="510">
        <v>12.047024348000001</v>
      </c>
      <c r="Q12" s="510">
        <v>11.100555870999999</v>
      </c>
      <c r="R12" s="510">
        <v>11.796128341999999</v>
      </c>
      <c r="S12" s="510">
        <v>11.86120594</v>
      </c>
      <c r="T12" s="510">
        <v>11.840776993</v>
      </c>
      <c r="U12" s="510">
        <v>11.551744675</v>
      </c>
      <c r="V12" s="510">
        <v>11.794442511</v>
      </c>
      <c r="W12" s="510">
        <v>12.129236791</v>
      </c>
      <c r="X12" s="510">
        <v>12.390410774999999</v>
      </c>
      <c r="Y12" s="510">
        <v>12.413901737</v>
      </c>
      <c r="Z12" s="510">
        <v>12.075453996</v>
      </c>
      <c r="AA12" s="510">
        <v>11.871385354999999</v>
      </c>
      <c r="AB12" s="510">
        <v>11.818023882</v>
      </c>
      <c r="AC12" s="510">
        <v>12.414181827</v>
      </c>
      <c r="AD12" s="510">
        <v>12.951585608</v>
      </c>
      <c r="AE12" s="510">
        <v>13.028294554</v>
      </c>
      <c r="AF12" s="510">
        <v>13.342482153000001</v>
      </c>
      <c r="AG12" s="510">
        <v>13.646429611</v>
      </c>
      <c r="AH12" s="510">
        <v>14.045443099</v>
      </c>
      <c r="AI12" s="510">
        <v>14.513162034</v>
      </c>
      <c r="AJ12" s="510">
        <v>14.628424007</v>
      </c>
      <c r="AK12" s="510">
        <v>14.359073529</v>
      </c>
      <c r="AL12" s="510">
        <v>13.572250834</v>
      </c>
      <c r="AM12" s="510">
        <v>13.261691658</v>
      </c>
      <c r="AN12" s="510">
        <v>13.840935608000001</v>
      </c>
      <c r="AO12" s="510">
        <v>13.646894054000001</v>
      </c>
      <c r="AP12" s="510">
        <v>13.444547869000001</v>
      </c>
      <c r="AQ12" s="510">
        <v>13.708029419000001</v>
      </c>
      <c r="AR12" s="510">
        <v>13.543442083</v>
      </c>
      <c r="AS12" s="510">
        <v>13.240521236999999</v>
      </c>
      <c r="AT12" s="510">
        <v>13.453704039</v>
      </c>
      <c r="AU12" s="510">
        <v>13.873442428000001</v>
      </c>
      <c r="AV12" s="510">
        <v>14.054617712000001</v>
      </c>
      <c r="AW12" s="510">
        <v>13.698299168</v>
      </c>
      <c r="AX12" s="510">
        <v>13.461801094</v>
      </c>
      <c r="AY12" s="510">
        <v>13.173069355000001</v>
      </c>
      <c r="AZ12" s="510">
        <v>13.36</v>
      </c>
      <c r="BA12" s="510">
        <v>14.08</v>
      </c>
      <c r="BB12" s="510">
        <v>13.586779999999999</v>
      </c>
      <c r="BC12" s="510">
        <v>13.75109</v>
      </c>
      <c r="BD12" s="431">
        <v>13.63341</v>
      </c>
      <c r="BE12" s="431">
        <v>13.411799999999999</v>
      </c>
      <c r="BF12" s="431">
        <v>13.70279</v>
      </c>
      <c r="BG12" s="431">
        <v>14.167669999999999</v>
      </c>
      <c r="BH12" s="431">
        <v>14.111750000000001</v>
      </c>
      <c r="BI12" s="431">
        <v>13.55921</v>
      </c>
      <c r="BJ12" s="431">
        <v>13.23461</v>
      </c>
      <c r="BK12" s="431">
        <v>13.189080000000001</v>
      </c>
      <c r="BL12" s="431">
        <v>13.249879999999999</v>
      </c>
      <c r="BM12" s="431">
        <v>13.935790000000001</v>
      </c>
      <c r="BN12" s="431">
        <v>13.668699999999999</v>
      </c>
      <c r="BO12" s="431">
        <v>13.97627</v>
      </c>
      <c r="BP12" s="431">
        <v>13.853719999999999</v>
      </c>
      <c r="BQ12" s="431">
        <v>13.63144</v>
      </c>
      <c r="BR12" s="431">
        <v>13.94768</v>
      </c>
      <c r="BS12" s="431">
        <v>14.37903</v>
      </c>
      <c r="BT12" s="431">
        <v>14.285769999999999</v>
      </c>
      <c r="BU12" s="431">
        <v>13.70431</v>
      </c>
      <c r="BV12" s="431">
        <v>13.35774</v>
      </c>
    </row>
    <row r="13" spans="1:74" ht="11.1" customHeight="1" x14ac:dyDescent="0.2">
      <c r="A13" s="63" t="s">
        <v>362</v>
      </c>
      <c r="B13" s="560" t="s">
        <v>1183</v>
      </c>
      <c r="C13" s="510">
        <v>11.229337871</v>
      </c>
      <c r="D13" s="510">
        <v>11.302544805</v>
      </c>
      <c r="E13" s="510">
        <v>11.4507048</v>
      </c>
      <c r="F13" s="510">
        <v>11.69461753</v>
      </c>
      <c r="G13" s="510">
        <v>11.916282880000001</v>
      </c>
      <c r="H13" s="510">
        <v>12.130062002000001</v>
      </c>
      <c r="I13" s="510">
        <v>12.06686865</v>
      </c>
      <c r="J13" s="510">
        <v>11.929822802</v>
      </c>
      <c r="K13" s="510">
        <v>12.211021643</v>
      </c>
      <c r="L13" s="510">
        <v>11.802868740999999</v>
      </c>
      <c r="M13" s="510">
        <v>11.400880235000001</v>
      </c>
      <c r="N13" s="510">
        <v>11.391379177999999</v>
      </c>
      <c r="O13" s="510">
        <v>11.328639975</v>
      </c>
      <c r="P13" s="510">
        <v>11.53569761</v>
      </c>
      <c r="Q13" s="510">
        <v>11.595175361000001</v>
      </c>
      <c r="R13" s="510">
        <v>11.846484017</v>
      </c>
      <c r="S13" s="510">
        <v>12.102364134</v>
      </c>
      <c r="T13" s="510">
        <v>12.143850241000001</v>
      </c>
      <c r="U13" s="510">
        <v>12.175047094</v>
      </c>
      <c r="V13" s="510">
        <v>12.287264891</v>
      </c>
      <c r="W13" s="510">
        <v>12.460598032</v>
      </c>
      <c r="X13" s="510">
        <v>12.515134177</v>
      </c>
      <c r="Y13" s="510">
        <v>12.159960476</v>
      </c>
      <c r="Z13" s="510">
        <v>12.053986373000001</v>
      </c>
      <c r="AA13" s="510">
        <v>11.953608892</v>
      </c>
      <c r="AB13" s="510">
        <v>12.086199806</v>
      </c>
      <c r="AC13" s="510">
        <v>12.232923657000001</v>
      </c>
      <c r="AD13" s="510">
        <v>12.558688740999999</v>
      </c>
      <c r="AE13" s="510">
        <v>12.651478881999999</v>
      </c>
      <c r="AF13" s="510">
        <v>13.030917793</v>
      </c>
      <c r="AG13" s="510">
        <v>13.0953424</v>
      </c>
      <c r="AH13" s="510">
        <v>13.159447291999999</v>
      </c>
      <c r="AI13" s="510">
        <v>13.280743899999999</v>
      </c>
      <c r="AJ13" s="510">
        <v>13.348015489</v>
      </c>
      <c r="AK13" s="510">
        <v>12.905590789</v>
      </c>
      <c r="AL13" s="510">
        <v>12.56130564</v>
      </c>
      <c r="AM13" s="510">
        <v>12.775781445</v>
      </c>
      <c r="AN13" s="510">
        <v>13.059707769999999</v>
      </c>
      <c r="AO13" s="510">
        <v>13.064089317000001</v>
      </c>
      <c r="AP13" s="510">
        <v>13.423195073</v>
      </c>
      <c r="AQ13" s="510">
        <v>13.930438466</v>
      </c>
      <c r="AR13" s="510">
        <v>14.215839936</v>
      </c>
      <c r="AS13" s="510">
        <v>14.058334709</v>
      </c>
      <c r="AT13" s="510">
        <v>13.944644102</v>
      </c>
      <c r="AU13" s="510">
        <v>14.389428651999999</v>
      </c>
      <c r="AV13" s="510">
        <v>13.904119132</v>
      </c>
      <c r="AW13" s="510">
        <v>13.888681392000001</v>
      </c>
      <c r="AX13" s="510">
        <v>13.46371645</v>
      </c>
      <c r="AY13" s="510">
        <v>13.326889671</v>
      </c>
      <c r="AZ13" s="510">
        <v>13.63</v>
      </c>
      <c r="BA13" s="510">
        <v>13.86</v>
      </c>
      <c r="BB13" s="510">
        <v>13.926299999999999</v>
      </c>
      <c r="BC13" s="510">
        <v>14.126609999999999</v>
      </c>
      <c r="BD13" s="431">
        <v>14.183490000000001</v>
      </c>
      <c r="BE13" s="431">
        <v>13.896319999999999</v>
      </c>
      <c r="BF13" s="431">
        <v>13.582750000000001</v>
      </c>
      <c r="BG13" s="431">
        <v>13.872590000000001</v>
      </c>
      <c r="BH13" s="431">
        <v>13.439069999999999</v>
      </c>
      <c r="BI13" s="431">
        <v>13.41733</v>
      </c>
      <c r="BJ13" s="431">
        <v>13.02758</v>
      </c>
      <c r="BK13" s="431">
        <v>12.97282</v>
      </c>
      <c r="BL13" s="431">
        <v>13.366860000000001</v>
      </c>
      <c r="BM13" s="431">
        <v>13.604469999999999</v>
      </c>
      <c r="BN13" s="431">
        <v>13.73845</v>
      </c>
      <c r="BO13" s="431">
        <v>14.15105</v>
      </c>
      <c r="BP13" s="431">
        <v>14.408709999999999</v>
      </c>
      <c r="BQ13" s="431">
        <v>14.209160000000001</v>
      </c>
      <c r="BR13" s="431">
        <v>14.092079999999999</v>
      </c>
      <c r="BS13" s="431">
        <v>14.58892</v>
      </c>
      <c r="BT13" s="431">
        <v>14.19426</v>
      </c>
      <c r="BU13" s="431">
        <v>14.31794</v>
      </c>
      <c r="BV13" s="431">
        <v>14.00719</v>
      </c>
    </row>
    <row r="14" spans="1:74" ht="11.1" customHeight="1" x14ac:dyDescent="0.2">
      <c r="A14" s="63" t="s">
        <v>363</v>
      </c>
      <c r="B14" s="572" t="s">
        <v>1187</v>
      </c>
      <c r="C14" s="510">
        <v>15.590223887000001</v>
      </c>
      <c r="D14" s="510">
        <v>15.90377159</v>
      </c>
      <c r="E14" s="510">
        <v>15.627945686</v>
      </c>
      <c r="F14" s="510">
        <v>15.898811409</v>
      </c>
      <c r="G14" s="510">
        <v>15.849550673</v>
      </c>
      <c r="H14" s="510">
        <v>16.732188941</v>
      </c>
      <c r="I14" s="510">
        <v>17.246142771999999</v>
      </c>
      <c r="J14" s="510">
        <v>17.777884082</v>
      </c>
      <c r="K14" s="510">
        <v>18.301697109999999</v>
      </c>
      <c r="L14" s="510">
        <v>17.667856653000001</v>
      </c>
      <c r="M14" s="510">
        <v>16.682205188000001</v>
      </c>
      <c r="N14" s="510">
        <v>16.145313010999999</v>
      </c>
      <c r="O14" s="510">
        <v>16.435506718999999</v>
      </c>
      <c r="P14" s="510">
        <v>16.568413026000002</v>
      </c>
      <c r="Q14" s="510">
        <v>16.965321619000001</v>
      </c>
      <c r="R14" s="510">
        <v>17.538137518999999</v>
      </c>
      <c r="S14" s="510">
        <v>18.249789728</v>
      </c>
      <c r="T14" s="510">
        <v>18.594405492</v>
      </c>
      <c r="U14" s="510">
        <v>19.022100114000001</v>
      </c>
      <c r="V14" s="510">
        <v>19.610905237000001</v>
      </c>
      <c r="W14" s="510">
        <v>19.802066339</v>
      </c>
      <c r="X14" s="510">
        <v>17.604330472000001</v>
      </c>
      <c r="Y14" s="510">
        <v>17.934959092</v>
      </c>
      <c r="Z14" s="510">
        <v>17.337192915999999</v>
      </c>
      <c r="AA14" s="510">
        <v>17.256056719</v>
      </c>
      <c r="AB14" s="510">
        <v>17.764186985999999</v>
      </c>
      <c r="AC14" s="510">
        <v>18.818039101</v>
      </c>
      <c r="AD14" s="510">
        <v>17.284427355999998</v>
      </c>
      <c r="AE14" s="510">
        <v>20.517167500999999</v>
      </c>
      <c r="AF14" s="510">
        <v>22.326088522999999</v>
      </c>
      <c r="AG14" s="510">
        <v>21.082932651</v>
      </c>
      <c r="AH14" s="510">
        <v>21.740904337</v>
      </c>
      <c r="AI14" s="510">
        <v>21.900204666</v>
      </c>
      <c r="AJ14" s="510">
        <v>20.540959700999998</v>
      </c>
      <c r="AK14" s="510">
        <v>18.734588581000001</v>
      </c>
      <c r="AL14" s="510">
        <v>18.174492450999999</v>
      </c>
      <c r="AM14" s="510">
        <v>19.479135519</v>
      </c>
      <c r="AN14" s="510">
        <v>19.381268817999999</v>
      </c>
      <c r="AO14" s="510">
        <v>19.951138533999998</v>
      </c>
      <c r="AP14" s="510">
        <v>21.269843377000001</v>
      </c>
      <c r="AQ14" s="510">
        <v>22.124610691000001</v>
      </c>
      <c r="AR14" s="510">
        <v>23.660664575999999</v>
      </c>
      <c r="AS14" s="510">
        <v>23.348741421</v>
      </c>
      <c r="AT14" s="510">
        <v>24.164534194000002</v>
      </c>
      <c r="AU14" s="510">
        <v>24.293223039000001</v>
      </c>
      <c r="AV14" s="510">
        <v>20.831438163000001</v>
      </c>
      <c r="AW14" s="510">
        <v>21.521863747000001</v>
      </c>
      <c r="AX14" s="510">
        <v>20.723558274999998</v>
      </c>
      <c r="AY14" s="510">
        <v>21.109271391</v>
      </c>
      <c r="AZ14" s="510">
        <v>22.3</v>
      </c>
      <c r="BA14" s="510">
        <v>22.94</v>
      </c>
      <c r="BB14" s="510">
        <v>24.23076</v>
      </c>
      <c r="BC14" s="510">
        <v>23.884519999999998</v>
      </c>
      <c r="BD14" s="431">
        <v>25.34038</v>
      </c>
      <c r="BE14" s="431">
        <v>24.865929999999999</v>
      </c>
      <c r="BF14" s="431">
        <v>25.6113</v>
      </c>
      <c r="BG14" s="431">
        <v>25.614260000000002</v>
      </c>
      <c r="BH14" s="431">
        <v>21.134689999999999</v>
      </c>
      <c r="BI14" s="431">
        <v>22.597349999999999</v>
      </c>
      <c r="BJ14" s="431">
        <v>21.6799</v>
      </c>
      <c r="BK14" s="431">
        <v>22.026240000000001</v>
      </c>
      <c r="BL14" s="431">
        <v>23.215229999999998</v>
      </c>
      <c r="BM14" s="431">
        <v>23.839179999999999</v>
      </c>
      <c r="BN14" s="431">
        <v>26.072489999999998</v>
      </c>
      <c r="BO14" s="431">
        <v>24.661829999999998</v>
      </c>
      <c r="BP14" s="431">
        <v>26.089759999999998</v>
      </c>
      <c r="BQ14" s="431">
        <v>25.599430000000002</v>
      </c>
      <c r="BR14" s="431">
        <v>26.347989999999999</v>
      </c>
      <c r="BS14" s="431">
        <v>26.298249999999999</v>
      </c>
      <c r="BT14" s="431">
        <v>20.88288</v>
      </c>
      <c r="BU14" s="431">
        <v>23.12191</v>
      </c>
      <c r="BV14" s="431">
        <v>22.14959</v>
      </c>
    </row>
    <row r="15" spans="1:74" s="660" customFormat="1" ht="11.1" customHeight="1" x14ac:dyDescent="0.2">
      <c r="A15" s="658" t="s">
        <v>364</v>
      </c>
      <c r="B15" s="659" t="s">
        <v>1186</v>
      </c>
      <c r="C15" s="510">
        <v>12.76</v>
      </c>
      <c r="D15" s="510">
        <v>12.82</v>
      </c>
      <c r="E15" s="510">
        <v>13.04</v>
      </c>
      <c r="F15" s="510">
        <v>13.24</v>
      </c>
      <c r="G15" s="510">
        <v>13.1</v>
      </c>
      <c r="H15" s="510">
        <v>13.22</v>
      </c>
      <c r="I15" s="510">
        <v>13.21</v>
      </c>
      <c r="J15" s="510">
        <v>13.26</v>
      </c>
      <c r="K15" s="510">
        <v>13.49</v>
      </c>
      <c r="L15" s="510">
        <v>13.66</v>
      </c>
      <c r="M15" s="510">
        <v>13.31</v>
      </c>
      <c r="N15" s="510">
        <v>12.78</v>
      </c>
      <c r="O15" s="510">
        <v>12.62</v>
      </c>
      <c r="P15" s="510">
        <v>13.01</v>
      </c>
      <c r="Q15" s="510">
        <v>13.24</v>
      </c>
      <c r="R15" s="510">
        <v>13.73</v>
      </c>
      <c r="S15" s="510">
        <v>13.86</v>
      </c>
      <c r="T15" s="510">
        <v>13.83</v>
      </c>
      <c r="U15" s="510">
        <v>13.83</v>
      </c>
      <c r="V15" s="510">
        <v>13.92</v>
      </c>
      <c r="W15" s="510">
        <v>14.14</v>
      </c>
      <c r="X15" s="510">
        <v>14.06</v>
      </c>
      <c r="Y15" s="510">
        <v>14.07</v>
      </c>
      <c r="Z15" s="510">
        <v>13.72</v>
      </c>
      <c r="AA15" s="510">
        <v>13.64</v>
      </c>
      <c r="AB15" s="510">
        <v>13.76</v>
      </c>
      <c r="AC15" s="510">
        <v>14.41</v>
      </c>
      <c r="AD15" s="510">
        <v>14.57</v>
      </c>
      <c r="AE15" s="510">
        <v>14.89</v>
      </c>
      <c r="AF15" s="510">
        <v>15.3</v>
      </c>
      <c r="AG15" s="510">
        <v>15.31</v>
      </c>
      <c r="AH15" s="510">
        <v>15.82</v>
      </c>
      <c r="AI15" s="510">
        <v>16.190000000000001</v>
      </c>
      <c r="AJ15" s="510">
        <v>15.99</v>
      </c>
      <c r="AK15" s="510">
        <v>15.55</v>
      </c>
      <c r="AL15" s="510">
        <v>14.94</v>
      </c>
      <c r="AM15" s="510">
        <v>15.47</v>
      </c>
      <c r="AN15" s="510">
        <v>15.98</v>
      </c>
      <c r="AO15" s="510">
        <v>15.91</v>
      </c>
      <c r="AP15" s="510">
        <v>16.100000000000001</v>
      </c>
      <c r="AQ15" s="510">
        <v>16.149999999999999</v>
      </c>
      <c r="AR15" s="510">
        <v>16.11</v>
      </c>
      <c r="AS15" s="510">
        <v>15.89</v>
      </c>
      <c r="AT15" s="510">
        <v>15.93</v>
      </c>
      <c r="AU15" s="510">
        <v>16.29</v>
      </c>
      <c r="AV15" s="510">
        <v>16.2</v>
      </c>
      <c r="AW15" s="510">
        <v>16.190000000000001</v>
      </c>
      <c r="AX15" s="510">
        <v>15.73</v>
      </c>
      <c r="AY15" s="510">
        <v>15.45</v>
      </c>
      <c r="AZ15" s="510">
        <v>16.100000000000001</v>
      </c>
      <c r="BA15" s="510">
        <v>16.68</v>
      </c>
      <c r="BB15" s="510">
        <v>16.56476</v>
      </c>
      <c r="BC15" s="510">
        <v>16.264959999999999</v>
      </c>
      <c r="BD15" s="431">
        <v>16.120439999999999</v>
      </c>
      <c r="BE15" s="431">
        <v>15.86783</v>
      </c>
      <c r="BF15" s="431">
        <v>15.9803</v>
      </c>
      <c r="BG15" s="431">
        <v>16.39639</v>
      </c>
      <c r="BH15" s="431">
        <v>16.07216</v>
      </c>
      <c r="BI15" s="431">
        <v>16.06596</v>
      </c>
      <c r="BJ15" s="431">
        <v>15.572929999999999</v>
      </c>
      <c r="BK15" s="431">
        <v>15.54031</v>
      </c>
      <c r="BL15" s="431">
        <v>16.106590000000001</v>
      </c>
      <c r="BM15" s="431">
        <v>16.728899999999999</v>
      </c>
      <c r="BN15" s="431">
        <v>16.834610000000001</v>
      </c>
      <c r="BO15" s="431">
        <v>16.568370000000002</v>
      </c>
      <c r="BP15" s="431">
        <v>16.446639999999999</v>
      </c>
      <c r="BQ15" s="431">
        <v>16.279219999999999</v>
      </c>
      <c r="BR15" s="431">
        <v>16.427320000000002</v>
      </c>
      <c r="BS15" s="431">
        <v>16.883710000000001</v>
      </c>
      <c r="BT15" s="431">
        <v>16.49832</v>
      </c>
      <c r="BU15" s="431">
        <v>16.607990000000001</v>
      </c>
      <c r="BV15" s="431">
        <v>16.09686</v>
      </c>
    </row>
    <row r="16" spans="1:74" ht="11.1" customHeight="1" x14ac:dyDescent="0.2">
      <c r="A16" s="63"/>
      <c r="B16" s="65" t="s">
        <v>6</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69"/>
      <c r="BE16" s="569"/>
      <c r="BF16" s="569"/>
      <c r="BG16" s="569"/>
      <c r="BH16" s="569"/>
      <c r="BI16" s="569"/>
      <c r="BJ16" s="569"/>
      <c r="BK16" s="569"/>
      <c r="BL16" s="569"/>
      <c r="BM16" s="569"/>
      <c r="BN16" s="569"/>
      <c r="BO16" s="569"/>
      <c r="BP16" s="569"/>
      <c r="BQ16" s="569"/>
      <c r="BR16" s="569"/>
      <c r="BS16" s="569"/>
      <c r="BT16" s="569"/>
      <c r="BU16" s="569"/>
      <c r="BV16" s="569"/>
    </row>
    <row r="17" spans="1:74" ht="11.1" customHeight="1" x14ac:dyDescent="0.2">
      <c r="A17" s="63" t="s">
        <v>365</v>
      </c>
      <c r="B17" s="560" t="s">
        <v>1176</v>
      </c>
      <c r="C17" s="510">
        <v>16.186677169999999</v>
      </c>
      <c r="D17" s="510">
        <v>16.347419266999999</v>
      </c>
      <c r="E17" s="510">
        <v>15.984393038</v>
      </c>
      <c r="F17" s="510">
        <v>16.102505294</v>
      </c>
      <c r="G17" s="510">
        <v>15.422289617000001</v>
      </c>
      <c r="H17" s="510">
        <v>15.329538927</v>
      </c>
      <c r="I17" s="510">
        <v>15.805311869000001</v>
      </c>
      <c r="J17" s="510">
        <v>16.196122151000001</v>
      </c>
      <c r="K17" s="510">
        <v>15.721464696</v>
      </c>
      <c r="L17" s="510">
        <v>15.668205794</v>
      </c>
      <c r="M17" s="510">
        <v>15.495932445999999</v>
      </c>
      <c r="N17" s="510">
        <v>15.626898262999999</v>
      </c>
      <c r="O17" s="510">
        <v>15.862833542000001</v>
      </c>
      <c r="P17" s="510">
        <v>16.463689609999999</v>
      </c>
      <c r="Q17" s="510">
        <v>16.236495013999999</v>
      </c>
      <c r="R17" s="510">
        <v>15.702829933</v>
      </c>
      <c r="S17" s="510">
        <v>15.648289255</v>
      </c>
      <c r="T17" s="510">
        <v>16.066078018999999</v>
      </c>
      <c r="U17" s="510">
        <v>16.831774374999998</v>
      </c>
      <c r="V17" s="510">
        <v>16.109072665999999</v>
      </c>
      <c r="W17" s="510">
        <v>16.945644950999998</v>
      </c>
      <c r="X17" s="510">
        <v>16.698054901999999</v>
      </c>
      <c r="Y17" s="510">
        <v>16.501980815</v>
      </c>
      <c r="Z17" s="510">
        <v>16.904633434000001</v>
      </c>
      <c r="AA17" s="510">
        <v>18.125874498000002</v>
      </c>
      <c r="AB17" s="510">
        <v>19.268902032</v>
      </c>
      <c r="AC17" s="510">
        <v>17.879793089</v>
      </c>
      <c r="AD17" s="510">
        <v>17.403876236999999</v>
      </c>
      <c r="AE17" s="510">
        <v>16.965513538</v>
      </c>
      <c r="AF17" s="510">
        <v>17.746126091000001</v>
      </c>
      <c r="AG17" s="510">
        <v>17.097546510000001</v>
      </c>
      <c r="AH17" s="510">
        <v>18.711378221</v>
      </c>
      <c r="AI17" s="510">
        <v>19.054856979</v>
      </c>
      <c r="AJ17" s="510">
        <v>18.131795704000002</v>
      </c>
      <c r="AK17" s="510">
        <v>18.093251480999999</v>
      </c>
      <c r="AL17" s="510">
        <v>19.123153313</v>
      </c>
      <c r="AM17" s="510">
        <v>20.539636087000002</v>
      </c>
      <c r="AN17" s="510">
        <v>21.060168589</v>
      </c>
      <c r="AO17" s="510">
        <v>20.10080125</v>
      </c>
      <c r="AP17" s="510">
        <v>19.253378081000001</v>
      </c>
      <c r="AQ17" s="510">
        <v>18.094591037000001</v>
      </c>
      <c r="AR17" s="510">
        <v>17.910686031000001</v>
      </c>
      <c r="AS17" s="510">
        <v>18.380726930000002</v>
      </c>
      <c r="AT17" s="510">
        <v>18.935915656999999</v>
      </c>
      <c r="AU17" s="510">
        <v>18.826155839999998</v>
      </c>
      <c r="AV17" s="510">
        <v>19.188523636999999</v>
      </c>
      <c r="AW17" s="510">
        <v>19.199436289000001</v>
      </c>
      <c r="AX17" s="510">
        <v>19.606158561000001</v>
      </c>
      <c r="AY17" s="510">
        <v>20.765714022000001</v>
      </c>
      <c r="AZ17" s="510">
        <v>20.79</v>
      </c>
      <c r="BA17" s="510">
        <v>20.16</v>
      </c>
      <c r="BB17" s="510">
        <v>18.95383</v>
      </c>
      <c r="BC17" s="510">
        <v>17.556709999999999</v>
      </c>
      <c r="BD17" s="431">
        <v>17.274280000000001</v>
      </c>
      <c r="BE17" s="431">
        <v>17.744980000000002</v>
      </c>
      <c r="BF17" s="431">
        <v>18.200389999999999</v>
      </c>
      <c r="BG17" s="431">
        <v>18.309809999999999</v>
      </c>
      <c r="BH17" s="431">
        <v>18.753260000000001</v>
      </c>
      <c r="BI17" s="431">
        <v>18.953530000000001</v>
      </c>
      <c r="BJ17" s="431">
        <v>19.474499999999999</v>
      </c>
      <c r="BK17" s="431">
        <v>20.789300000000001</v>
      </c>
      <c r="BL17" s="431">
        <v>20.98996</v>
      </c>
      <c r="BM17" s="431">
        <v>20.56427</v>
      </c>
      <c r="BN17" s="431">
        <v>19.521159999999998</v>
      </c>
      <c r="BO17" s="431">
        <v>18.218219999999999</v>
      </c>
      <c r="BP17" s="431">
        <v>18.02975</v>
      </c>
      <c r="BQ17" s="431">
        <v>18.65325</v>
      </c>
      <c r="BR17" s="431">
        <v>19.178339999999999</v>
      </c>
      <c r="BS17" s="431">
        <v>19.384820000000001</v>
      </c>
      <c r="BT17" s="431">
        <v>19.902010000000001</v>
      </c>
      <c r="BU17" s="431">
        <v>20.132169999999999</v>
      </c>
      <c r="BV17" s="431">
        <v>20.680869999999999</v>
      </c>
    </row>
    <row r="18" spans="1:74" ht="11.1" customHeight="1" x14ac:dyDescent="0.2">
      <c r="A18" s="63" t="s">
        <v>366</v>
      </c>
      <c r="B18" s="561" t="s">
        <v>1177</v>
      </c>
      <c r="C18" s="510">
        <v>11.573990487</v>
      </c>
      <c r="D18" s="510">
        <v>11.609913350999999</v>
      </c>
      <c r="E18" s="510">
        <v>11.864847665999999</v>
      </c>
      <c r="F18" s="510">
        <v>11.854787188</v>
      </c>
      <c r="G18" s="510">
        <v>12.273592130999999</v>
      </c>
      <c r="H18" s="510">
        <v>13.287174928000001</v>
      </c>
      <c r="I18" s="510">
        <v>13.161075282000001</v>
      </c>
      <c r="J18" s="510">
        <v>13.191348573999999</v>
      </c>
      <c r="K18" s="510">
        <v>13.270994694000001</v>
      </c>
      <c r="L18" s="510">
        <v>12.790435639</v>
      </c>
      <c r="M18" s="510">
        <v>12.446685916</v>
      </c>
      <c r="N18" s="510">
        <v>11.98879827</v>
      </c>
      <c r="O18" s="510">
        <v>12.076198482000001</v>
      </c>
      <c r="P18" s="510">
        <v>12.650287844999999</v>
      </c>
      <c r="Q18" s="510">
        <v>12.627640105999999</v>
      </c>
      <c r="R18" s="510">
        <v>12.296020641</v>
      </c>
      <c r="S18" s="510">
        <v>13.088693311</v>
      </c>
      <c r="T18" s="510">
        <v>14.015609582</v>
      </c>
      <c r="U18" s="510">
        <v>14.150847922000001</v>
      </c>
      <c r="V18" s="510">
        <v>14.194472034</v>
      </c>
      <c r="W18" s="510">
        <v>14.362306948000001</v>
      </c>
      <c r="X18" s="510">
        <v>13.957826288</v>
      </c>
      <c r="Y18" s="510">
        <v>13.36283435</v>
      </c>
      <c r="Z18" s="510">
        <v>13.076788168</v>
      </c>
      <c r="AA18" s="510">
        <v>13.672746596</v>
      </c>
      <c r="AB18" s="510">
        <v>14.399134441999999</v>
      </c>
      <c r="AC18" s="510">
        <v>13.813785912</v>
      </c>
      <c r="AD18" s="510">
        <v>14.01397064</v>
      </c>
      <c r="AE18" s="510">
        <v>14.476708077</v>
      </c>
      <c r="AF18" s="510">
        <v>16.024294593</v>
      </c>
      <c r="AG18" s="510">
        <v>16.196400365999999</v>
      </c>
      <c r="AH18" s="510">
        <v>16.570913084000001</v>
      </c>
      <c r="AI18" s="510">
        <v>16.727833390000001</v>
      </c>
      <c r="AJ18" s="510">
        <v>15.582495845</v>
      </c>
      <c r="AK18" s="510">
        <v>14.869710427999999</v>
      </c>
      <c r="AL18" s="510">
        <v>15.057808309</v>
      </c>
      <c r="AM18" s="510">
        <v>15.421147027</v>
      </c>
      <c r="AN18" s="510">
        <v>14.585519154</v>
      </c>
      <c r="AO18" s="510">
        <v>14.563305422999999</v>
      </c>
      <c r="AP18" s="510">
        <v>14.360021376000001</v>
      </c>
      <c r="AQ18" s="510">
        <v>14.455442876999999</v>
      </c>
      <c r="AR18" s="510">
        <v>15.781149495999999</v>
      </c>
      <c r="AS18" s="510">
        <v>16.398186329000001</v>
      </c>
      <c r="AT18" s="510">
        <v>16.197895640999999</v>
      </c>
      <c r="AU18" s="510">
        <v>16.635749150999999</v>
      </c>
      <c r="AV18" s="510">
        <v>15.654198843</v>
      </c>
      <c r="AW18" s="510">
        <v>15.424231002000001</v>
      </c>
      <c r="AX18" s="510">
        <v>14.5071434</v>
      </c>
      <c r="AY18" s="510">
        <v>14.897275619</v>
      </c>
      <c r="AZ18" s="510">
        <v>15.4</v>
      </c>
      <c r="BA18" s="510">
        <v>14.99</v>
      </c>
      <c r="BB18" s="510">
        <v>14.62013</v>
      </c>
      <c r="BC18" s="510">
        <v>14.665800000000001</v>
      </c>
      <c r="BD18" s="431">
        <v>15.94322</v>
      </c>
      <c r="BE18" s="431">
        <v>16.48873</v>
      </c>
      <c r="BF18" s="431">
        <v>16.377120000000001</v>
      </c>
      <c r="BG18" s="431">
        <v>16.756119999999999</v>
      </c>
      <c r="BH18" s="431">
        <v>15.734109999999999</v>
      </c>
      <c r="BI18" s="431">
        <v>15.516690000000001</v>
      </c>
      <c r="BJ18" s="431">
        <v>14.66086</v>
      </c>
      <c r="BK18" s="431">
        <v>14.982849999999999</v>
      </c>
      <c r="BL18" s="431">
        <v>15.62101</v>
      </c>
      <c r="BM18" s="431">
        <v>15.251379999999999</v>
      </c>
      <c r="BN18" s="431">
        <v>14.910550000000001</v>
      </c>
      <c r="BO18" s="431">
        <v>14.97878</v>
      </c>
      <c r="BP18" s="431">
        <v>16.338519999999999</v>
      </c>
      <c r="BQ18" s="431">
        <v>16.93308</v>
      </c>
      <c r="BR18" s="431">
        <v>16.78734</v>
      </c>
      <c r="BS18" s="431">
        <v>17.28848</v>
      </c>
      <c r="BT18" s="431">
        <v>16.226400000000002</v>
      </c>
      <c r="BU18" s="431">
        <v>15.947469999999999</v>
      </c>
      <c r="BV18" s="431">
        <v>14.991099999999999</v>
      </c>
    </row>
    <row r="19" spans="1:74" ht="11.1" customHeight="1" x14ac:dyDescent="0.2">
      <c r="A19" s="63" t="s">
        <v>367</v>
      </c>
      <c r="B19" s="560" t="s">
        <v>1178</v>
      </c>
      <c r="C19" s="510">
        <v>9.9315446591000001</v>
      </c>
      <c r="D19" s="510">
        <v>9.9388998430999997</v>
      </c>
      <c r="E19" s="510">
        <v>10.163630700000001</v>
      </c>
      <c r="F19" s="510">
        <v>10.410397318999999</v>
      </c>
      <c r="G19" s="510">
        <v>10.350308734</v>
      </c>
      <c r="H19" s="510">
        <v>10.5432484</v>
      </c>
      <c r="I19" s="510">
        <v>10.113948667000001</v>
      </c>
      <c r="J19" s="510">
        <v>10.135232021</v>
      </c>
      <c r="K19" s="510">
        <v>10.622865904999999</v>
      </c>
      <c r="L19" s="510">
        <v>10.440630404</v>
      </c>
      <c r="M19" s="510">
        <v>10.466703295</v>
      </c>
      <c r="N19" s="510">
        <v>10.1942336</v>
      </c>
      <c r="O19" s="510">
        <v>10.071852163999999</v>
      </c>
      <c r="P19" s="510">
        <v>10.441721533000001</v>
      </c>
      <c r="Q19" s="510">
        <v>10.650154339</v>
      </c>
      <c r="R19" s="510">
        <v>10.611072209</v>
      </c>
      <c r="S19" s="510">
        <v>10.743413986</v>
      </c>
      <c r="T19" s="510">
        <v>10.700115452</v>
      </c>
      <c r="U19" s="510">
        <v>10.546718293</v>
      </c>
      <c r="V19" s="510">
        <v>10.647080955</v>
      </c>
      <c r="W19" s="510">
        <v>10.810234884</v>
      </c>
      <c r="X19" s="510">
        <v>10.961536927999999</v>
      </c>
      <c r="Y19" s="510">
        <v>11.072919125</v>
      </c>
      <c r="Z19" s="510">
        <v>10.70341103</v>
      </c>
      <c r="AA19" s="510">
        <v>10.680457487</v>
      </c>
      <c r="AB19" s="510">
        <v>11.135856055</v>
      </c>
      <c r="AC19" s="510">
        <v>11.071990433</v>
      </c>
      <c r="AD19" s="510">
        <v>11.424174676</v>
      </c>
      <c r="AE19" s="510">
        <v>11.703033331</v>
      </c>
      <c r="AF19" s="510">
        <v>11.965536341</v>
      </c>
      <c r="AG19" s="510">
        <v>11.928929661</v>
      </c>
      <c r="AH19" s="510">
        <v>11.992981176000001</v>
      </c>
      <c r="AI19" s="510">
        <v>11.976270777</v>
      </c>
      <c r="AJ19" s="510">
        <v>11.993845042</v>
      </c>
      <c r="AK19" s="510">
        <v>11.653678414</v>
      </c>
      <c r="AL19" s="510">
        <v>11.627800611</v>
      </c>
      <c r="AM19" s="510">
        <v>12.074060663999999</v>
      </c>
      <c r="AN19" s="510">
        <v>11.983255946</v>
      </c>
      <c r="AO19" s="510">
        <v>11.971921018</v>
      </c>
      <c r="AP19" s="510">
        <v>12.023845996</v>
      </c>
      <c r="AQ19" s="510">
        <v>12.137646576</v>
      </c>
      <c r="AR19" s="510">
        <v>12.035503562000001</v>
      </c>
      <c r="AS19" s="510">
        <v>11.823148573999999</v>
      </c>
      <c r="AT19" s="510">
        <v>11.964562631</v>
      </c>
      <c r="AU19" s="510">
        <v>11.920575938000001</v>
      </c>
      <c r="AV19" s="510">
        <v>11.960002162</v>
      </c>
      <c r="AW19" s="510">
        <v>11.959803631</v>
      </c>
      <c r="AX19" s="510">
        <v>11.672419395</v>
      </c>
      <c r="AY19" s="510">
        <v>11.884650804</v>
      </c>
      <c r="AZ19" s="510">
        <v>12.2</v>
      </c>
      <c r="BA19" s="510">
        <v>12.14</v>
      </c>
      <c r="BB19" s="510">
        <v>11.8727</v>
      </c>
      <c r="BC19" s="510">
        <v>11.89921</v>
      </c>
      <c r="BD19" s="431">
        <v>11.85191</v>
      </c>
      <c r="BE19" s="431">
        <v>11.692869999999999</v>
      </c>
      <c r="BF19" s="431">
        <v>11.91222</v>
      </c>
      <c r="BG19" s="431">
        <v>11.965769999999999</v>
      </c>
      <c r="BH19" s="431">
        <v>12.071149999999999</v>
      </c>
      <c r="BI19" s="431">
        <v>12.113110000000001</v>
      </c>
      <c r="BJ19" s="431">
        <v>11.84775</v>
      </c>
      <c r="BK19" s="431">
        <v>12.112349999999999</v>
      </c>
      <c r="BL19" s="431">
        <v>12.43243</v>
      </c>
      <c r="BM19" s="431">
        <v>12.41506</v>
      </c>
      <c r="BN19" s="431">
        <v>12.18816</v>
      </c>
      <c r="BO19" s="431">
        <v>12.23259</v>
      </c>
      <c r="BP19" s="431">
        <v>12.2271</v>
      </c>
      <c r="BQ19" s="431">
        <v>12.10169</v>
      </c>
      <c r="BR19" s="431">
        <v>12.34207</v>
      </c>
      <c r="BS19" s="431">
        <v>12.43052</v>
      </c>
      <c r="BT19" s="431">
        <v>12.55123</v>
      </c>
      <c r="BU19" s="431">
        <v>12.599399999999999</v>
      </c>
      <c r="BV19" s="431">
        <v>12.308070000000001</v>
      </c>
    </row>
    <row r="20" spans="1:74" ht="11.1" customHeight="1" x14ac:dyDescent="0.2">
      <c r="A20" s="63" t="s">
        <v>368</v>
      </c>
      <c r="B20" s="560" t="s">
        <v>1179</v>
      </c>
      <c r="C20" s="510">
        <v>8.8992918552999996</v>
      </c>
      <c r="D20" s="510">
        <v>9.0853980486000001</v>
      </c>
      <c r="E20" s="510">
        <v>9.2141435809000001</v>
      </c>
      <c r="F20" s="510">
        <v>9.4989764316999992</v>
      </c>
      <c r="G20" s="510">
        <v>10.139348942</v>
      </c>
      <c r="H20" s="510">
        <v>10.600035021</v>
      </c>
      <c r="I20" s="510">
        <v>10.454887144000001</v>
      </c>
      <c r="J20" s="510">
        <v>10.472018223999999</v>
      </c>
      <c r="K20" s="510">
        <v>10.003935475</v>
      </c>
      <c r="L20" s="510">
        <v>9.2810515593999998</v>
      </c>
      <c r="M20" s="510">
        <v>9.1429101726000006</v>
      </c>
      <c r="N20" s="510">
        <v>8.8643407180999993</v>
      </c>
      <c r="O20" s="510">
        <v>8.8146654378000004</v>
      </c>
      <c r="P20" s="510">
        <v>9.2285350351000002</v>
      </c>
      <c r="Q20" s="510">
        <v>9.2636025590000006</v>
      </c>
      <c r="R20" s="510">
        <v>9.4924240382999994</v>
      </c>
      <c r="S20" s="510">
        <v>9.8946724809000006</v>
      </c>
      <c r="T20" s="510">
        <v>11.032551765999999</v>
      </c>
      <c r="U20" s="510">
        <v>10.934082799</v>
      </c>
      <c r="V20" s="510">
        <v>10.851788687999999</v>
      </c>
      <c r="W20" s="510">
        <v>10.699040886000001</v>
      </c>
      <c r="X20" s="510">
        <v>9.7224262649999993</v>
      </c>
      <c r="Y20" s="510">
        <v>9.7283710587000005</v>
      </c>
      <c r="Z20" s="510">
        <v>9.4137077356999992</v>
      </c>
      <c r="AA20" s="510">
        <v>9.4235150620999999</v>
      </c>
      <c r="AB20" s="510">
        <v>9.5559915677999996</v>
      </c>
      <c r="AC20" s="510">
        <v>9.7401596336999994</v>
      </c>
      <c r="AD20" s="510">
        <v>9.8432326455000005</v>
      </c>
      <c r="AE20" s="510">
        <v>10.295449852000001</v>
      </c>
      <c r="AF20" s="510">
        <v>11.482830742999999</v>
      </c>
      <c r="AG20" s="510">
        <v>11.61598511</v>
      </c>
      <c r="AH20" s="510">
        <v>11.674528905000001</v>
      </c>
      <c r="AI20" s="510">
        <v>10.974541672999999</v>
      </c>
      <c r="AJ20" s="510">
        <v>10.368467434999999</v>
      </c>
      <c r="AK20" s="510">
        <v>10.145949830999999</v>
      </c>
      <c r="AL20" s="510">
        <v>9.6844366063000002</v>
      </c>
      <c r="AM20" s="510">
        <v>9.7505949339000004</v>
      </c>
      <c r="AN20" s="510">
        <v>10.066564608</v>
      </c>
      <c r="AO20" s="510">
        <v>10.056773674</v>
      </c>
      <c r="AP20" s="510">
        <v>10.116824776</v>
      </c>
      <c r="AQ20" s="510">
        <v>10.394715060999999</v>
      </c>
      <c r="AR20" s="510">
        <v>11.369406492</v>
      </c>
      <c r="AS20" s="510">
        <v>11.464114</v>
      </c>
      <c r="AT20" s="510">
        <v>11.424440954</v>
      </c>
      <c r="AU20" s="510">
        <v>11.232615405000001</v>
      </c>
      <c r="AV20" s="510">
        <v>10.128876056999999</v>
      </c>
      <c r="AW20" s="510">
        <v>9.8956834144000005</v>
      </c>
      <c r="AX20" s="510">
        <v>9.6756357821000005</v>
      </c>
      <c r="AY20" s="510">
        <v>9.6889377733999993</v>
      </c>
      <c r="AZ20" s="510">
        <v>10.01</v>
      </c>
      <c r="BA20" s="510">
        <v>10.11</v>
      </c>
      <c r="BB20" s="510">
        <v>10.090619999999999</v>
      </c>
      <c r="BC20" s="510">
        <v>10.36379</v>
      </c>
      <c r="BD20" s="431">
        <v>11.28909</v>
      </c>
      <c r="BE20" s="431">
        <v>11.294890000000001</v>
      </c>
      <c r="BF20" s="431">
        <v>11.338229999999999</v>
      </c>
      <c r="BG20" s="431">
        <v>11.19553</v>
      </c>
      <c r="BH20" s="431">
        <v>10.067410000000001</v>
      </c>
      <c r="BI20" s="431">
        <v>9.8689169999999997</v>
      </c>
      <c r="BJ20" s="431">
        <v>9.6409260000000003</v>
      </c>
      <c r="BK20" s="431">
        <v>9.6710729999999998</v>
      </c>
      <c r="BL20" s="431">
        <v>10.03598</v>
      </c>
      <c r="BM20" s="431">
        <v>10.227869999999999</v>
      </c>
      <c r="BN20" s="431">
        <v>10.29278</v>
      </c>
      <c r="BO20" s="431">
        <v>10.57901</v>
      </c>
      <c r="BP20" s="431">
        <v>11.559670000000001</v>
      </c>
      <c r="BQ20" s="431">
        <v>11.633240000000001</v>
      </c>
      <c r="BR20" s="431">
        <v>11.688689999999999</v>
      </c>
      <c r="BS20" s="431">
        <v>11.56223</v>
      </c>
      <c r="BT20" s="431">
        <v>10.38871</v>
      </c>
      <c r="BU20" s="431">
        <v>10.149470000000001</v>
      </c>
      <c r="BV20" s="431">
        <v>9.8806250000000002</v>
      </c>
    </row>
    <row r="21" spans="1:74" ht="11.1" customHeight="1" x14ac:dyDescent="0.2">
      <c r="A21" s="63" t="s">
        <v>369</v>
      </c>
      <c r="B21" s="560" t="s">
        <v>1180</v>
      </c>
      <c r="C21" s="510">
        <v>9.0220932071999993</v>
      </c>
      <c r="D21" s="510">
        <v>9.2237169948000002</v>
      </c>
      <c r="E21" s="510">
        <v>9.2133336825000001</v>
      </c>
      <c r="F21" s="510">
        <v>9.2255742287999993</v>
      </c>
      <c r="G21" s="510">
        <v>8.6171248157000004</v>
      </c>
      <c r="H21" s="510">
        <v>9.0000674042999993</v>
      </c>
      <c r="I21" s="510">
        <v>8.9217604592999997</v>
      </c>
      <c r="J21" s="510">
        <v>9.0021871545999996</v>
      </c>
      <c r="K21" s="510">
        <v>9.1158535542999992</v>
      </c>
      <c r="L21" s="510">
        <v>9.0801091762000006</v>
      </c>
      <c r="M21" s="510">
        <v>9.0175567133999994</v>
      </c>
      <c r="N21" s="510">
        <v>9.2471422151000002</v>
      </c>
      <c r="O21" s="510">
        <v>8.8940953785999994</v>
      </c>
      <c r="P21" s="510">
        <v>9.4708853160000004</v>
      </c>
      <c r="Q21" s="510">
        <v>9.3120002640999999</v>
      </c>
      <c r="R21" s="510">
        <v>8.8619834751000006</v>
      </c>
      <c r="S21" s="510">
        <v>9.1453637235999992</v>
      </c>
      <c r="T21" s="510">
        <v>9.2973983406999992</v>
      </c>
      <c r="U21" s="510">
        <v>9.3415821034000004</v>
      </c>
      <c r="V21" s="510">
        <v>9.4440240403000004</v>
      </c>
      <c r="W21" s="510">
        <v>9.5628918608000006</v>
      </c>
      <c r="X21" s="510">
        <v>9.7716382445000001</v>
      </c>
      <c r="Y21" s="510">
        <v>9.9482134148999997</v>
      </c>
      <c r="Z21" s="510">
        <v>9.9018124758999999</v>
      </c>
      <c r="AA21" s="510">
        <v>9.8881265631000002</v>
      </c>
      <c r="AB21" s="510">
        <v>10.270259912</v>
      </c>
      <c r="AC21" s="510">
        <v>10.271440205999999</v>
      </c>
      <c r="AD21" s="510">
        <v>10.217719263999999</v>
      </c>
      <c r="AE21" s="510">
        <v>10.750687138</v>
      </c>
      <c r="AF21" s="510">
        <v>11.031799016000001</v>
      </c>
      <c r="AG21" s="510">
        <v>11.205812179</v>
      </c>
      <c r="AH21" s="510">
        <v>11.412025117000001</v>
      </c>
      <c r="AI21" s="510">
        <v>11.350068062</v>
      </c>
      <c r="AJ21" s="510">
        <v>11.179218843999999</v>
      </c>
      <c r="AK21" s="510">
        <v>10.889618198999999</v>
      </c>
      <c r="AL21" s="510">
        <v>11.056902314</v>
      </c>
      <c r="AM21" s="510">
        <v>11.573133975999999</v>
      </c>
      <c r="AN21" s="510">
        <v>11.422598085000001</v>
      </c>
      <c r="AO21" s="510">
        <v>10.985494527</v>
      </c>
      <c r="AP21" s="510">
        <v>11.081813477000001</v>
      </c>
      <c r="AQ21" s="510">
        <v>10.864358016000001</v>
      </c>
      <c r="AR21" s="510">
        <v>10.917198574</v>
      </c>
      <c r="AS21" s="510">
        <v>10.908832142</v>
      </c>
      <c r="AT21" s="510">
        <v>10.84934189</v>
      </c>
      <c r="AU21" s="510">
        <v>10.945520220000001</v>
      </c>
      <c r="AV21" s="510">
        <v>11.080460220000001</v>
      </c>
      <c r="AW21" s="510">
        <v>10.952339692000001</v>
      </c>
      <c r="AX21" s="510">
        <v>10.988324370000001</v>
      </c>
      <c r="AY21" s="510">
        <v>11.271711764999999</v>
      </c>
      <c r="AZ21" s="510">
        <v>11.23</v>
      </c>
      <c r="BA21" s="510">
        <v>10.98</v>
      </c>
      <c r="BB21" s="510">
        <v>10.76928</v>
      </c>
      <c r="BC21" s="510">
        <v>10.49755</v>
      </c>
      <c r="BD21" s="431">
        <v>10.54397</v>
      </c>
      <c r="BE21" s="431">
        <v>10.473750000000001</v>
      </c>
      <c r="BF21" s="431">
        <v>10.420500000000001</v>
      </c>
      <c r="BG21" s="431">
        <v>10.52582</v>
      </c>
      <c r="BH21" s="431">
        <v>10.61185</v>
      </c>
      <c r="BI21" s="431">
        <v>10.510429999999999</v>
      </c>
      <c r="BJ21" s="431">
        <v>10.587490000000001</v>
      </c>
      <c r="BK21" s="431">
        <v>10.876440000000001</v>
      </c>
      <c r="BL21" s="431">
        <v>10.945639999999999</v>
      </c>
      <c r="BM21" s="431">
        <v>10.824170000000001</v>
      </c>
      <c r="BN21" s="431">
        <v>10.75311</v>
      </c>
      <c r="BO21" s="431">
        <v>10.5426</v>
      </c>
      <c r="BP21" s="431">
        <v>10.69286</v>
      </c>
      <c r="BQ21" s="431">
        <v>10.763350000000001</v>
      </c>
      <c r="BR21" s="431">
        <v>10.70091</v>
      </c>
      <c r="BS21" s="431">
        <v>10.842650000000001</v>
      </c>
      <c r="BT21" s="431">
        <v>10.973330000000001</v>
      </c>
      <c r="BU21" s="431">
        <v>10.889419999999999</v>
      </c>
      <c r="BV21" s="431">
        <v>10.94309</v>
      </c>
    </row>
    <row r="22" spans="1:74" ht="11.1" customHeight="1" x14ac:dyDescent="0.2">
      <c r="A22" s="63" t="s">
        <v>370</v>
      </c>
      <c r="B22" s="560" t="s">
        <v>1181</v>
      </c>
      <c r="C22" s="510">
        <v>10.812263388</v>
      </c>
      <c r="D22" s="510">
        <v>10.717488900999999</v>
      </c>
      <c r="E22" s="510">
        <v>10.809890880999999</v>
      </c>
      <c r="F22" s="510">
        <v>10.819069051</v>
      </c>
      <c r="G22" s="510">
        <v>10.872665333</v>
      </c>
      <c r="H22" s="510">
        <v>10.834884309</v>
      </c>
      <c r="I22" s="510">
        <v>10.585759914</v>
      </c>
      <c r="J22" s="510">
        <v>10.560347957999999</v>
      </c>
      <c r="K22" s="510">
        <v>10.740716446</v>
      </c>
      <c r="L22" s="510">
        <v>10.670218156000001</v>
      </c>
      <c r="M22" s="510">
        <v>10.914178994</v>
      </c>
      <c r="N22" s="510">
        <v>10.529464662000001</v>
      </c>
      <c r="O22" s="510">
        <v>10.610770075</v>
      </c>
      <c r="P22" s="510">
        <v>10.979192331</v>
      </c>
      <c r="Q22" s="510">
        <v>11.011848493</v>
      </c>
      <c r="R22" s="510">
        <v>11.139905389999999</v>
      </c>
      <c r="S22" s="510">
        <v>11.09630499</v>
      </c>
      <c r="T22" s="510">
        <v>11.135353426</v>
      </c>
      <c r="U22" s="510">
        <v>11.121738701</v>
      </c>
      <c r="V22" s="510">
        <v>11.110717748000001</v>
      </c>
      <c r="W22" s="510">
        <v>11.209909917999999</v>
      </c>
      <c r="X22" s="510">
        <v>11.193777239999999</v>
      </c>
      <c r="Y22" s="510">
        <v>11.500644486000001</v>
      </c>
      <c r="Z22" s="510">
        <v>10.727609742</v>
      </c>
      <c r="AA22" s="510">
        <v>11.473170451</v>
      </c>
      <c r="AB22" s="510">
        <v>11.435938083</v>
      </c>
      <c r="AC22" s="510">
        <v>11.57340338</v>
      </c>
      <c r="AD22" s="510">
        <v>11.721514609</v>
      </c>
      <c r="AE22" s="510">
        <v>11.854674470000001</v>
      </c>
      <c r="AF22" s="510">
        <v>12.339188286000001</v>
      </c>
      <c r="AG22" s="510">
        <v>12.542936104000001</v>
      </c>
      <c r="AH22" s="510">
        <v>13.08144892</v>
      </c>
      <c r="AI22" s="510">
        <v>12.788700690000001</v>
      </c>
      <c r="AJ22" s="510">
        <v>12.489835169999999</v>
      </c>
      <c r="AK22" s="510">
        <v>12.576025229000001</v>
      </c>
      <c r="AL22" s="510">
        <v>12.071847363</v>
      </c>
      <c r="AM22" s="510">
        <v>12.559661552</v>
      </c>
      <c r="AN22" s="510">
        <v>12.904856177999999</v>
      </c>
      <c r="AO22" s="510">
        <v>12.262747701</v>
      </c>
      <c r="AP22" s="510">
        <v>11.961530974</v>
      </c>
      <c r="AQ22" s="510">
        <v>12.012719213</v>
      </c>
      <c r="AR22" s="510">
        <v>12.276710049</v>
      </c>
      <c r="AS22" s="510">
        <v>12.175368363</v>
      </c>
      <c r="AT22" s="510">
        <v>12.005282935</v>
      </c>
      <c r="AU22" s="510">
        <v>12.036142291000001</v>
      </c>
      <c r="AV22" s="510">
        <v>12.042390783</v>
      </c>
      <c r="AW22" s="510">
        <v>12.070671455999999</v>
      </c>
      <c r="AX22" s="510">
        <v>11.946693946</v>
      </c>
      <c r="AY22" s="510">
        <v>12.168525066000001</v>
      </c>
      <c r="AZ22" s="510">
        <v>12.44</v>
      </c>
      <c r="BA22" s="510">
        <v>12.75</v>
      </c>
      <c r="BB22" s="510">
        <v>12.368930000000001</v>
      </c>
      <c r="BC22" s="510">
        <v>12.29232</v>
      </c>
      <c r="BD22" s="431">
        <v>12.59197</v>
      </c>
      <c r="BE22" s="431">
        <v>12.50113</v>
      </c>
      <c r="BF22" s="431">
        <v>12.37621</v>
      </c>
      <c r="BG22" s="431">
        <v>12.42609</v>
      </c>
      <c r="BH22" s="431">
        <v>12.393129999999999</v>
      </c>
      <c r="BI22" s="431">
        <v>12.422639999999999</v>
      </c>
      <c r="BJ22" s="431">
        <v>12.285220000000001</v>
      </c>
      <c r="BK22" s="431">
        <v>12.47794</v>
      </c>
      <c r="BL22" s="431">
        <v>12.8117</v>
      </c>
      <c r="BM22" s="431">
        <v>13.17099</v>
      </c>
      <c r="BN22" s="431">
        <v>12.82652</v>
      </c>
      <c r="BO22" s="431">
        <v>12.795389999999999</v>
      </c>
      <c r="BP22" s="431">
        <v>13.107530000000001</v>
      </c>
      <c r="BQ22" s="431">
        <v>13.03891</v>
      </c>
      <c r="BR22" s="431">
        <v>12.92136</v>
      </c>
      <c r="BS22" s="431">
        <v>12.97204</v>
      </c>
      <c r="BT22" s="431">
        <v>12.92022</v>
      </c>
      <c r="BU22" s="431">
        <v>12.90653</v>
      </c>
      <c r="BV22" s="431">
        <v>12.696120000000001</v>
      </c>
    </row>
    <row r="23" spans="1:74" ht="11.1" customHeight="1" x14ac:dyDescent="0.2">
      <c r="A23" s="63" t="s">
        <v>371</v>
      </c>
      <c r="B23" s="560" t="s">
        <v>1182</v>
      </c>
      <c r="C23" s="510">
        <v>7.6220499935000001</v>
      </c>
      <c r="D23" s="510">
        <v>7.8769167761999999</v>
      </c>
      <c r="E23" s="510">
        <v>7.8328969335999998</v>
      </c>
      <c r="F23" s="510">
        <v>7.8545500358</v>
      </c>
      <c r="G23" s="510">
        <v>7.7522477268000003</v>
      </c>
      <c r="H23" s="510">
        <v>7.8111553655000003</v>
      </c>
      <c r="I23" s="510">
        <v>7.6242827145999996</v>
      </c>
      <c r="J23" s="510">
        <v>7.8374996963000001</v>
      </c>
      <c r="K23" s="510">
        <v>8.0335897821</v>
      </c>
      <c r="L23" s="510">
        <v>7.7742803792000004</v>
      </c>
      <c r="M23" s="510">
        <v>8.0548089907999998</v>
      </c>
      <c r="N23" s="510">
        <v>7.7877382677</v>
      </c>
      <c r="O23" s="510">
        <v>7.7850857923000003</v>
      </c>
      <c r="P23" s="510">
        <v>12.576745751000001</v>
      </c>
      <c r="Q23" s="510">
        <v>10.003637166000001</v>
      </c>
      <c r="R23" s="510">
        <v>10.061004777000001</v>
      </c>
      <c r="S23" s="510">
        <v>8.6596492753999996</v>
      </c>
      <c r="T23" s="510">
        <v>8.0886350284000006</v>
      </c>
      <c r="U23" s="510">
        <v>8.3867120431999993</v>
      </c>
      <c r="V23" s="510">
        <v>8.4736512058999995</v>
      </c>
      <c r="W23" s="510">
        <v>8.5798132055000007</v>
      </c>
      <c r="X23" s="510">
        <v>8.6283541289999999</v>
      </c>
      <c r="Y23" s="510">
        <v>8.7280728789000008</v>
      </c>
      <c r="Z23" s="510">
        <v>8.4235019470000001</v>
      </c>
      <c r="AA23" s="510">
        <v>8.291551535</v>
      </c>
      <c r="AB23" s="510">
        <v>8.6555377532000009</v>
      </c>
      <c r="AC23" s="510">
        <v>8.6758032186000005</v>
      </c>
      <c r="AD23" s="510">
        <v>8.7320153618000003</v>
      </c>
      <c r="AE23" s="510">
        <v>9.5198749698</v>
      </c>
      <c r="AF23" s="510">
        <v>10.038643678</v>
      </c>
      <c r="AG23" s="510">
        <v>10.338756187</v>
      </c>
      <c r="AH23" s="510">
        <v>10.515581811000001</v>
      </c>
      <c r="AI23" s="510">
        <v>10.205997890000001</v>
      </c>
      <c r="AJ23" s="510">
        <v>9.9643920993999995</v>
      </c>
      <c r="AK23" s="510">
        <v>9.4774648100000007</v>
      </c>
      <c r="AL23" s="510">
        <v>9.3523852094999995</v>
      </c>
      <c r="AM23" s="510">
        <v>9.3265812301000004</v>
      </c>
      <c r="AN23" s="510">
        <v>9.6015350710000007</v>
      </c>
      <c r="AO23" s="510">
        <v>9.1503715827000001</v>
      </c>
      <c r="AP23" s="510">
        <v>8.5387979114999997</v>
      </c>
      <c r="AQ23" s="510">
        <v>8.8352118863999998</v>
      </c>
      <c r="AR23" s="510">
        <v>9.0705220428000004</v>
      </c>
      <c r="AS23" s="510">
        <v>9.2158670216999994</v>
      </c>
      <c r="AT23" s="510">
        <v>9.8777303965000005</v>
      </c>
      <c r="AU23" s="510">
        <v>9.5236752475999999</v>
      </c>
      <c r="AV23" s="510">
        <v>9.2313269809000005</v>
      </c>
      <c r="AW23" s="510">
        <v>9.1903359939999998</v>
      </c>
      <c r="AX23" s="510">
        <v>8.9755963398999992</v>
      </c>
      <c r="AY23" s="510">
        <v>9.1957625500999995</v>
      </c>
      <c r="AZ23" s="510">
        <v>8.94</v>
      </c>
      <c r="BA23" s="510">
        <v>9.0399999999999991</v>
      </c>
      <c r="BB23" s="510">
        <v>8.3482160000000007</v>
      </c>
      <c r="BC23" s="510">
        <v>8.775798</v>
      </c>
      <c r="BD23" s="431">
        <v>9.1249160000000007</v>
      </c>
      <c r="BE23" s="431">
        <v>9.4297900000000006</v>
      </c>
      <c r="BF23" s="431">
        <v>10.171150000000001</v>
      </c>
      <c r="BG23" s="431">
        <v>10.06241</v>
      </c>
      <c r="BH23" s="431">
        <v>9.8035449999999997</v>
      </c>
      <c r="BI23" s="431">
        <v>9.7685560000000002</v>
      </c>
      <c r="BJ23" s="431">
        <v>9.5177870000000002</v>
      </c>
      <c r="BK23" s="431">
        <v>9.6230170000000008</v>
      </c>
      <c r="BL23" s="431">
        <v>9.6900969999999997</v>
      </c>
      <c r="BM23" s="431">
        <v>9.8377040000000004</v>
      </c>
      <c r="BN23" s="431">
        <v>9.1562619999999999</v>
      </c>
      <c r="BO23" s="431">
        <v>9.7353149999999999</v>
      </c>
      <c r="BP23" s="431">
        <v>10.20581</v>
      </c>
      <c r="BQ23" s="431">
        <v>10.49671</v>
      </c>
      <c r="BR23" s="431">
        <v>11.312749999999999</v>
      </c>
      <c r="BS23" s="431">
        <v>10.98921</v>
      </c>
      <c r="BT23" s="431">
        <v>10.575889999999999</v>
      </c>
      <c r="BU23" s="431">
        <v>10.430999999999999</v>
      </c>
      <c r="BV23" s="431">
        <v>10.04058</v>
      </c>
    </row>
    <row r="24" spans="1:74" ht="11.1" customHeight="1" x14ac:dyDescent="0.2">
      <c r="A24" s="63" t="s">
        <v>372</v>
      </c>
      <c r="B24" s="560" t="s">
        <v>1183</v>
      </c>
      <c r="C24" s="510">
        <v>8.7615645741999995</v>
      </c>
      <c r="D24" s="510">
        <v>8.9202850471000001</v>
      </c>
      <c r="E24" s="510">
        <v>8.9712186072000009</v>
      </c>
      <c r="F24" s="510">
        <v>9.2671734108999999</v>
      </c>
      <c r="G24" s="510">
        <v>9.6400455718</v>
      </c>
      <c r="H24" s="510">
        <v>10.089310232000001</v>
      </c>
      <c r="I24" s="510">
        <v>10.036999509999999</v>
      </c>
      <c r="J24" s="510">
        <v>9.9198674244999996</v>
      </c>
      <c r="K24" s="510">
        <v>9.9166173087999994</v>
      </c>
      <c r="L24" s="510">
        <v>9.3899801871000008</v>
      </c>
      <c r="M24" s="510">
        <v>9.1707748977999994</v>
      </c>
      <c r="N24" s="510">
        <v>8.9560109197000006</v>
      </c>
      <c r="O24" s="510">
        <v>8.9262044062000001</v>
      </c>
      <c r="P24" s="510">
        <v>9.2962949814000009</v>
      </c>
      <c r="Q24" s="510">
        <v>9.1365204372999997</v>
      </c>
      <c r="R24" s="510">
        <v>9.3481787767999993</v>
      </c>
      <c r="S24" s="510">
        <v>9.6756220711999994</v>
      </c>
      <c r="T24" s="510">
        <v>10.182142289</v>
      </c>
      <c r="U24" s="510">
        <v>10.336252292999999</v>
      </c>
      <c r="V24" s="510">
        <v>10.163908843</v>
      </c>
      <c r="W24" s="510">
        <v>10.151712453</v>
      </c>
      <c r="X24" s="510">
        <v>9.8295012089</v>
      </c>
      <c r="Y24" s="510">
        <v>9.5285856101000004</v>
      </c>
      <c r="Z24" s="510">
        <v>9.4219738081000006</v>
      </c>
      <c r="AA24" s="510">
        <v>9.4591673975999999</v>
      </c>
      <c r="AB24" s="510">
        <v>9.6524554037999994</v>
      </c>
      <c r="AC24" s="510">
        <v>9.5612622747000007</v>
      </c>
      <c r="AD24" s="510">
        <v>9.9138509458000001</v>
      </c>
      <c r="AE24" s="510">
        <v>10.118781483999999</v>
      </c>
      <c r="AF24" s="510">
        <v>10.811387726</v>
      </c>
      <c r="AG24" s="510">
        <v>11.070915004</v>
      </c>
      <c r="AH24" s="510">
        <v>10.97741409</v>
      </c>
      <c r="AI24" s="510">
        <v>11.185201531000001</v>
      </c>
      <c r="AJ24" s="510">
        <v>10.651465173</v>
      </c>
      <c r="AK24" s="510">
        <v>10.455937801999999</v>
      </c>
      <c r="AL24" s="510">
        <v>10.140872127</v>
      </c>
      <c r="AM24" s="510">
        <v>10.185550064999999</v>
      </c>
      <c r="AN24" s="510">
        <v>10.45080136</v>
      </c>
      <c r="AO24" s="510">
        <v>10.416210400000001</v>
      </c>
      <c r="AP24" s="510">
        <v>10.734996383</v>
      </c>
      <c r="AQ24" s="510">
        <v>10.928342595</v>
      </c>
      <c r="AR24" s="510">
        <v>11.555357231</v>
      </c>
      <c r="AS24" s="510">
        <v>11.711979345</v>
      </c>
      <c r="AT24" s="510">
        <v>11.620133851</v>
      </c>
      <c r="AU24" s="510">
        <v>11.622629975000001</v>
      </c>
      <c r="AV24" s="510">
        <v>10.917213692000001</v>
      </c>
      <c r="AW24" s="510">
        <v>10.859473785</v>
      </c>
      <c r="AX24" s="510">
        <v>10.520620572</v>
      </c>
      <c r="AY24" s="510">
        <v>10.474528362999999</v>
      </c>
      <c r="AZ24" s="510">
        <v>10.59</v>
      </c>
      <c r="BA24" s="510">
        <v>10.66</v>
      </c>
      <c r="BB24" s="510">
        <v>10.762460000000001</v>
      </c>
      <c r="BC24" s="510">
        <v>10.70487</v>
      </c>
      <c r="BD24" s="431">
        <v>11.13096</v>
      </c>
      <c r="BE24" s="431">
        <v>11.279669999999999</v>
      </c>
      <c r="BF24" s="431">
        <v>11.13443</v>
      </c>
      <c r="BG24" s="431">
        <v>11.09098</v>
      </c>
      <c r="BH24" s="431">
        <v>10.419079999999999</v>
      </c>
      <c r="BI24" s="431">
        <v>10.364710000000001</v>
      </c>
      <c r="BJ24" s="431">
        <v>10.01458</v>
      </c>
      <c r="BK24" s="431">
        <v>9.9469770000000004</v>
      </c>
      <c r="BL24" s="431">
        <v>10.101229999999999</v>
      </c>
      <c r="BM24" s="431">
        <v>10.24868</v>
      </c>
      <c r="BN24" s="431">
        <v>10.42131</v>
      </c>
      <c r="BO24" s="431">
        <v>10.5152</v>
      </c>
      <c r="BP24" s="431">
        <v>11.14073</v>
      </c>
      <c r="BQ24" s="431">
        <v>11.393689999999999</v>
      </c>
      <c r="BR24" s="431">
        <v>11.37556</v>
      </c>
      <c r="BS24" s="431">
        <v>11.46002</v>
      </c>
      <c r="BT24" s="431">
        <v>10.841189999999999</v>
      </c>
      <c r="BU24" s="431">
        <v>10.690160000000001</v>
      </c>
      <c r="BV24" s="431">
        <v>10.308439999999999</v>
      </c>
    </row>
    <row r="25" spans="1:74" ht="11.1" customHeight="1" x14ac:dyDescent="0.2">
      <c r="A25" s="63" t="s">
        <v>373</v>
      </c>
      <c r="B25" s="572" t="s">
        <v>1187</v>
      </c>
      <c r="C25" s="510">
        <v>13.281972274999999</v>
      </c>
      <c r="D25" s="510">
        <v>13.476176421</v>
      </c>
      <c r="E25" s="510">
        <v>13.306090458</v>
      </c>
      <c r="F25" s="510">
        <v>13.157424401</v>
      </c>
      <c r="G25" s="510">
        <v>14.411673349000001</v>
      </c>
      <c r="H25" s="510">
        <v>16.350916095999999</v>
      </c>
      <c r="I25" s="510">
        <v>16.816324990999998</v>
      </c>
      <c r="J25" s="510">
        <v>17.445836307</v>
      </c>
      <c r="K25" s="510">
        <v>17.036475679999999</v>
      </c>
      <c r="L25" s="510">
        <v>15.989942981</v>
      </c>
      <c r="M25" s="510">
        <v>14.752489200999999</v>
      </c>
      <c r="N25" s="510">
        <v>14.067689441000001</v>
      </c>
      <c r="O25" s="510">
        <v>14.113069649</v>
      </c>
      <c r="P25" s="510">
        <v>14.589693131000001</v>
      </c>
      <c r="Q25" s="510">
        <v>14.557835549</v>
      </c>
      <c r="R25" s="510">
        <v>15.314779383999999</v>
      </c>
      <c r="S25" s="510">
        <v>15.14614877</v>
      </c>
      <c r="T25" s="510">
        <v>17.171424212000002</v>
      </c>
      <c r="U25" s="510">
        <v>17.758570464999998</v>
      </c>
      <c r="V25" s="510">
        <v>18.035598104000002</v>
      </c>
      <c r="W25" s="510">
        <v>18.415405014000001</v>
      </c>
      <c r="X25" s="510">
        <v>17.414490312000002</v>
      </c>
      <c r="Y25" s="510">
        <v>15.176191551000001</v>
      </c>
      <c r="Z25" s="510">
        <v>15.547235239000001</v>
      </c>
      <c r="AA25" s="510">
        <v>15.604853351999999</v>
      </c>
      <c r="AB25" s="510">
        <v>16.215276934999999</v>
      </c>
      <c r="AC25" s="510">
        <v>16.550589485</v>
      </c>
      <c r="AD25" s="510">
        <v>17.599706805</v>
      </c>
      <c r="AE25" s="510">
        <v>16.81739674</v>
      </c>
      <c r="AF25" s="510">
        <v>18.931892635000001</v>
      </c>
      <c r="AG25" s="510">
        <v>19.917856857</v>
      </c>
      <c r="AH25" s="510">
        <v>20.684563583999999</v>
      </c>
      <c r="AI25" s="510">
        <v>20.418603815000001</v>
      </c>
      <c r="AJ25" s="510">
        <v>19.332461085999999</v>
      </c>
      <c r="AK25" s="510">
        <v>17.884993199</v>
      </c>
      <c r="AL25" s="510">
        <v>17.365032397</v>
      </c>
      <c r="AM25" s="510">
        <v>18.287603824000001</v>
      </c>
      <c r="AN25" s="510">
        <v>17.852014508</v>
      </c>
      <c r="AO25" s="510">
        <v>18.011693010999998</v>
      </c>
      <c r="AP25" s="510">
        <v>17.628021180000001</v>
      </c>
      <c r="AQ25" s="510">
        <v>18.453914294</v>
      </c>
      <c r="AR25" s="510">
        <v>20.232817688000001</v>
      </c>
      <c r="AS25" s="510">
        <v>22.156230266000001</v>
      </c>
      <c r="AT25" s="510">
        <v>23.132943230999999</v>
      </c>
      <c r="AU25" s="510">
        <v>22.788068580000001</v>
      </c>
      <c r="AV25" s="510">
        <v>20.671051034000001</v>
      </c>
      <c r="AW25" s="510">
        <v>19.315861248000001</v>
      </c>
      <c r="AX25" s="510">
        <v>18.753542367000001</v>
      </c>
      <c r="AY25" s="510">
        <v>19.099052485000001</v>
      </c>
      <c r="AZ25" s="510">
        <v>19.670000000000002</v>
      </c>
      <c r="BA25" s="510">
        <v>19.8</v>
      </c>
      <c r="BB25" s="510">
        <v>19.00412</v>
      </c>
      <c r="BC25" s="510">
        <v>19.58128</v>
      </c>
      <c r="BD25" s="431">
        <v>21.252179999999999</v>
      </c>
      <c r="BE25" s="431">
        <v>23.073910000000001</v>
      </c>
      <c r="BF25" s="431">
        <v>23.871569999999998</v>
      </c>
      <c r="BG25" s="431">
        <v>23.361059999999998</v>
      </c>
      <c r="BH25" s="431">
        <v>21.043600000000001</v>
      </c>
      <c r="BI25" s="431">
        <v>19.511600000000001</v>
      </c>
      <c r="BJ25" s="431">
        <v>18.846270000000001</v>
      </c>
      <c r="BK25" s="431">
        <v>19.09329</v>
      </c>
      <c r="BL25" s="431">
        <v>19.62049</v>
      </c>
      <c r="BM25" s="431">
        <v>19.72043</v>
      </c>
      <c r="BN25" s="431">
        <v>18.936209999999999</v>
      </c>
      <c r="BO25" s="431">
        <v>19.540089999999999</v>
      </c>
      <c r="BP25" s="431">
        <v>21.20806</v>
      </c>
      <c r="BQ25" s="431">
        <v>23.041180000000001</v>
      </c>
      <c r="BR25" s="431">
        <v>23.900670000000002</v>
      </c>
      <c r="BS25" s="431">
        <v>23.463640000000002</v>
      </c>
      <c r="BT25" s="431">
        <v>21.188130000000001</v>
      </c>
      <c r="BU25" s="431">
        <v>19.720179999999999</v>
      </c>
      <c r="BV25" s="431">
        <v>19.126550000000002</v>
      </c>
    </row>
    <row r="26" spans="1:74" s="660" customFormat="1" ht="11.1" customHeight="1" x14ac:dyDescent="0.2">
      <c r="A26" s="658" t="s">
        <v>374</v>
      </c>
      <c r="B26" s="659" t="s">
        <v>1186</v>
      </c>
      <c r="C26" s="510">
        <v>10.18</v>
      </c>
      <c r="D26" s="510">
        <v>10.3</v>
      </c>
      <c r="E26" s="510">
        <v>10.34</v>
      </c>
      <c r="F26" s="510">
        <v>10.37</v>
      </c>
      <c r="G26" s="510">
        <v>10.4</v>
      </c>
      <c r="H26" s="510">
        <v>10.89</v>
      </c>
      <c r="I26" s="510">
        <v>10.84</v>
      </c>
      <c r="J26" s="510">
        <v>10.9</v>
      </c>
      <c r="K26" s="510">
        <v>11.02</v>
      </c>
      <c r="L26" s="510">
        <v>10.72</v>
      </c>
      <c r="M26" s="510">
        <v>10.53</v>
      </c>
      <c r="N26" s="510">
        <v>10.41</v>
      </c>
      <c r="O26" s="510">
        <v>10.27</v>
      </c>
      <c r="P26" s="510">
        <v>11.36</v>
      </c>
      <c r="Q26" s="510">
        <v>11.08</v>
      </c>
      <c r="R26" s="510">
        <v>10.87</v>
      </c>
      <c r="S26" s="510">
        <v>10.86</v>
      </c>
      <c r="T26" s="510">
        <v>11.33</v>
      </c>
      <c r="U26" s="510">
        <v>11.46</v>
      </c>
      <c r="V26" s="510">
        <v>11.52</v>
      </c>
      <c r="W26" s="510">
        <v>11.65</v>
      </c>
      <c r="X26" s="510">
        <v>11.52</v>
      </c>
      <c r="Y26" s="510">
        <v>11.29</v>
      </c>
      <c r="Z26" s="510">
        <v>11.15</v>
      </c>
      <c r="AA26" s="510">
        <v>11.26</v>
      </c>
      <c r="AB26" s="510">
        <v>11.66</v>
      </c>
      <c r="AC26" s="510">
        <v>11.65</v>
      </c>
      <c r="AD26" s="510">
        <v>11.82</v>
      </c>
      <c r="AE26" s="510">
        <v>12</v>
      </c>
      <c r="AF26" s="510">
        <v>12.75</v>
      </c>
      <c r="AG26" s="510">
        <v>13.02</v>
      </c>
      <c r="AH26" s="510">
        <v>13.41</v>
      </c>
      <c r="AI26" s="510">
        <v>13.28</v>
      </c>
      <c r="AJ26" s="510">
        <v>12.89</v>
      </c>
      <c r="AK26" s="510">
        <v>12.33</v>
      </c>
      <c r="AL26" s="510">
        <v>12.28</v>
      </c>
      <c r="AM26" s="510">
        <v>12.75</v>
      </c>
      <c r="AN26" s="510">
        <v>12.7</v>
      </c>
      <c r="AO26" s="510">
        <v>12.48</v>
      </c>
      <c r="AP26" s="510">
        <v>12.21</v>
      </c>
      <c r="AQ26" s="510">
        <v>12.32</v>
      </c>
      <c r="AR26" s="510">
        <v>12.77</v>
      </c>
      <c r="AS26" s="510">
        <v>13.07</v>
      </c>
      <c r="AT26" s="510">
        <v>13.24</v>
      </c>
      <c r="AU26" s="510">
        <v>13.23</v>
      </c>
      <c r="AV26" s="510">
        <v>12.86</v>
      </c>
      <c r="AW26" s="510">
        <v>12.62</v>
      </c>
      <c r="AX26" s="510">
        <v>12.39</v>
      </c>
      <c r="AY26" s="510">
        <v>12.68</v>
      </c>
      <c r="AZ26" s="510">
        <v>12.81</v>
      </c>
      <c r="BA26" s="510">
        <v>12.76</v>
      </c>
      <c r="BB26" s="510">
        <v>12.221299999999999</v>
      </c>
      <c r="BC26" s="510">
        <v>12.2521</v>
      </c>
      <c r="BD26" s="431">
        <v>12.69877</v>
      </c>
      <c r="BE26" s="431">
        <v>13.007809999999999</v>
      </c>
      <c r="BF26" s="431">
        <v>13.216620000000001</v>
      </c>
      <c r="BG26" s="431">
        <v>13.264379999999999</v>
      </c>
      <c r="BH26" s="431">
        <v>12.850630000000001</v>
      </c>
      <c r="BI26" s="431">
        <v>12.584680000000001</v>
      </c>
      <c r="BJ26" s="431">
        <v>12.34722</v>
      </c>
      <c r="BK26" s="431">
        <v>12.617139999999999</v>
      </c>
      <c r="BL26" s="431">
        <v>12.826370000000001</v>
      </c>
      <c r="BM26" s="431">
        <v>12.842879999999999</v>
      </c>
      <c r="BN26" s="431">
        <v>12.41682</v>
      </c>
      <c r="BO26" s="431">
        <v>12.51566</v>
      </c>
      <c r="BP26" s="431">
        <v>13.03933</v>
      </c>
      <c r="BQ26" s="431">
        <v>13.411989999999999</v>
      </c>
      <c r="BR26" s="431">
        <v>13.64925</v>
      </c>
      <c r="BS26" s="431">
        <v>13.711550000000001</v>
      </c>
      <c r="BT26" s="431">
        <v>13.28689</v>
      </c>
      <c r="BU26" s="431">
        <v>13.001799999999999</v>
      </c>
      <c r="BV26" s="431">
        <v>12.720840000000001</v>
      </c>
    </row>
    <row r="27" spans="1:74" ht="11.1" customHeight="1" x14ac:dyDescent="0.2">
      <c r="A27" s="63"/>
      <c r="B27" s="65" t="s">
        <v>22</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1"/>
      <c r="BA27" s="571"/>
      <c r="BB27" s="571"/>
      <c r="BC27" s="571"/>
      <c r="BD27" s="569"/>
      <c r="BE27" s="569"/>
      <c r="BF27" s="569"/>
      <c r="BG27" s="569"/>
      <c r="BH27" s="569"/>
      <c r="BI27" s="569"/>
      <c r="BJ27" s="569"/>
      <c r="BK27" s="569"/>
      <c r="BL27" s="569"/>
      <c r="BM27" s="569"/>
      <c r="BN27" s="569"/>
      <c r="BO27" s="569"/>
      <c r="BP27" s="569"/>
      <c r="BQ27" s="569"/>
      <c r="BR27" s="569"/>
      <c r="BS27" s="569"/>
      <c r="BT27" s="569"/>
      <c r="BU27" s="569"/>
      <c r="BV27" s="569"/>
    </row>
    <row r="28" spans="1:74" ht="11.1" customHeight="1" x14ac:dyDescent="0.2">
      <c r="A28" s="63" t="s">
        <v>375</v>
      </c>
      <c r="B28" s="560" t="s">
        <v>1176</v>
      </c>
      <c r="C28" s="510">
        <v>13.217267387</v>
      </c>
      <c r="D28" s="510">
        <v>13.096735646000001</v>
      </c>
      <c r="E28" s="510">
        <v>12.847841194000001</v>
      </c>
      <c r="F28" s="510">
        <v>12.859046425000001</v>
      </c>
      <c r="G28" s="510">
        <v>13.03534368</v>
      </c>
      <c r="H28" s="510">
        <v>12.823530775</v>
      </c>
      <c r="I28" s="510">
        <v>13.087591976000001</v>
      </c>
      <c r="J28" s="510">
        <v>13.040714662999999</v>
      </c>
      <c r="K28" s="510">
        <v>12.802897241</v>
      </c>
      <c r="L28" s="510">
        <v>12.516286856000001</v>
      </c>
      <c r="M28" s="510">
        <v>12.562359388999999</v>
      </c>
      <c r="N28" s="510">
        <v>12.713910773</v>
      </c>
      <c r="O28" s="510">
        <v>12.422948471</v>
      </c>
      <c r="P28" s="510">
        <v>13.228068444</v>
      </c>
      <c r="Q28" s="510">
        <v>12.750089239999999</v>
      </c>
      <c r="R28" s="510">
        <v>11.906142044999999</v>
      </c>
      <c r="S28" s="510">
        <v>12.064642473999999</v>
      </c>
      <c r="T28" s="510">
        <v>12.646033853</v>
      </c>
      <c r="U28" s="510">
        <v>12.856625482</v>
      </c>
      <c r="V28" s="510">
        <v>12.70655597</v>
      </c>
      <c r="W28" s="510">
        <v>13.052499578999999</v>
      </c>
      <c r="X28" s="510">
        <v>13.086565413000001</v>
      </c>
      <c r="Y28" s="510">
        <v>13.411839647000001</v>
      </c>
      <c r="Z28" s="510">
        <v>13.474086418000001</v>
      </c>
      <c r="AA28" s="510">
        <v>14.908978846</v>
      </c>
      <c r="AB28" s="510">
        <v>15.171336002</v>
      </c>
      <c r="AC28" s="510">
        <v>14.481802047</v>
      </c>
      <c r="AD28" s="510">
        <v>14.389690284</v>
      </c>
      <c r="AE28" s="510">
        <v>14.632975843000001</v>
      </c>
      <c r="AF28" s="510">
        <v>15.195911039</v>
      </c>
      <c r="AG28" s="510">
        <v>15.346667663</v>
      </c>
      <c r="AH28" s="510">
        <v>15.677703128999999</v>
      </c>
      <c r="AI28" s="510">
        <v>15.387625308000001</v>
      </c>
      <c r="AJ28" s="510">
        <v>14.571207530000001</v>
      </c>
      <c r="AK28" s="510">
        <v>14.458808072</v>
      </c>
      <c r="AL28" s="510">
        <v>16.011839629000001</v>
      </c>
      <c r="AM28" s="510">
        <v>16.426452440999999</v>
      </c>
      <c r="AN28" s="510">
        <v>16.314702224000001</v>
      </c>
      <c r="AO28" s="510">
        <v>15.992474078000001</v>
      </c>
      <c r="AP28" s="510">
        <v>15.221865553000001</v>
      </c>
      <c r="AQ28" s="510">
        <v>15.175897929</v>
      </c>
      <c r="AR28" s="510">
        <v>15.307782749999999</v>
      </c>
      <c r="AS28" s="510">
        <v>15.999628059999999</v>
      </c>
      <c r="AT28" s="510">
        <v>15.718338814000001</v>
      </c>
      <c r="AU28" s="510">
        <v>15.659678117</v>
      </c>
      <c r="AV28" s="510">
        <v>15.772138794</v>
      </c>
      <c r="AW28" s="510">
        <v>15.791566747999999</v>
      </c>
      <c r="AX28" s="510">
        <v>16.185207611999999</v>
      </c>
      <c r="AY28" s="510">
        <v>16.947173179</v>
      </c>
      <c r="AZ28" s="510">
        <v>16.62</v>
      </c>
      <c r="BA28" s="510">
        <v>16.149999999999999</v>
      </c>
      <c r="BB28" s="510">
        <v>15.03421</v>
      </c>
      <c r="BC28" s="510">
        <v>14.929209999999999</v>
      </c>
      <c r="BD28" s="431">
        <v>14.98625</v>
      </c>
      <c r="BE28" s="431">
        <v>15.616630000000001</v>
      </c>
      <c r="BF28" s="431">
        <v>15.35468</v>
      </c>
      <c r="BG28" s="431">
        <v>15.371259999999999</v>
      </c>
      <c r="BH28" s="431">
        <v>15.531370000000001</v>
      </c>
      <c r="BI28" s="431">
        <v>15.6174</v>
      </c>
      <c r="BJ28" s="431">
        <v>16.197800000000001</v>
      </c>
      <c r="BK28" s="431">
        <v>17.05434</v>
      </c>
      <c r="BL28" s="431">
        <v>16.837350000000001</v>
      </c>
      <c r="BM28" s="431">
        <v>16.44969</v>
      </c>
      <c r="BN28" s="431">
        <v>15.480639999999999</v>
      </c>
      <c r="BO28" s="431">
        <v>15.360440000000001</v>
      </c>
      <c r="BP28" s="431">
        <v>15.52941</v>
      </c>
      <c r="BQ28" s="431">
        <v>16.275480000000002</v>
      </c>
      <c r="BR28" s="431">
        <v>16.060379999999999</v>
      </c>
      <c r="BS28" s="431">
        <v>16.10493</v>
      </c>
      <c r="BT28" s="431">
        <v>16.29993</v>
      </c>
      <c r="BU28" s="431">
        <v>16.44154</v>
      </c>
      <c r="BV28" s="431">
        <v>16.990300000000001</v>
      </c>
    </row>
    <row r="29" spans="1:74" ht="11.1" customHeight="1" x14ac:dyDescent="0.2">
      <c r="A29" s="63" t="s">
        <v>376</v>
      </c>
      <c r="B29" s="561" t="s">
        <v>1177</v>
      </c>
      <c r="C29" s="510">
        <v>6.4270655356999997</v>
      </c>
      <c r="D29" s="510">
        <v>6.4813402352000002</v>
      </c>
      <c r="E29" s="510">
        <v>6.3032138796000003</v>
      </c>
      <c r="F29" s="510">
        <v>6.3328181225</v>
      </c>
      <c r="G29" s="510">
        <v>6.3648522463999999</v>
      </c>
      <c r="H29" s="510">
        <v>6.4174307717000003</v>
      </c>
      <c r="I29" s="510">
        <v>6.4847160788</v>
      </c>
      <c r="J29" s="510">
        <v>6.4197455364999998</v>
      </c>
      <c r="K29" s="510">
        <v>6.3974225639000002</v>
      </c>
      <c r="L29" s="510">
        <v>6.2597208706999998</v>
      </c>
      <c r="M29" s="510">
        <v>6.2859094853000004</v>
      </c>
      <c r="N29" s="510">
        <v>6.3420104778999997</v>
      </c>
      <c r="O29" s="510">
        <v>6.3396190471000002</v>
      </c>
      <c r="P29" s="510">
        <v>6.7377005798000003</v>
      </c>
      <c r="Q29" s="510">
        <v>6.4890401725000002</v>
      </c>
      <c r="R29" s="510">
        <v>6.3598956999</v>
      </c>
      <c r="S29" s="510">
        <v>6.4799137913999996</v>
      </c>
      <c r="T29" s="510">
        <v>6.8237050268999999</v>
      </c>
      <c r="U29" s="510">
        <v>6.9944182974000002</v>
      </c>
      <c r="V29" s="510">
        <v>7.0778118276999997</v>
      </c>
      <c r="W29" s="510">
        <v>7.1083969311999997</v>
      </c>
      <c r="X29" s="510">
        <v>7.2496738734999999</v>
      </c>
      <c r="Y29" s="510">
        <v>7.4660578033</v>
      </c>
      <c r="Z29" s="510">
        <v>7.1868959987999999</v>
      </c>
      <c r="AA29" s="510">
        <v>7.9314032747000001</v>
      </c>
      <c r="AB29" s="510">
        <v>7.8641777908000003</v>
      </c>
      <c r="AC29" s="510">
        <v>7.5817049504999998</v>
      </c>
      <c r="AD29" s="510">
        <v>7.8086707592</v>
      </c>
      <c r="AE29" s="510">
        <v>8.1989770983000003</v>
      </c>
      <c r="AF29" s="510">
        <v>8.7105879702000006</v>
      </c>
      <c r="AG29" s="510">
        <v>9.1837315897000007</v>
      </c>
      <c r="AH29" s="510">
        <v>9.4516428053000006</v>
      </c>
      <c r="AI29" s="510">
        <v>8.9872132330000003</v>
      </c>
      <c r="AJ29" s="510">
        <v>8.2300072918999998</v>
      </c>
      <c r="AK29" s="510">
        <v>8.0932084025000002</v>
      </c>
      <c r="AL29" s="510">
        <v>8.7473167956999998</v>
      </c>
      <c r="AM29" s="510">
        <v>8.6006974392999993</v>
      </c>
      <c r="AN29" s="510">
        <v>8.1565214669999992</v>
      </c>
      <c r="AO29" s="510">
        <v>7.8397700361</v>
      </c>
      <c r="AP29" s="510">
        <v>7.7324311189000001</v>
      </c>
      <c r="AQ29" s="510">
        <v>7.6574822889999998</v>
      </c>
      <c r="AR29" s="510">
        <v>7.7543686031999997</v>
      </c>
      <c r="AS29" s="510">
        <v>7.8976967710999997</v>
      </c>
      <c r="AT29" s="510">
        <v>7.8429628815000001</v>
      </c>
      <c r="AU29" s="510">
        <v>7.7214974771999998</v>
      </c>
      <c r="AV29" s="510">
        <v>7.7052831258000003</v>
      </c>
      <c r="AW29" s="510">
        <v>7.7719708055999996</v>
      </c>
      <c r="AX29" s="510">
        <v>7.8195020628999998</v>
      </c>
      <c r="AY29" s="510">
        <v>8.2680599685999994</v>
      </c>
      <c r="AZ29" s="510">
        <v>8.19</v>
      </c>
      <c r="BA29" s="510">
        <v>8.1</v>
      </c>
      <c r="BB29" s="510">
        <v>7.9461250000000003</v>
      </c>
      <c r="BC29" s="510">
        <v>7.9443989999999998</v>
      </c>
      <c r="BD29" s="431">
        <v>7.9566249999999998</v>
      </c>
      <c r="BE29" s="431">
        <v>7.8960020000000002</v>
      </c>
      <c r="BF29" s="431">
        <v>8.2639809999999994</v>
      </c>
      <c r="BG29" s="431">
        <v>7.7722910000000001</v>
      </c>
      <c r="BH29" s="431">
        <v>7.714137</v>
      </c>
      <c r="BI29" s="431">
        <v>7.7167570000000003</v>
      </c>
      <c r="BJ29" s="431">
        <v>7.9392100000000001</v>
      </c>
      <c r="BK29" s="431">
        <v>8.2187680000000007</v>
      </c>
      <c r="BL29" s="431">
        <v>8.5189409999999999</v>
      </c>
      <c r="BM29" s="431">
        <v>8.3916939999999993</v>
      </c>
      <c r="BN29" s="431">
        <v>8.0939610000000002</v>
      </c>
      <c r="BO29" s="431">
        <v>7.9545659999999998</v>
      </c>
      <c r="BP29" s="431">
        <v>8.0372160000000008</v>
      </c>
      <c r="BQ29" s="431">
        <v>7.924442</v>
      </c>
      <c r="BR29" s="431">
        <v>8.3043949999999995</v>
      </c>
      <c r="BS29" s="431">
        <v>7.7877650000000003</v>
      </c>
      <c r="BT29" s="431">
        <v>7.6892449999999997</v>
      </c>
      <c r="BU29" s="431">
        <v>7.7417889999999998</v>
      </c>
      <c r="BV29" s="431">
        <v>7.9076950000000004</v>
      </c>
    </row>
    <row r="30" spans="1:74" ht="11.1" customHeight="1" x14ac:dyDescent="0.2">
      <c r="A30" s="63" t="s">
        <v>377</v>
      </c>
      <c r="B30" s="560" t="s">
        <v>1178</v>
      </c>
      <c r="C30" s="510">
        <v>6.6578068922</v>
      </c>
      <c r="D30" s="510">
        <v>6.6908738697999999</v>
      </c>
      <c r="E30" s="510">
        <v>6.5287158402000003</v>
      </c>
      <c r="F30" s="510">
        <v>6.7975839215000002</v>
      </c>
      <c r="G30" s="510">
        <v>6.8242303160000004</v>
      </c>
      <c r="H30" s="510">
        <v>6.9815446275999999</v>
      </c>
      <c r="I30" s="510">
        <v>6.9892020386000002</v>
      </c>
      <c r="J30" s="510">
        <v>6.8269002636999998</v>
      </c>
      <c r="K30" s="510">
        <v>6.8003334860000004</v>
      </c>
      <c r="L30" s="510">
        <v>6.7730877098000004</v>
      </c>
      <c r="M30" s="510">
        <v>6.6938937074</v>
      </c>
      <c r="N30" s="510">
        <v>6.7527188794999997</v>
      </c>
      <c r="O30" s="510">
        <v>6.5946683356999998</v>
      </c>
      <c r="P30" s="510">
        <v>7.3473519191000003</v>
      </c>
      <c r="Q30" s="510">
        <v>6.8314690316000002</v>
      </c>
      <c r="R30" s="510">
        <v>6.7411302057000002</v>
      </c>
      <c r="S30" s="510">
        <v>6.8480583908000003</v>
      </c>
      <c r="T30" s="510">
        <v>7.1637419305999996</v>
      </c>
      <c r="U30" s="510">
        <v>7.2952575303999998</v>
      </c>
      <c r="V30" s="510">
        <v>7.3259164397000003</v>
      </c>
      <c r="W30" s="510">
        <v>7.45402874</v>
      </c>
      <c r="X30" s="510">
        <v>7.6804445053999997</v>
      </c>
      <c r="Y30" s="510">
        <v>7.7885547268000002</v>
      </c>
      <c r="Z30" s="510">
        <v>7.5053069775000001</v>
      </c>
      <c r="AA30" s="510">
        <v>7.4423024396999997</v>
      </c>
      <c r="AB30" s="510">
        <v>7.6354207839999999</v>
      </c>
      <c r="AC30" s="510">
        <v>7.4951994691000001</v>
      </c>
      <c r="AD30" s="510">
        <v>7.8827468553999998</v>
      </c>
      <c r="AE30" s="510">
        <v>8.3858649539000005</v>
      </c>
      <c r="AF30" s="510">
        <v>8.7535488104999999</v>
      </c>
      <c r="AG30" s="510">
        <v>8.7969761858000002</v>
      </c>
      <c r="AH30" s="510">
        <v>8.9437379590999999</v>
      </c>
      <c r="AI30" s="510">
        <v>8.5451066675000007</v>
      </c>
      <c r="AJ30" s="510">
        <v>8.4634214650999997</v>
      </c>
      <c r="AK30" s="510">
        <v>8.1296094663999998</v>
      </c>
      <c r="AL30" s="510">
        <v>8.2563320495999992</v>
      </c>
      <c r="AM30" s="510">
        <v>8.3813054791999999</v>
      </c>
      <c r="AN30" s="510">
        <v>8.4104160013999998</v>
      </c>
      <c r="AO30" s="510">
        <v>8.1496373989999995</v>
      </c>
      <c r="AP30" s="510">
        <v>7.8853784686999999</v>
      </c>
      <c r="AQ30" s="510">
        <v>7.8579815742000001</v>
      </c>
      <c r="AR30" s="510">
        <v>7.9160858678999997</v>
      </c>
      <c r="AS30" s="510">
        <v>8.0086014195999997</v>
      </c>
      <c r="AT30" s="510">
        <v>8.1272502771999999</v>
      </c>
      <c r="AU30" s="510">
        <v>7.9122474541000001</v>
      </c>
      <c r="AV30" s="510">
        <v>7.9384660627999999</v>
      </c>
      <c r="AW30" s="510">
        <v>7.8552008342999997</v>
      </c>
      <c r="AX30" s="510">
        <v>7.8403693594000003</v>
      </c>
      <c r="AY30" s="510">
        <v>8.1895445184</v>
      </c>
      <c r="AZ30" s="510">
        <v>8.0500000000000007</v>
      </c>
      <c r="BA30" s="510">
        <v>7.8</v>
      </c>
      <c r="BB30" s="510">
        <v>7.6256360000000001</v>
      </c>
      <c r="BC30" s="510">
        <v>7.6360000000000001</v>
      </c>
      <c r="BD30" s="431">
        <v>7.8827879999999997</v>
      </c>
      <c r="BE30" s="431">
        <v>7.9275679999999999</v>
      </c>
      <c r="BF30" s="431">
        <v>8.2763849999999994</v>
      </c>
      <c r="BG30" s="431">
        <v>7.9327820000000004</v>
      </c>
      <c r="BH30" s="431">
        <v>7.8877730000000001</v>
      </c>
      <c r="BI30" s="431">
        <v>7.868665</v>
      </c>
      <c r="BJ30" s="431">
        <v>8.0783260000000006</v>
      </c>
      <c r="BK30" s="431">
        <v>8.2348440000000007</v>
      </c>
      <c r="BL30" s="431">
        <v>8.4782969999999995</v>
      </c>
      <c r="BM30" s="431">
        <v>8.1776780000000002</v>
      </c>
      <c r="BN30" s="431">
        <v>7.9208470000000002</v>
      </c>
      <c r="BO30" s="431">
        <v>7.8482969999999996</v>
      </c>
      <c r="BP30" s="431">
        <v>8.1093139999999995</v>
      </c>
      <c r="BQ30" s="431">
        <v>8.1099449999999997</v>
      </c>
      <c r="BR30" s="431">
        <v>8.4342140000000008</v>
      </c>
      <c r="BS30" s="431">
        <v>8.1082070000000002</v>
      </c>
      <c r="BT30" s="431">
        <v>8.0260990000000003</v>
      </c>
      <c r="BU30" s="431">
        <v>8.0480490000000007</v>
      </c>
      <c r="BV30" s="431">
        <v>8.2462540000000004</v>
      </c>
    </row>
    <row r="31" spans="1:74" ht="11.1" customHeight="1" x14ac:dyDescent="0.2">
      <c r="A31" s="63" t="s">
        <v>378</v>
      </c>
      <c r="B31" s="560" t="s">
        <v>1179</v>
      </c>
      <c r="C31" s="510">
        <v>6.7198545871000004</v>
      </c>
      <c r="D31" s="510">
        <v>6.8608327616000002</v>
      </c>
      <c r="E31" s="510">
        <v>7.0266901168000002</v>
      </c>
      <c r="F31" s="510">
        <v>6.9402286843000001</v>
      </c>
      <c r="G31" s="510">
        <v>7.0957065009000004</v>
      </c>
      <c r="H31" s="510">
        <v>7.5854529225</v>
      </c>
      <c r="I31" s="510">
        <v>7.9831805633000004</v>
      </c>
      <c r="J31" s="510">
        <v>7.7860921724000001</v>
      </c>
      <c r="K31" s="510">
        <v>7.4948935853999998</v>
      </c>
      <c r="L31" s="510">
        <v>6.7182768771000001</v>
      </c>
      <c r="M31" s="510">
        <v>6.5305261128999996</v>
      </c>
      <c r="N31" s="510">
        <v>6.4075210440000001</v>
      </c>
      <c r="O31" s="510">
        <v>6.5390085628000003</v>
      </c>
      <c r="P31" s="510">
        <v>7.6887506858999997</v>
      </c>
      <c r="Q31" s="510">
        <v>6.7081519269000003</v>
      </c>
      <c r="R31" s="510">
        <v>6.9985164012999999</v>
      </c>
      <c r="S31" s="510">
        <v>6.8622900054000002</v>
      </c>
      <c r="T31" s="510">
        <v>8.0045221544</v>
      </c>
      <c r="U31" s="510">
        <v>8.0217404806000001</v>
      </c>
      <c r="V31" s="510">
        <v>7.9719006506000003</v>
      </c>
      <c r="W31" s="510">
        <v>7.9769041450999998</v>
      </c>
      <c r="X31" s="510">
        <v>7.1558948824000002</v>
      </c>
      <c r="Y31" s="510">
        <v>7.0771081061999999</v>
      </c>
      <c r="Z31" s="510">
        <v>6.9497268762999997</v>
      </c>
      <c r="AA31" s="510">
        <v>7.0697299444999997</v>
      </c>
      <c r="AB31" s="510">
        <v>7.1843274207999999</v>
      </c>
      <c r="AC31" s="510">
        <v>7.0633141728000002</v>
      </c>
      <c r="AD31" s="510">
        <v>7.3094850137999998</v>
      </c>
      <c r="AE31" s="510">
        <v>7.7037813721999999</v>
      </c>
      <c r="AF31" s="510">
        <v>8.7449701041000001</v>
      </c>
      <c r="AG31" s="510">
        <v>8.7349333631999997</v>
      </c>
      <c r="AH31" s="510">
        <v>8.7221187454999995</v>
      </c>
      <c r="AI31" s="510">
        <v>8.5248511838999992</v>
      </c>
      <c r="AJ31" s="510">
        <v>7.5772113161999997</v>
      </c>
      <c r="AK31" s="510">
        <v>7.3810858010000002</v>
      </c>
      <c r="AL31" s="510">
        <v>7.4567666406999997</v>
      </c>
      <c r="AM31" s="510">
        <v>7.4818442530000002</v>
      </c>
      <c r="AN31" s="510">
        <v>7.4615269466000003</v>
      </c>
      <c r="AO31" s="510">
        <v>7.3765246533999997</v>
      </c>
      <c r="AP31" s="510">
        <v>7.3875234323000001</v>
      </c>
      <c r="AQ31" s="510">
        <v>7.4101655023999999</v>
      </c>
      <c r="AR31" s="510">
        <v>8.5260504495999996</v>
      </c>
      <c r="AS31" s="510">
        <v>8.4018500965000005</v>
      </c>
      <c r="AT31" s="510">
        <v>8.5801211284000001</v>
      </c>
      <c r="AU31" s="510">
        <v>8.2944068037999994</v>
      </c>
      <c r="AV31" s="510">
        <v>7.4370238342999997</v>
      </c>
      <c r="AW31" s="510">
        <v>7.2850034154000003</v>
      </c>
      <c r="AX31" s="510">
        <v>7.1513005525000004</v>
      </c>
      <c r="AY31" s="510">
        <v>7.5756808090999996</v>
      </c>
      <c r="AZ31" s="510">
        <v>7.35</v>
      </c>
      <c r="BA31" s="510">
        <v>7.34</v>
      </c>
      <c r="BB31" s="510">
        <v>7.4821960000000001</v>
      </c>
      <c r="BC31" s="510">
        <v>7.5081069999999999</v>
      </c>
      <c r="BD31" s="431">
        <v>8.6564990000000002</v>
      </c>
      <c r="BE31" s="431">
        <v>8.5073089999999993</v>
      </c>
      <c r="BF31" s="431">
        <v>8.6693610000000003</v>
      </c>
      <c r="BG31" s="431">
        <v>8.3902029999999996</v>
      </c>
      <c r="BH31" s="431">
        <v>7.5487000000000002</v>
      </c>
      <c r="BI31" s="431">
        <v>7.4114950000000004</v>
      </c>
      <c r="BJ31" s="431">
        <v>7.419117</v>
      </c>
      <c r="BK31" s="431">
        <v>7.5853169999999999</v>
      </c>
      <c r="BL31" s="431">
        <v>7.7742250000000004</v>
      </c>
      <c r="BM31" s="431">
        <v>7.7103999999999999</v>
      </c>
      <c r="BN31" s="431">
        <v>7.6997470000000003</v>
      </c>
      <c r="BO31" s="431">
        <v>7.7218419999999997</v>
      </c>
      <c r="BP31" s="431">
        <v>8.8825909999999997</v>
      </c>
      <c r="BQ31" s="431">
        <v>8.7092869999999998</v>
      </c>
      <c r="BR31" s="431">
        <v>8.8684729999999998</v>
      </c>
      <c r="BS31" s="431">
        <v>8.5768649999999997</v>
      </c>
      <c r="BT31" s="431">
        <v>7.6953560000000003</v>
      </c>
      <c r="BU31" s="431">
        <v>7.570284</v>
      </c>
      <c r="BV31" s="431">
        <v>7.5600880000000004</v>
      </c>
    </row>
    <row r="32" spans="1:74" ht="11.1" customHeight="1" x14ac:dyDescent="0.2">
      <c r="A32" s="63" t="s">
        <v>379</v>
      </c>
      <c r="B32" s="560" t="s">
        <v>1180</v>
      </c>
      <c r="C32" s="510">
        <v>6.0515661856999996</v>
      </c>
      <c r="D32" s="510">
        <v>6.1468225091999997</v>
      </c>
      <c r="E32" s="510">
        <v>5.9809495596</v>
      </c>
      <c r="F32" s="510">
        <v>6.2340350358999999</v>
      </c>
      <c r="G32" s="510">
        <v>5.9003762639000001</v>
      </c>
      <c r="H32" s="510">
        <v>6.3737728657000003</v>
      </c>
      <c r="I32" s="510">
        <v>6.6941014761000002</v>
      </c>
      <c r="J32" s="510">
        <v>6.4365569173999999</v>
      </c>
      <c r="K32" s="510">
        <v>6.5947067642999997</v>
      </c>
      <c r="L32" s="510">
        <v>6.1771795300000001</v>
      </c>
      <c r="M32" s="510">
        <v>6.0052619374000002</v>
      </c>
      <c r="N32" s="510">
        <v>6.3695819271999996</v>
      </c>
      <c r="O32" s="510">
        <v>5.8947251439999997</v>
      </c>
      <c r="P32" s="510">
        <v>6.4352609333000004</v>
      </c>
      <c r="Q32" s="510">
        <v>6.0460772943999999</v>
      </c>
      <c r="R32" s="510">
        <v>5.9640857099</v>
      </c>
      <c r="S32" s="510">
        <v>6.1967561717999997</v>
      </c>
      <c r="T32" s="510">
        <v>6.3687729852999997</v>
      </c>
      <c r="U32" s="510">
        <v>6.8072164721000004</v>
      </c>
      <c r="V32" s="510">
        <v>6.9542200309000002</v>
      </c>
      <c r="W32" s="510">
        <v>6.9978518759000004</v>
      </c>
      <c r="X32" s="510">
        <v>6.7959541619000001</v>
      </c>
      <c r="Y32" s="510">
        <v>6.7056289057000003</v>
      </c>
      <c r="Z32" s="510">
        <v>6.7264747498000004</v>
      </c>
      <c r="AA32" s="510">
        <v>6.4826409815000003</v>
      </c>
      <c r="AB32" s="510">
        <v>6.4598519705999999</v>
      </c>
      <c r="AC32" s="510">
        <v>6.7764387645999999</v>
      </c>
      <c r="AD32" s="510">
        <v>7.0373198672999999</v>
      </c>
      <c r="AE32" s="510">
        <v>7.6839572647000001</v>
      </c>
      <c r="AF32" s="510">
        <v>8.9371481737000007</v>
      </c>
      <c r="AG32" s="510">
        <v>8.8777604150999991</v>
      </c>
      <c r="AH32" s="510">
        <v>9.0875493835000007</v>
      </c>
      <c r="AI32" s="510">
        <v>8.4838947354999998</v>
      </c>
      <c r="AJ32" s="510">
        <v>7.7145927936999996</v>
      </c>
      <c r="AK32" s="510">
        <v>7.5433864682999996</v>
      </c>
      <c r="AL32" s="510">
        <v>8.1532663414000002</v>
      </c>
      <c r="AM32" s="510">
        <v>8.0306035934000004</v>
      </c>
      <c r="AN32" s="510">
        <v>7.7697739029999999</v>
      </c>
      <c r="AO32" s="510">
        <v>7.3883853224999996</v>
      </c>
      <c r="AP32" s="510">
        <v>7.3133668870999999</v>
      </c>
      <c r="AQ32" s="510">
        <v>7.3094549790999999</v>
      </c>
      <c r="AR32" s="510">
        <v>7.5042671342</v>
      </c>
      <c r="AS32" s="510">
        <v>8.1592087128999999</v>
      </c>
      <c r="AT32" s="510">
        <v>8.1292997916999994</v>
      </c>
      <c r="AU32" s="510">
        <v>7.9045009110000004</v>
      </c>
      <c r="AV32" s="510">
        <v>7.5372923210999998</v>
      </c>
      <c r="AW32" s="510">
        <v>7.5190303473000002</v>
      </c>
      <c r="AX32" s="510">
        <v>7.5558880854000003</v>
      </c>
      <c r="AY32" s="510">
        <v>7.9759866617000004</v>
      </c>
      <c r="AZ32" s="510">
        <v>7.57</v>
      </c>
      <c r="BA32" s="510">
        <v>7.37</v>
      </c>
      <c r="BB32" s="510">
        <v>7.1706110000000001</v>
      </c>
      <c r="BC32" s="510">
        <v>7.3885889999999996</v>
      </c>
      <c r="BD32" s="431">
        <v>7.5870430000000004</v>
      </c>
      <c r="BE32" s="431">
        <v>8.1595980000000008</v>
      </c>
      <c r="BF32" s="431">
        <v>8.2050830000000001</v>
      </c>
      <c r="BG32" s="431">
        <v>8.0176320000000008</v>
      </c>
      <c r="BH32" s="431">
        <v>7.5911160000000004</v>
      </c>
      <c r="BI32" s="431">
        <v>7.5824499999999997</v>
      </c>
      <c r="BJ32" s="431">
        <v>7.9102509999999997</v>
      </c>
      <c r="BK32" s="431">
        <v>7.9476500000000003</v>
      </c>
      <c r="BL32" s="431">
        <v>8.1125100000000003</v>
      </c>
      <c r="BM32" s="431">
        <v>7.7971250000000003</v>
      </c>
      <c r="BN32" s="431">
        <v>7.4047369999999999</v>
      </c>
      <c r="BO32" s="431">
        <v>7.4712880000000004</v>
      </c>
      <c r="BP32" s="431">
        <v>7.8069800000000003</v>
      </c>
      <c r="BQ32" s="431">
        <v>8.3747430000000005</v>
      </c>
      <c r="BR32" s="431">
        <v>8.4271779999999996</v>
      </c>
      <c r="BS32" s="431">
        <v>8.1842769999999998</v>
      </c>
      <c r="BT32" s="431">
        <v>7.7035640000000001</v>
      </c>
      <c r="BU32" s="431">
        <v>7.7273110000000003</v>
      </c>
      <c r="BV32" s="431">
        <v>8.0092320000000008</v>
      </c>
    </row>
    <row r="33" spans="1:74" ht="11.1" customHeight="1" x14ac:dyDescent="0.2">
      <c r="A33" s="63" t="s">
        <v>380</v>
      </c>
      <c r="B33" s="560" t="s">
        <v>1181</v>
      </c>
      <c r="C33" s="510">
        <v>5.5101687882999997</v>
      </c>
      <c r="D33" s="510">
        <v>5.4980937828999998</v>
      </c>
      <c r="E33" s="510">
        <v>5.3987681709000004</v>
      </c>
      <c r="F33" s="510">
        <v>5.4344095648000001</v>
      </c>
      <c r="G33" s="510">
        <v>5.4730875518</v>
      </c>
      <c r="H33" s="510">
        <v>5.6226452120000001</v>
      </c>
      <c r="I33" s="510">
        <v>5.7348069328999998</v>
      </c>
      <c r="J33" s="510">
        <v>5.7361492156000002</v>
      </c>
      <c r="K33" s="510">
        <v>5.6414426132999997</v>
      </c>
      <c r="L33" s="510">
        <v>5.5569668345999998</v>
      </c>
      <c r="M33" s="510">
        <v>5.5865003027000002</v>
      </c>
      <c r="N33" s="510">
        <v>5.4116147912999999</v>
      </c>
      <c r="O33" s="510">
        <v>5.4256635254000001</v>
      </c>
      <c r="P33" s="510">
        <v>6.0731565225999997</v>
      </c>
      <c r="Q33" s="510">
        <v>5.5783862064000003</v>
      </c>
      <c r="R33" s="510">
        <v>5.7447058860000002</v>
      </c>
      <c r="S33" s="510">
        <v>5.6707102346999996</v>
      </c>
      <c r="T33" s="510">
        <v>5.9716769947000001</v>
      </c>
      <c r="U33" s="510">
        <v>6.2153885197000003</v>
      </c>
      <c r="V33" s="510">
        <v>6.1996615134999997</v>
      </c>
      <c r="W33" s="510">
        <v>6.1895866870000003</v>
      </c>
      <c r="X33" s="510">
        <v>6.2250311070000004</v>
      </c>
      <c r="Y33" s="510">
        <v>6.4528558184999998</v>
      </c>
      <c r="Z33" s="510">
        <v>5.8824351067</v>
      </c>
      <c r="AA33" s="510">
        <v>6.4334290622000001</v>
      </c>
      <c r="AB33" s="510">
        <v>6.0574071904000002</v>
      </c>
      <c r="AC33" s="510">
        <v>5.9705374535000004</v>
      </c>
      <c r="AD33" s="510">
        <v>6.6269019350000002</v>
      </c>
      <c r="AE33" s="510">
        <v>6.9878694500999998</v>
      </c>
      <c r="AF33" s="510">
        <v>7.7764275499000002</v>
      </c>
      <c r="AG33" s="510">
        <v>8.0308405934000007</v>
      </c>
      <c r="AH33" s="510">
        <v>8.5870602300000005</v>
      </c>
      <c r="AI33" s="510">
        <v>7.8234963236999997</v>
      </c>
      <c r="AJ33" s="510">
        <v>7.1991602264000001</v>
      </c>
      <c r="AK33" s="510">
        <v>7.4240153320999998</v>
      </c>
      <c r="AL33" s="510">
        <v>7.3124088721999998</v>
      </c>
      <c r="AM33" s="510">
        <v>7.0768322788000004</v>
      </c>
      <c r="AN33" s="510">
        <v>7.2176304269999996</v>
      </c>
      <c r="AO33" s="510">
        <v>6.6587513811000001</v>
      </c>
      <c r="AP33" s="510">
        <v>6.3863288602999999</v>
      </c>
      <c r="AQ33" s="510">
        <v>6.7124496289</v>
      </c>
      <c r="AR33" s="510">
        <v>6.8765604802000002</v>
      </c>
      <c r="AS33" s="510">
        <v>6.9860560669999998</v>
      </c>
      <c r="AT33" s="510">
        <v>6.9965327603</v>
      </c>
      <c r="AU33" s="510">
        <v>6.7185052650000001</v>
      </c>
      <c r="AV33" s="510">
        <v>6.8011590227000003</v>
      </c>
      <c r="AW33" s="510">
        <v>6.7991251189000002</v>
      </c>
      <c r="AX33" s="510">
        <v>6.6023533885000001</v>
      </c>
      <c r="AY33" s="510">
        <v>6.9413817592999996</v>
      </c>
      <c r="AZ33" s="510">
        <v>6.51</v>
      </c>
      <c r="BA33" s="510">
        <v>6.83</v>
      </c>
      <c r="BB33" s="510">
        <v>6.5167260000000002</v>
      </c>
      <c r="BC33" s="510">
        <v>6.9563100000000002</v>
      </c>
      <c r="BD33" s="431">
        <v>7.0655599999999996</v>
      </c>
      <c r="BE33" s="431">
        <v>7.0816100000000004</v>
      </c>
      <c r="BF33" s="431">
        <v>7.1464109999999996</v>
      </c>
      <c r="BG33" s="431">
        <v>6.856433</v>
      </c>
      <c r="BH33" s="431">
        <v>6.8918350000000004</v>
      </c>
      <c r="BI33" s="431">
        <v>6.8854439999999997</v>
      </c>
      <c r="BJ33" s="431">
        <v>6.9092760000000002</v>
      </c>
      <c r="BK33" s="431">
        <v>7.0064120000000001</v>
      </c>
      <c r="BL33" s="431">
        <v>6.9692059999999998</v>
      </c>
      <c r="BM33" s="431">
        <v>7.2067199999999998</v>
      </c>
      <c r="BN33" s="431">
        <v>6.741873</v>
      </c>
      <c r="BO33" s="431">
        <v>7.0858150000000002</v>
      </c>
      <c r="BP33" s="431">
        <v>7.2842289999999998</v>
      </c>
      <c r="BQ33" s="431">
        <v>7.2766270000000004</v>
      </c>
      <c r="BR33" s="431">
        <v>7.3425840000000004</v>
      </c>
      <c r="BS33" s="431">
        <v>6.9988089999999996</v>
      </c>
      <c r="BT33" s="431">
        <v>7.0046109999999997</v>
      </c>
      <c r="BU33" s="431">
        <v>7.0293929999999998</v>
      </c>
      <c r="BV33" s="431">
        <v>7.0079000000000002</v>
      </c>
    </row>
    <row r="34" spans="1:74" ht="11.1" customHeight="1" x14ac:dyDescent="0.2">
      <c r="A34" s="63" t="s">
        <v>381</v>
      </c>
      <c r="B34" s="560" t="s">
        <v>1182</v>
      </c>
      <c r="C34" s="510">
        <v>4.9433925716999996</v>
      </c>
      <c r="D34" s="510">
        <v>5.0818534786000003</v>
      </c>
      <c r="E34" s="510">
        <v>5.0546900494999996</v>
      </c>
      <c r="F34" s="510">
        <v>4.8845273050999998</v>
      </c>
      <c r="G34" s="510">
        <v>4.9542533906999999</v>
      </c>
      <c r="H34" s="510">
        <v>5.0658255270000003</v>
      </c>
      <c r="I34" s="510">
        <v>5.1760920513000004</v>
      </c>
      <c r="J34" s="510">
        <v>5.2973032121000001</v>
      </c>
      <c r="K34" s="510">
        <v>5.1359848263999996</v>
      </c>
      <c r="L34" s="510">
        <v>5.1576133975999996</v>
      </c>
      <c r="M34" s="510">
        <v>4.972241135</v>
      </c>
      <c r="N34" s="510">
        <v>4.9312789848999996</v>
      </c>
      <c r="O34" s="510">
        <v>4.9772134049999996</v>
      </c>
      <c r="P34" s="510">
        <v>9.4185719832999997</v>
      </c>
      <c r="Q34" s="510">
        <v>7.1690529208999996</v>
      </c>
      <c r="R34" s="510">
        <v>5.9697717267000003</v>
      </c>
      <c r="S34" s="510">
        <v>5.0351350303000002</v>
      </c>
      <c r="T34" s="510">
        <v>5.5897180615000002</v>
      </c>
      <c r="U34" s="510">
        <v>5.5672263601000003</v>
      </c>
      <c r="V34" s="510">
        <v>6.0743497634999999</v>
      </c>
      <c r="W34" s="510">
        <v>6.1856699822000003</v>
      </c>
      <c r="X34" s="510">
        <v>6.2185564420999997</v>
      </c>
      <c r="Y34" s="510">
        <v>6.1771899598999997</v>
      </c>
      <c r="Z34" s="510">
        <v>5.8008095613000004</v>
      </c>
      <c r="AA34" s="510">
        <v>5.9521204727999999</v>
      </c>
      <c r="AB34" s="510">
        <v>6.0527928467000001</v>
      </c>
      <c r="AC34" s="510">
        <v>6.2638458658999996</v>
      </c>
      <c r="AD34" s="510">
        <v>6.6060261669999996</v>
      </c>
      <c r="AE34" s="510">
        <v>7.5515022987</v>
      </c>
      <c r="AF34" s="510">
        <v>7.5164522445999999</v>
      </c>
      <c r="AG34" s="510">
        <v>8.6176112499999995</v>
      </c>
      <c r="AH34" s="510">
        <v>8.0096406492999996</v>
      </c>
      <c r="AI34" s="510">
        <v>7.7668885367999998</v>
      </c>
      <c r="AJ34" s="510">
        <v>7.3270076301999998</v>
      </c>
      <c r="AK34" s="510">
        <v>7.1419396679</v>
      </c>
      <c r="AL34" s="510">
        <v>7.2893665729999997</v>
      </c>
      <c r="AM34" s="510">
        <v>6.9142315839000004</v>
      </c>
      <c r="AN34" s="510">
        <v>6.6739183596</v>
      </c>
      <c r="AO34" s="510">
        <v>6.1902377098999999</v>
      </c>
      <c r="AP34" s="510">
        <v>5.6328837202999997</v>
      </c>
      <c r="AQ34" s="510">
        <v>5.8075151095999997</v>
      </c>
      <c r="AR34" s="510">
        <v>6.3723466087</v>
      </c>
      <c r="AS34" s="510">
        <v>6.4248963128999996</v>
      </c>
      <c r="AT34" s="510">
        <v>8.1347973284999995</v>
      </c>
      <c r="AU34" s="510">
        <v>7.2171674247000004</v>
      </c>
      <c r="AV34" s="510">
        <v>6.4224570274000001</v>
      </c>
      <c r="AW34" s="510">
        <v>6.1262804016999999</v>
      </c>
      <c r="AX34" s="510">
        <v>5.9022779212999996</v>
      </c>
      <c r="AY34" s="510">
        <v>6.380761208</v>
      </c>
      <c r="AZ34" s="510">
        <v>5.89</v>
      </c>
      <c r="BA34" s="510">
        <v>5.81</v>
      </c>
      <c r="BB34" s="510">
        <v>5.0700079999999996</v>
      </c>
      <c r="BC34" s="510">
        <v>5.3833510000000002</v>
      </c>
      <c r="BD34" s="431">
        <v>5.3412930000000003</v>
      </c>
      <c r="BE34" s="431">
        <v>5.7379369999999996</v>
      </c>
      <c r="BF34" s="431">
        <v>6.6733180000000001</v>
      </c>
      <c r="BG34" s="431">
        <v>6.4804029999999999</v>
      </c>
      <c r="BH34" s="431">
        <v>5.8379709999999996</v>
      </c>
      <c r="BI34" s="431">
        <v>5.7020559999999998</v>
      </c>
      <c r="BJ34" s="431">
        <v>5.7894220000000001</v>
      </c>
      <c r="BK34" s="431">
        <v>5.6712639999999999</v>
      </c>
      <c r="BL34" s="431">
        <v>6.2603710000000001</v>
      </c>
      <c r="BM34" s="431">
        <v>5.5472200000000003</v>
      </c>
      <c r="BN34" s="431">
        <v>4.8710769999999997</v>
      </c>
      <c r="BO34" s="431">
        <v>4.9853940000000003</v>
      </c>
      <c r="BP34" s="431">
        <v>5.1614649999999997</v>
      </c>
      <c r="BQ34" s="431">
        <v>5.7875519999999998</v>
      </c>
      <c r="BR34" s="431">
        <v>6.2677350000000001</v>
      </c>
      <c r="BS34" s="431">
        <v>5.9713209999999997</v>
      </c>
      <c r="BT34" s="431">
        <v>5.6519000000000004</v>
      </c>
      <c r="BU34" s="431">
        <v>5.5326639999999996</v>
      </c>
      <c r="BV34" s="431">
        <v>5.6746359999999996</v>
      </c>
    </row>
    <row r="35" spans="1:74" ht="11.1" customHeight="1" x14ac:dyDescent="0.2">
      <c r="A35" s="63" t="s">
        <v>382</v>
      </c>
      <c r="B35" s="560" t="s">
        <v>1183</v>
      </c>
      <c r="C35" s="510">
        <v>5.7414928578</v>
      </c>
      <c r="D35" s="510">
        <v>5.8256922607000003</v>
      </c>
      <c r="E35" s="510">
        <v>5.8031350261999997</v>
      </c>
      <c r="F35" s="510">
        <v>5.7898191174000004</v>
      </c>
      <c r="G35" s="510">
        <v>6.1498845028</v>
      </c>
      <c r="H35" s="510">
        <v>6.6190566754000004</v>
      </c>
      <c r="I35" s="510">
        <v>6.9272708892999999</v>
      </c>
      <c r="J35" s="510">
        <v>7.0843920176999999</v>
      </c>
      <c r="K35" s="510">
        <v>6.7846341619999997</v>
      </c>
      <c r="L35" s="510">
        <v>6.155094761</v>
      </c>
      <c r="M35" s="510">
        <v>5.9581445738000003</v>
      </c>
      <c r="N35" s="510">
        <v>5.8354317780000002</v>
      </c>
      <c r="O35" s="510">
        <v>5.8790266619000002</v>
      </c>
      <c r="P35" s="510">
        <v>6.4948404327000002</v>
      </c>
      <c r="Q35" s="510">
        <v>6.2384845702999998</v>
      </c>
      <c r="R35" s="510">
        <v>6.1815313331999997</v>
      </c>
      <c r="S35" s="510">
        <v>6.4293646671999998</v>
      </c>
      <c r="T35" s="510">
        <v>7.0885033223000002</v>
      </c>
      <c r="U35" s="510">
        <v>7.4297416105999998</v>
      </c>
      <c r="V35" s="510">
        <v>7.3221921175000002</v>
      </c>
      <c r="W35" s="510">
        <v>7.2697758438999998</v>
      </c>
      <c r="X35" s="510">
        <v>6.6359548759999996</v>
      </c>
      <c r="Y35" s="510">
        <v>6.4617150443</v>
      </c>
      <c r="Z35" s="510">
        <v>6.3472505529000003</v>
      </c>
      <c r="AA35" s="510">
        <v>6.4751116883000002</v>
      </c>
      <c r="AB35" s="510">
        <v>6.5611300379999999</v>
      </c>
      <c r="AC35" s="510">
        <v>6.6008459177000001</v>
      </c>
      <c r="AD35" s="510">
        <v>6.9490500014999999</v>
      </c>
      <c r="AE35" s="510">
        <v>7.0815223437999997</v>
      </c>
      <c r="AF35" s="510">
        <v>7.6462824157</v>
      </c>
      <c r="AG35" s="510">
        <v>8.1058411166000006</v>
      </c>
      <c r="AH35" s="510">
        <v>8.5497605766000007</v>
      </c>
      <c r="AI35" s="510">
        <v>8.6886644089999994</v>
      </c>
      <c r="AJ35" s="510">
        <v>7.5300955960999998</v>
      </c>
      <c r="AK35" s="510">
        <v>7.4288249898999998</v>
      </c>
      <c r="AL35" s="510">
        <v>8.575188313</v>
      </c>
      <c r="AM35" s="510">
        <v>8.0285379518000006</v>
      </c>
      <c r="AN35" s="510">
        <v>7.4597038869999999</v>
      </c>
      <c r="AO35" s="510">
        <v>7.4378957592999999</v>
      </c>
      <c r="AP35" s="510">
        <v>7.4715461837000001</v>
      </c>
      <c r="AQ35" s="510">
        <v>7.3083960232000003</v>
      </c>
      <c r="AR35" s="510">
        <v>8.1219367463999994</v>
      </c>
      <c r="AS35" s="510">
        <v>8.4355504492000009</v>
      </c>
      <c r="AT35" s="510">
        <v>8.6445037478</v>
      </c>
      <c r="AU35" s="510">
        <v>8.2654036472999994</v>
      </c>
      <c r="AV35" s="510">
        <v>7.4818174543999998</v>
      </c>
      <c r="AW35" s="510">
        <v>7.4843152702999998</v>
      </c>
      <c r="AX35" s="510">
        <v>7.1094111160000004</v>
      </c>
      <c r="AY35" s="510">
        <v>7.7580817918999996</v>
      </c>
      <c r="AZ35" s="510">
        <v>7.47</v>
      </c>
      <c r="BA35" s="510">
        <v>7.22</v>
      </c>
      <c r="BB35" s="510">
        <v>6.6431630000000004</v>
      </c>
      <c r="BC35" s="510">
        <v>7.2901699999999998</v>
      </c>
      <c r="BD35" s="431">
        <v>8.6055130000000002</v>
      </c>
      <c r="BE35" s="431">
        <v>8.3519020000000008</v>
      </c>
      <c r="BF35" s="431">
        <v>8.5739380000000001</v>
      </c>
      <c r="BG35" s="431">
        <v>8.414517</v>
      </c>
      <c r="BH35" s="431">
        <v>7.4503649999999997</v>
      </c>
      <c r="BI35" s="431">
        <v>7.5116880000000004</v>
      </c>
      <c r="BJ35" s="431">
        <v>7.2720960000000003</v>
      </c>
      <c r="BK35" s="431">
        <v>7.7885179999999998</v>
      </c>
      <c r="BL35" s="431">
        <v>7.6831649999999998</v>
      </c>
      <c r="BM35" s="431">
        <v>7.6686230000000002</v>
      </c>
      <c r="BN35" s="431">
        <v>7.5948989999999998</v>
      </c>
      <c r="BO35" s="431">
        <v>7.8817320000000004</v>
      </c>
      <c r="BP35" s="431">
        <v>8.5870890000000006</v>
      </c>
      <c r="BQ35" s="431">
        <v>8.4713089999999998</v>
      </c>
      <c r="BR35" s="431">
        <v>8.8859390000000005</v>
      </c>
      <c r="BS35" s="431">
        <v>8.5845559999999992</v>
      </c>
      <c r="BT35" s="431">
        <v>7.6086780000000003</v>
      </c>
      <c r="BU35" s="431">
        <v>7.6556379999999997</v>
      </c>
      <c r="BV35" s="431">
        <v>7.4151800000000003</v>
      </c>
    </row>
    <row r="36" spans="1:74" ht="11.1" customHeight="1" x14ac:dyDescent="0.2">
      <c r="A36" s="63" t="s">
        <v>383</v>
      </c>
      <c r="B36" s="572" t="s">
        <v>1187</v>
      </c>
      <c r="C36" s="510">
        <v>8.4731726019</v>
      </c>
      <c r="D36" s="510">
        <v>8.5888088719999995</v>
      </c>
      <c r="E36" s="510">
        <v>8.8763051477000001</v>
      </c>
      <c r="F36" s="510">
        <v>8.5583037653999998</v>
      </c>
      <c r="G36" s="510">
        <v>9.7189108121000007</v>
      </c>
      <c r="H36" s="510">
        <v>11.414875153000001</v>
      </c>
      <c r="I36" s="510">
        <v>11.96020785</v>
      </c>
      <c r="J36" s="510">
        <v>11.677496781</v>
      </c>
      <c r="K36" s="510">
        <v>11.998098976</v>
      </c>
      <c r="L36" s="510">
        <v>11.503539882</v>
      </c>
      <c r="M36" s="510">
        <v>10.503197554</v>
      </c>
      <c r="N36" s="510">
        <v>9.3845863570999999</v>
      </c>
      <c r="O36" s="510">
        <v>9.2251632996000001</v>
      </c>
      <c r="P36" s="510">
        <v>9.5480661790999992</v>
      </c>
      <c r="Q36" s="510">
        <v>9.5708327228000005</v>
      </c>
      <c r="R36" s="510">
        <v>9.5368771658</v>
      </c>
      <c r="S36" s="510">
        <v>10.104942889</v>
      </c>
      <c r="T36" s="510">
        <v>11.43432844</v>
      </c>
      <c r="U36" s="510">
        <v>12.334630693999999</v>
      </c>
      <c r="V36" s="510">
        <v>12.115348915</v>
      </c>
      <c r="W36" s="510">
        <v>12.333805347</v>
      </c>
      <c r="X36" s="510">
        <v>11.663353792000001</v>
      </c>
      <c r="Y36" s="510">
        <v>10.677790781000001</v>
      </c>
      <c r="Z36" s="510">
        <v>9.8740512949999992</v>
      </c>
      <c r="AA36" s="510">
        <v>9.7656399244000003</v>
      </c>
      <c r="AB36" s="510">
        <v>10.159812126</v>
      </c>
      <c r="AC36" s="510">
        <v>10.858365727000001</v>
      </c>
      <c r="AD36" s="510">
        <v>11.160845533</v>
      </c>
      <c r="AE36" s="510">
        <v>11.672558184</v>
      </c>
      <c r="AF36" s="510">
        <v>12.593171904</v>
      </c>
      <c r="AG36" s="510">
        <v>13.7817401</v>
      </c>
      <c r="AH36" s="510">
        <v>13.942163294</v>
      </c>
      <c r="AI36" s="510">
        <v>14.069939803</v>
      </c>
      <c r="AJ36" s="510">
        <v>13.299305448</v>
      </c>
      <c r="AK36" s="510">
        <v>11.722324325000001</v>
      </c>
      <c r="AL36" s="510">
        <v>12.371943885</v>
      </c>
      <c r="AM36" s="510">
        <v>11.912233681</v>
      </c>
      <c r="AN36" s="510">
        <v>11.515453564</v>
      </c>
      <c r="AO36" s="510">
        <v>11.966650775</v>
      </c>
      <c r="AP36" s="510">
        <v>11.539216665</v>
      </c>
      <c r="AQ36" s="510">
        <v>12.383386244</v>
      </c>
      <c r="AR36" s="510">
        <v>13.340479382</v>
      </c>
      <c r="AS36" s="510">
        <v>14.477612054</v>
      </c>
      <c r="AT36" s="510">
        <v>15.340454707999999</v>
      </c>
      <c r="AU36" s="510">
        <v>14.642552167</v>
      </c>
      <c r="AV36" s="510">
        <v>14.298149317</v>
      </c>
      <c r="AW36" s="510">
        <v>12.801677886</v>
      </c>
      <c r="AX36" s="510">
        <v>12.363053938</v>
      </c>
      <c r="AY36" s="510">
        <v>12.495694509</v>
      </c>
      <c r="AZ36" s="510">
        <v>12.53</v>
      </c>
      <c r="BA36" s="510">
        <v>12.69</v>
      </c>
      <c r="BB36" s="510">
        <v>11.47284</v>
      </c>
      <c r="BC36" s="510">
        <v>12.98991</v>
      </c>
      <c r="BD36" s="431">
        <v>14.495050000000001</v>
      </c>
      <c r="BE36" s="431">
        <v>15.102819999999999</v>
      </c>
      <c r="BF36" s="431">
        <v>15.9681</v>
      </c>
      <c r="BG36" s="431">
        <v>15.419790000000001</v>
      </c>
      <c r="BH36" s="431">
        <v>14.88495</v>
      </c>
      <c r="BI36" s="431">
        <v>13.33236</v>
      </c>
      <c r="BJ36" s="431">
        <v>12.98132</v>
      </c>
      <c r="BK36" s="431">
        <v>13.06461</v>
      </c>
      <c r="BL36" s="431">
        <v>13.20233</v>
      </c>
      <c r="BM36" s="431">
        <v>13.6287</v>
      </c>
      <c r="BN36" s="431">
        <v>12.923220000000001</v>
      </c>
      <c r="BO36" s="431">
        <v>14.12261</v>
      </c>
      <c r="BP36" s="431">
        <v>15.01769</v>
      </c>
      <c r="BQ36" s="431">
        <v>15.76502</v>
      </c>
      <c r="BR36" s="431">
        <v>16.83803</v>
      </c>
      <c r="BS36" s="431">
        <v>16.14357</v>
      </c>
      <c r="BT36" s="431">
        <v>15.58628</v>
      </c>
      <c r="BU36" s="431">
        <v>13.958119999999999</v>
      </c>
      <c r="BV36" s="431">
        <v>13.59674</v>
      </c>
    </row>
    <row r="37" spans="1:74" s="660" customFormat="1" ht="11.1" customHeight="1" x14ac:dyDescent="0.2">
      <c r="A37" s="658" t="s">
        <v>384</v>
      </c>
      <c r="B37" s="659" t="s">
        <v>1186</v>
      </c>
      <c r="C37" s="510">
        <v>6.37</v>
      </c>
      <c r="D37" s="510">
        <v>6.44</v>
      </c>
      <c r="E37" s="510">
        <v>6.39</v>
      </c>
      <c r="F37" s="510">
        <v>6.39</v>
      </c>
      <c r="G37" s="510">
        <v>6.54</v>
      </c>
      <c r="H37" s="510">
        <v>6.94</v>
      </c>
      <c r="I37" s="510">
        <v>7.16</v>
      </c>
      <c r="J37" s="510">
        <v>7.07</v>
      </c>
      <c r="K37" s="510">
        <v>7</v>
      </c>
      <c r="L37" s="510">
        <v>6.72</v>
      </c>
      <c r="M37" s="510">
        <v>6.49</v>
      </c>
      <c r="N37" s="510">
        <v>6.41</v>
      </c>
      <c r="O37" s="510">
        <v>6.32</v>
      </c>
      <c r="P37" s="510">
        <v>7.75</v>
      </c>
      <c r="Q37" s="510">
        <v>6.98</v>
      </c>
      <c r="R37" s="510">
        <v>6.7</v>
      </c>
      <c r="S37" s="510">
        <v>6.65</v>
      </c>
      <c r="T37" s="510">
        <v>7.22</v>
      </c>
      <c r="U37" s="510">
        <v>7.42</v>
      </c>
      <c r="V37" s="510">
        <v>7.54</v>
      </c>
      <c r="W37" s="510">
        <v>7.61</v>
      </c>
      <c r="X37" s="510">
        <v>7.44</v>
      </c>
      <c r="Y37" s="510">
        <v>7.37</v>
      </c>
      <c r="Z37" s="510">
        <v>7.06</v>
      </c>
      <c r="AA37" s="510">
        <v>7.19</v>
      </c>
      <c r="AB37" s="510">
        <v>7.28</v>
      </c>
      <c r="AC37" s="510">
        <v>7.37</v>
      </c>
      <c r="AD37" s="510">
        <v>7.7</v>
      </c>
      <c r="AE37" s="510">
        <v>8.25</v>
      </c>
      <c r="AF37" s="510">
        <v>8.85</v>
      </c>
      <c r="AG37" s="510">
        <v>9.31</v>
      </c>
      <c r="AH37" s="510">
        <v>9.3800000000000008</v>
      </c>
      <c r="AI37" s="510">
        <v>9.06</v>
      </c>
      <c r="AJ37" s="510">
        <v>8.4499999999999993</v>
      </c>
      <c r="AK37" s="510">
        <v>8.14</v>
      </c>
      <c r="AL37" s="510">
        <v>8.5</v>
      </c>
      <c r="AM37" s="510">
        <v>8.32</v>
      </c>
      <c r="AN37" s="510">
        <v>8.1</v>
      </c>
      <c r="AO37" s="510">
        <v>7.79</v>
      </c>
      <c r="AP37" s="510">
        <v>7.5</v>
      </c>
      <c r="AQ37" s="510">
        <v>7.62</v>
      </c>
      <c r="AR37" s="510">
        <v>8.08</v>
      </c>
      <c r="AS37" s="510">
        <v>8.32</v>
      </c>
      <c r="AT37" s="510">
        <v>8.8699999999999992</v>
      </c>
      <c r="AU37" s="510">
        <v>8.44</v>
      </c>
      <c r="AV37" s="510">
        <v>8.01</v>
      </c>
      <c r="AW37" s="510">
        <v>7.81</v>
      </c>
      <c r="AX37" s="510">
        <v>7.66</v>
      </c>
      <c r="AY37" s="510">
        <v>8.1</v>
      </c>
      <c r="AZ37" s="510">
        <v>7.81</v>
      </c>
      <c r="BA37" s="510">
        <v>7.73</v>
      </c>
      <c r="BB37" s="510">
        <v>7.2350390000000004</v>
      </c>
      <c r="BC37" s="510">
        <v>7.5445710000000004</v>
      </c>
      <c r="BD37" s="431">
        <v>7.9385909999999997</v>
      </c>
      <c r="BE37" s="431">
        <v>8.1268709999999995</v>
      </c>
      <c r="BF37" s="431">
        <v>8.5611110000000004</v>
      </c>
      <c r="BG37" s="431">
        <v>8.3061140000000009</v>
      </c>
      <c r="BH37" s="431">
        <v>7.8478919999999999</v>
      </c>
      <c r="BI37" s="431">
        <v>7.7093550000000004</v>
      </c>
      <c r="BJ37" s="431">
        <v>7.7865120000000001</v>
      </c>
      <c r="BK37" s="431">
        <v>7.9236279999999999</v>
      </c>
      <c r="BL37" s="431">
        <v>8.1798640000000002</v>
      </c>
      <c r="BM37" s="431">
        <v>7.9460179999999996</v>
      </c>
      <c r="BN37" s="431">
        <v>7.4448350000000003</v>
      </c>
      <c r="BO37" s="431">
        <v>7.5950879999999996</v>
      </c>
      <c r="BP37" s="431">
        <v>7.9825670000000004</v>
      </c>
      <c r="BQ37" s="431">
        <v>8.2484079999999995</v>
      </c>
      <c r="BR37" s="431">
        <v>8.5839809999999996</v>
      </c>
      <c r="BS37" s="431">
        <v>8.2663440000000001</v>
      </c>
      <c r="BT37" s="431">
        <v>7.8732230000000003</v>
      </c>
      <c r="BU37" s="431">
        <v>7.7595700000000001</v>
      </c>
      <c r="BV37" s="431">
        <v>7.8365299999999998</v>
      </c>
    </row>
    <row r="38" spans="1:74" ht="11.1" customHeight="1" x14ac:dyDescent="0.2">
      <c r="A38" s="63"/>
      <c r="B38" s="65" t="s">
        <v>159</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69"/>
      <c r="BE38" s="569"/>
      <c r="BF38" s="569"/>
      <c r="BG38" s="569"/>
      <c r="BH38" s="569"/>
      <c r="BI38" s="569"/>
      <c r="BJ38" s="569"/>
      <c r="BK38" s="569"/>
      <c r="BL38" s="569"/>
      <c r="BM38" s="569"/>
      <c r="BN38" s="569"/>
      <c r="BO38" s="569"/>
      <c r="BP38" s="569"/>
      <c r="BQ38" s="569"/>
      <c r="BR38" s="569"/>
      <c r="BS38" s="569"/>
      <c r="BT38" s="569"/>
      <c r="BU38" s="569"/>
      <c r="BV38" s="569"/>
    </row>
    <row r="39" spans="1:74" ht="11.1" customHeight="1" x14ac:dyDescent="0.2">
      <c r="A39" s="114" t="s">
        <v>115</v>
      </c>
      <c r="B39" s="560" t="s">
        <v>1176</v>
      </c>
      <c r="C39" s="510">
        <v>18.151293880000001</v>
      </c>
      <c r="D39" s="510">
        <v>18.235879573999998</v>
      </c>
      <c r="E39" s="510">
        <v>17.847663726</v>
      </c>
      <c r="F39" s="510">
        <v>18.227605297</v>
      </c>
      <c r="G39" s="510">
        <v>17.659461226000001</v>
      </c>
      <c r="H39" s="510">
        <v>17.217496116</v>
      </c>
      <c r="I39" s="510">
        <v>17.778044477000002</v>
      </c>
      <c r="J39" s="510">
        <v>18.064607379000002</v>
      </c>
      <c r="K39" s="510">
        <v>17.600412343999999</v>
      </c>
      <c r="L39" s="510">
        <v>17.281480264999999</v>
      </c>
      <c r="M39" s="510">
        <v>17.295956379</v>
      </c>
      <c r="N39" s="510">
        <v>17.335335887999999</v>
      </c>
      <c r="O39" s="510">
        <v>17.776443324999999</v>
      </c>
      <c r="P39" s="510">
        <v>18.32975781</v>
      </c>
      <c r="Q39" s="510">
        <v>18.040709936999999</v>
      </c>
      <c r="R39" s="510">
        <v>17.678583259</v>
      </c>
      <c r="S39" s="510">
        <v>17.227672969</v>
      </c>
      <c r="T39" s="510">
        <v>17.522131705</v>
      </c>
      <c r="U39" s="510">
        <v>18.29640874</v>
      </c>
      <c r="V39" s="510">
        <v>17.711812693999999</v>
      </c>
      <c r="W39" s="510">
        <v>18.664801260000001</v>
      </c>
      <c r="X39" s="510">
        <v>18.130062918</v>
      </c>
      <c r="Y39" s="510">
        <v>18.176181427</v>
      </c>
      <c r="Z39" s="510">
        <v>18.708586466</v>
      </c>
      <c r="AA39" s="510">
        <v>19.879212023000001</v>
      </c>
      <c r="AB39" s="510">
        <v>21.114924654999999</v>
      </c>
      <c r="AC39" s="510">
        <v>20.162206430000001</v>
      </c>
      <c r="AD39" s="510">
        <v>19.770786181999998</v>
      </c>
      <c r="AE39" s="510">
        <v>19.222794617000002</v>
      </c>
      <c r="AF39" s="510">
        <v>20.019500644000001</v>
      </c>
      <c r="AG39" s="510">
        <v>18.838870304</v>
      </c>
      <c r="AH39" s="510">
        <v>21.358700766999998</v>
      </c>
      <c r="AI39" s="510">
        <v>21.921009994999999</v>
      </c>
      <c r="AJ39" s="510">
        <v>20.443065480000001</v>
      </c>
      <c r="AK39" s="510">
        <v>20.768187142999999</v>
      </c>
      <c r="AL39" s="510">
        <v>22.105258916</v>
      </c>
      <c r="AM39" s="510">
        <v>24.187507717999999</v>
      </c>
      <c r="AN39" s="510">
        <v>24.794877187000001</v>
      </c>
      <c r="AO39" s="510">
        <v>24.195397109999998</v>
      </c>
      <c r="AP39" s="510">
        <v>23.375887326000001</v>
      </c>
      <c r="AQ39" s="510">
        <v>21.864196704000001</v>
      </c>
      <c r="AR39" s="510">
        <v>21.600032284000001</v>
      </c>
      <c r="AS39" s="510">
        <v>21.896913927</v>
      </c>
      <c r="AT39" s="510">
        <v>22.168035444000001</v>
      </c>
      <c r="AU39" s="510">
        <v>22.001211773000001</v>
      </c>
      <c r="AV39" s="510">
        <v>22.056149985000001</v>
      </c>
      <c r="AW39" s="510">
        <v>22.106658096</v>
      </c>
      <c r="AX39" s="510">
        <v>22.658775457000001</v>
      </c>
      <c r="AY39" s="510">
        <v>23.272082180000002</v>
      </c>
      <c r="AZ39" s="510">
        <v>23.44</v>
      </c>
      <c r="BA39" s="510">
        <v>22.83</v>
      </c>
      <c r="BB39" s="510">
        <v>22.276779999999999</v>
      </c>
      <c r="BC39" s="510">
        <v>20.846360000000001</v>
      </c>
      <c r="BD39" s="431">
        <v>20.59459</v>
      </c>
      <c r="BE39" s="431">
        <v>20.862770000000001</v>
      </c>
      <c r="BF39" s="431">
        <v>21.15512</v>
      </c>
      <c r="BG39" s="431">
        <v>21.155000000000001</v>
      </c>
      <c r="BH39" s="431">
        <v>21.282979999999998</v>
      </c>
      <c r="BI39" s="431">
        <v>21.494039999999998</v>
      </c>
      <c r="BJ39" s="431">
        <v>22.207470000000001</v>
      </c>
      <c r="BK39" s="431">
        <v>22.996659999999999</v>
      </c>
      <c r="BL39" s="431">
        <v>23.40418</v>
      </c>
      <c r="BM39" s="431">
        <v>23.081140000000001</v>
      </c>
      <c r="BN39" s="431">
        <v>22.77826</v>
      </c>
      <c r="BO39" s="431">
        <v>21.510549999999999</v>
      </c>
      <c r="BP39" s="431">
        <v>21.500209999999999</v>
      </c>
      <c r="BQ39" s="431">
        <v>21.96144</v>
      </c>
      <c r="BR39" s="431">
        <v>22.420580000000001</v>
      </c>
      <c r="BS39" s="431">
        <v>22.549630000000001</v>
      </c>
      <c r="BT39" s="431">
        <v>22.808540000000001</v>
      </c>
      <c r="BU39" s="431">
        <v>23.054469999999998</v>
      </c>
      <c r="BV39" s="431">
        <v>23.903870000000001</v>
      </c>
    </row>
    <row r="40" spans="1:74" ht="11.1" customHeight="1" x14ac:dyDescent="0.2">
      <c r="A40" s="114" t="s">
        <v>116</v>
      </c>
      <c r="B40" s="561" t="s">
        <v>1177</v>
      </c>
      <c r="C40" s="510">
        <v>11.998824128000001</v>
      </c>
      <c r="D40" s="510">
        <v>11.941091981</v>
      </c>
      <c r="E40" s="510">
        <v>11.943497695</v>
      </c>
      <c r="F40" s="510">
        <v>12.062476918</v>
      </c>
      <c r="G40" s="510">
        <v>12.431506477999999</v>
      </c>
      <c r="H40" s="510">
        <v>13.083899672999999</v>
      </c>
      <c r="I40" s="510">
        <v>13.341087238</v>
      </c>
      <c r="J40" s="510">
        <v>13.178905598</v>
      </c>
      <c r="K40" s="510">
        <v>13.088005725</v>
      </c>
      <c r="L40" s="510">
        <v>12.556513152000001</v>
      </c>
      <c r="M40" s="510">
        <v>12.381100903</v>
      </c>
      <c r="N40" s="510">
        <v>12.287772523999999</v>
      </c>
      <c r="O40" s="510">
        <v>12.432120586</v>
      </c>
      <c r="P40" s="510">
        <v>12.741433477999999</v>
      </c>
      <c r="Q40" s="510">
        <v>12.457346444000001</v>
      </c>
      <c r="R40" s="510">
        <v>12.266248034</v>
      </c>
      <c r="S40" s="510">
        <v>12.754375878999999</v>
      </c>
      <c r="T40" s="510">
        <v>13.642961256</v>
      </c>
      <c r="U40" s="510">
        <v>13.899615572</v>
      </c>
      <c r="V40" s="510">
        <v>13.980900413000001</v>
      </c>
      <c r="W40" s="510">
        <v>13.944542489</v>
      </c>
      <c r="X40" s="510">
        <v>13.55286452</v>
      </c>
      <c r="Y40" s="510">
        <v>13.274581189999999</v>
      </c>
      <c r="Z40" s="510">
        <v>13.197308083999999</v>
      </c>
      <c r="AA40" s="510">
        <v>13.910905487000001</v>
      </c>
      <c r="AB40" s="510">
        <v>14.266040429</v>
      </c>
      <c r="AC40" s="510">
        <v>13.908084626999999</v>
      </c>
      <c r="AD40" s="510">
        <v>13.830237223999999</v>
      </c>
      <c r="AE40" s="510">
        <v>14.342365702</v>
      </c>
      <c r="AF40" s="510">
        <v>15.487675686999999</v>
      </c>
      <c r="AG40" s="510">
        <v>15.932835448000001</v>
      </c>
      <c r="AH40" s="510">
        <v>16.063773247</v>
      </c>
      <c r="AI40" s="510">
        <v>16.267929233</v>
      </c>
      <c r="AJ40" s="510">
        <v>15.178250229</v>
      </c>
      <c r="AK40" s="510">
        <v>14.944820695000001</v>
      </c>
      <c r="AL40" s="510">
        <v>15.439452299999999</v>
      </c>
      <c r="AM40" s="510">
        <v>15.83170254</v>
      </c>
      <c r="AN40" s="510">
        <v>15.41955574</v>
      </c>
      <c r="AO40" s="510">
        <v>14.879913938</v>
      </c>
      <c r="AP40" s="510">
        <v>14.309389728999999</v>
      </c>
      <c r="AQ40" s="510">
        <v>14.431130773</v>
      </c>
      <c r="AR40" s="510">
        <v>15.454518780000001</v>
      </c>
      <c r="AS40" s="510">
        <v>16.246516857</v>
      </c>
      <c r="AT40" s="510">
        <v>16.063315877000001</v>
      </c>
      <c r="AU40" s="510">
        <v>16.186616068999999</v>
      </c>
      <c r="AV40" s="510">
        <v>15.249514904</v>
      </c>
      <c r="AW40" s="510">
        <v>15.379624194</v>
      </c>
      <c r="AX40" s="510">
        <v>15.116993643000001</v>
      </c>
      <c r="AY40" s="510">
        <v>15.507390114</v>
      </c>
      <c r="AZ40" s="510">
        <v>15.88</v>
      </c>
      <c r="BA40" s="510">
        <v>15.33</v>
      </c>
      <c r="BB40" s="510">
        <v>14.63279</v>
      </c>
      <c r="BC40" s="510">
        <v>14.784230000000001</v>
      </c>
      <c r="BD40" s="431">
        <v>15.878579999999999</v>
      </c>
      <c r="BE40" s="431">
        <v>16.62565</v>
      </c>
      <c r="BF40" s="431">
        <v>16.601949999999999</v>
      </c>
      <c r="BG40" s="431">
        <v>16.58203</v>
      </c>
      <c r="BH40" s="431">
        <v>15.55579</v>
      </c>
      <c r="BI40" s="431">
        <v>15.56724</v>
      </c>
      <c r="BJ40" s="431">
        <v>15.473269999999999</v>
      </c>
      <c r="BK40" s="431">
        <v>15.8308</v>
      </c>
      <c r="BL40" s="431">
        <v>16.356089999999998</v>
      </c>
      <c r="BM40" s="431">
        <v>15.871090000000001</v>
      </c>
      <c r="BN40" s="431">
        <v>15.107200000000001</v>
      </c>
      <c r="BO40" s="431">
        <v>15.173730000000001</v>
      </c>
      <c r="BP40" s="431">
        <v>16.347200000000001</v>
      </c>
      <c r="BQ40" s="431">
        <v>17.12914</v>
      </c>
      <c r="BR40" s="431">
        <v>17.08165</v>
      </c>
      <c r="BS40" s="431">
        <v>17.07179</v>
      </c>
      <c r="BT40" s="431">
        <v>15.9895</v>
      </c>
      <c r="BU40" s="431">
        <v>15.98293</v>
      </c>
      <c r="BV40" s="431">
        <v>15.82976</v>
      </c>
    </row>
    <row r="41" spans="1:74" ht="11.1" customHeight="1" x14ac:dyDescent="0.2">
      <c r="A41" s="114" t="s">
        <v>117</v>
      </c>
      <c r="B41" s="560" t="s">
        <v>1178</v>
      </c>
      <c r="C41" s="510">
        <v>9.9737473689999998</v>
      </c>
      <c r="D41" s="510">
        <v>9.9371537633999996</v>
      </c>
      <c r="E41" s="510">
        <v>9.9400268509000007</v>
      </c>
      <c r="F41" s="510">
        <v>10.394726446</v>
      </c>
      <c r="G41" s="510">
        <v>10.44491921</v>
      </c>
      <c r="H41" s="510">
        <v>10.603651782</v>
      </c>
      <c r="I41" s="510">
        <v>10.529563536</v>
      </c>
      <c r="J41" s="510">
        <v>10.357260096999999</v>
      </c>
      <c r="K41" s="510">
        <v>10.291185819000001</v>
      </c>
      <c r="L41" s="510">
        <v>10.281987669999999</v>
      </c>
      <c r="M41" s="510">
        <v>10.255142497</v>
      </c>
      <c r="N41" s="510">
        <v>10.274998577</v>
      </c>
      <c r="O41" s="510">
        <v>10.143850759999999</v>
      </c>
      <c r="P41" s="510">
        <v>10.47656205</v>
      </c>
      <c r="Q41" s="510">
        <v>10.413395342999999</v>
      </c>
      <c r="R41" s="510">
        <v>10.368309731</v>
      </c>
      <c r="S41" s="510">
        <v>10.509110948</v>
      </c>
      <c r="T41" s="510">
        <v>10.848228288</v>
      </c>
      <c r="U41" s="510">
        <v>10.857105824</v>
      </c>
      <c r="V41" s="510">
        <v>10.961540009</v>
      </c>
      <c r="W41" s="510">
        <v>10.795474269</v>
      </c>
      <c r="X41" s="510">
        <v>10.920596266</v>
      </c>
      <c r="Y41" s="510">
        <v>11.067099268</v>
      </c>
      <c r="Z41" s="510">
        <v>10.837100145000001</v>
      </c>
      <c r="AA41" s="510">
        <v>10.861779261000001</v>
      </c>
      <c r="AB41" s="510">
        <v>11.088717898000001</v>
      </c>
      <c r="AC41" s="510">
        <v>10.960333473</v>
      </c>
      <c r="AD41" s="510">
        <v>11.204316451</v>
      </c>
      <c r="AE41" s="510">
        <v>11.638140375000001</v>
      </c>
      <c r="AF41" s="510">
        <v>12.234335056000001</v>
      </c>
      <c r="AG41" s="510">
        <v>12.462186765</v>
      </c>
      <c r="AH41" s="510">
        <v>12.51408969</v>
      </c>
      <c r="AI41" s="510">
        <v>12.165242206</v>
      </c>
      <c r="AJ41" s="510">
        <v>12.001473395</v>
      </c>
      <c r="AK41" s="510">
        <v>11.854456364000001</v>
      </c>
      <c r="AL41" s="510">
        <v>11.984970393999999</v>
      </c>
      <c r="AM41" s="510">
        <v>12.220462612</v>
      </c>
      <c r="AN41" s="510">
        <v>12.260438863999999</v>
      </c>
      <c r="AO41" s="510">
        <v>12.119724092</v>
      </c>
      <c r="AP41" s="510">
        <v>11.892621466</v>
      </c>
      <c r="AQ41" s="510">
        <v>11.962492773999999</v>
      </c>
      <c r="AR41" s="510">
        <v>12.050470719</v>
      </c>
      <c r="AS41" s="510">
        <v>12.216343545999999</v>
      </c>
      <c r="AT41" s="510">
        <v>12.096552222</v>
      </c>
      <c r="AU41" s="510">
        <v>11.887586309</v>
      </c>
      <c r="AV41" s="510">
        <v>11.856802765999999</v>
      </c>
      <c r="AW41" s="510">
        <v>11.84268119</v>
      </c>
      <c r="AX41" s="510">
        <v>11.880135835000001</v>
      </c>
      <c r="AY41" s="510">
        <v>12.152335098</v>
      </c>
      <c r="AZ41" s="510">
        <v>12.12</v>
      </c>
      <c r="BA41" s="510">
        <v>11.9</v>
      </c>
      <c r="BB41" s="510">
        <v>11.66405</v>
      </c>
      <c r="BC41" s="510">
        <v>11.67808</v>
      </c>
      <c r="BD41" s="431">
        <v>11.938280000000001</v>
      </c>
      <c r="BE41" s="431">
        <v>12.11093</v>
      </c>
      <c r="BF41" s="431">
        <v>12.11</v>
      </c>
      <c r="BG41" s="431">
        <v>11.877689999999999</v>
      </c>
      <c r="BH41" s="431">
        <v>11.84441</v>
      </c>
      <c r="BI41" s="431">
        <v>11.866949999999999</v>
      </c>
      <c r="BJ41" s="431">
        <v>12.07353</v>
      </c>
      <c r="BK41" s="431">
        <v>12.261060000000001</v>
      </c>
      <c r="BL41" s="431">
        <v>12.438499999999999</v>
      </c>
      <c r="BM41" s="431">
        <v>12.26418</v>
      </c>
      <c r="BN41" s="431">
        <v>12.002039999999999</v>
      </c>
      <c r="BO41" s="431">
        <v>12.05063</v>
      </c>
      <c r="BP41" s="431">
        <v>12.332739999999999</v>
      </c>
      <c r="BQ41" s="431">
        <v>12.508929999999999</v>
      </c>
      <c r="BR41" s="431">
        <v>12.48418</v>
      </c>
      <c r="BS41" s="431">
        <v>12.266349999999999</v>
      </c>
      <c r="BT41" s="431">
        <v>12.223710000000001</v>
      </c>
      <c r="BU41" s="431">
        <v>12.26718</v>
      </c>
      <c r="BV41" s="431">
        <v>12.47517</v>
      </c>
    </row>
    <row r="42" spans="1:74" ht="11.1" customHeight="1" x14ac:dyDescent="0.2">
      <c r="A42" s="114" t="s">
        <v>118</v>
      </c>
      <c r="B42" s="560" t="s">
        <v>1179</v>
      </c>
      <c r="C42" s="510">
        <v>8.9760171273000005</v>
      </c>
      <c r="D42" s="510">
        <v>9.0638984741000002</v>
      </c>
      <c r="E42" s="510">
        <v>9.2397012995000001</v>
      </c>
      <c r="F42" s="510">
        <v>9.4101001378000007</v>
      </c>
      <c r="G42" s="510">
        <v>10.034203178</v>
      </c>
      <c r="H42" s="510">
        <v>10.611095621</v>
      </c>
      <c r="I42" s="510">
        <v>10.799472160000001</v>
      </c>
      <c r="J42" s="510">
        <v>10.618192684</v>
      </c>
      <c r="K42" s="510">
        <v>9.9738065749999993</v>
      </c>
      <c r="L42" s="510">
        <v>9.2968527483999992</v>
      </c>
      <c r="M42" s="510">
        <v>9.0428865331000008</v>
      </c>
      <c r="N42" s="510">
        <v>8.8859715579999996</v>
      </c>
      <c r="O42" s="510">
        <v>8.8449262799999993</v>
      </c>
      <c r="P42" s="510">
        <v>9.4070852485999996</v>
      </c>
      <c r="Q42" s="510">
        <v>9.1603786829999994</v>
      </c>
      <c r="R42" s="510">
        <v>9.4342151620999992</v>
      </c>
      <c r="S42" s="510">
        <v>9.6163198525000002</v>
      </c>
      <c r="T42" s="510">
        <v>10.905063438000001</v>
      </c>
      <c r="U42" s="510">
        <v>10.936480811999999</v>
      </c>
      <c r="V42" s="510">
        <v>10.885321586</v>
      </c>
      <c r="W42" s="510">
        <v>10.675511650000001</v>
      </c>
      <c r="X42" s="510">
        <v>9.6168408503999991</v>
      </c>
      <c r="Y42" s="510">
        <v>9.5269431651000005</v>
      </c>
      <c r="Z42" s="510">
        <v>9.3308164474000002</v>
      </c>
      <c r="AA42" s="510">
        <v>9.3240554080999996</v>
      </c>
      <c r="AB42" s="510">
        <v>9.4145579657000003</v>
      </c>
      <c r="AC42" s="510">
        <v>9.5175058385</v>
      </c>
      <c r="AD42" s="510">
        <v>9.7265689699000006</v>
      </c>
      <c r="AE42" s="510">
        <v>10.206677862999999</v>
      </c>
      <c r="AF42" s="510">
        <v>11.494179583999999</v>
      </c>
      <c r="AG42" s="510">
        <v>11.729689725</v>
      </c>
      <c r="AH42" s="510">
        <v>11.717900787</v>
      </c>
      <c r="AI42" s="510">
        <v>11.147621233000001</v>
      </c>
      <c r="AJ42" s="510">
        <v>10.166011578000001</v>
      </c>
      <c r="AK42" s="510">
        <v>9.9465559630999998</v>
      </c>
      <c r="AL42" s="510">
        <v>9.7077150344999996</v>
      </c>
      <c r="AM42" s="510">
        <v>9.7437330916999993</v>
      </c>
      <c r="AN42" s="510">
        <v>10.006683394</v>
      </c>
      <c r="AO42" s="510">
        <v>9.9450155501000008</v>
      </c>
      <c r="AP42" s="510">
        <v>9.9810935236000002</v>
      </c>
      <c r="AQ42" s="510">
        <v>10.25774687</v>
      </c>
      <c r="AR42" s="510">
        <v>11.440436928</v>
      </c>
      <c r="AS42" s="510">
        <v>11.592491974</v>
      </c>
      <c r="AT42" s="510">
        <v>11.570537851999999</v>
      </c>
      <c r="AU42" s="510">
        <v>11.213264187</v>
      </c>
      <c r="AV42" s="510">
        <v>10.085354618</v>
      </c>
      <c r="AW42" s="510">
        <v>9.8789684465000001</v>
      </c>
      <c r="AX42" s="510">
        <v>9.7221311714999992</v>
      </c>
      <c r="AY42" s="510">
        <v>9.9008976363999999</v>
      </c>
      <c r="AZ42" s="510">
        <v>9.98</v>
      </c>
      <c r="BA42" s="510">
        <v>10.11</v>
      </c>
      <c r="BB42" s="510">
        <v>10.02745</v>
      </c>
      <c r="BC42" s="510">
        <v>10.25187</v>
      </c>
      <c r="BD42" s="431">
        <v>11.37506</v>
      </c>
      <c r="BE42" s="431">
        <v>11.45717</v>
      </c>
      <c r="BF42" s="431">
        <v>11.46353</v>
      </c>
      <c r="BG42" s="431">
        <v>11.13991</v>
      </c>
      <c r="BH42" s="431">
        <v>10.035410000000001</v>
      </c>
      <c r="BI42" s="431">
        <v>9.8428210000000007</v>
      </c>
      <c r="BJ42" s="431">
        <v>9.7394999999999996</v>
      </c>
      <c r="BK42" s="431">
        <v>9.8408750000000005</v>
      </c>
      <c r="BL42" s="431">
        <v>10.09666</v>
      </c>
      <c r="BM42" s="431">
        <v>10.280670000000001</v>
      </c>
      <c r="BN42" s="431">
        <v>10.189780000000001</v>
      </c>
      <c r="BO42" s="431">
        <v>10.44412</v>
      </c>
      <c r="BP42" s="431">
        <v>11.598000000000001</v>
      </c>
      <c r="BQ42" s="431">
        <v>11.708869999999999</v>
      </c>
      <c r="BR42" s="431">
        <v>11.706049999999999</v>
      </c>
      <c r="BS42" s="431">
        <v>11.39147</v>
      </c>
      <c r="BT42" s="431">
        <v>10.25539</v>
      </c>
      <c r="BU42" s="431">
        <v>10.053879999999999</v>
      </c>
      <c r="BV42" s="431">
        <v>9.9357389999999999</v>
      </c>
    </row>
    <row r="43" spans="1:74" ht="11.1" customHeight="1" x14ac:dyDescent="0.2">
      <c r="A43" s="114" t="s">
        <v>119</v>
      </c>
      <c r="B43" s="560" t="s">
        <v>1180</v>
      </c>
      <c r="C43" s="510">
        <v>9.6679691789</v>
      </c>
      <c r="D43" s="510">
        <v>9.7919136199000008</v>
      </c>
      <c r="E43" s="510">
        <v>9.7325726427999992</v>
      </c>
      <c r="F43" s="510">
        <v>9.9117437052999993</v>
      </c>
      <c r="G43" s="510">
        <v>9.2932570579</v>
      </c>
      <c r="H43" s="510">
        <v>10.005103653000001</v>
      </c>
      <c r="I43" s="510">
        <v>10.075236072999999</v>
      </c>
      <c r="J43" s="510">
        <v>10.074701875000001</v>
      </c>
      <c r="K43" s="510">
        <v>10.093977214000001</v>
      </c>
      <c r="L43" s="510">
        <v>9.7907542500000009</v>
      </c>
      <c r="M43" s="510">
        <v>9.6353303122000007</v>
      </c>
      <c r="N43" s="510">
        <v>9.8213343988999995</v>
      </c>
      <c r="O43" s="510">
        <v>9.5429613343999993</v>
      </c>
      <c r="P43" s="510">
        <v>10.011575271</v>
      </c>
      <c r="Q43" s="510">
        <v>9.8391448074000003</v>
      </c>
      <c r="R43" s="510">
        <v>9.6064852755000008</v>
      </c>
      <c r="S43" s="510">
        <v>9.8816992311000007</v>
      </c>
      <c r="T43" s="510">
        <v>10.161424759000001</v>
      </c>
      <c r="U43" s="510">
        <v>10.294443143000001</v>
      </c>
      <c r="V43" s="510">
        <v>10.375150103999999</v>
      </c>
      <c r="W43" s="510">
        <v>10.483623158</v>
      </c>
      <c r="X43" s="510">
        <v>10.378677060999999</v>
      </c>
      <c r="Y43" s="510">
        <v>10.356187099</v>
      </c>
      <c r="Z43" s="510">
        <v>10.31605444</v>
      </c>
      <c r="AA43" s="510">
        <v>10.409819901000001</v>
      </c>
      <c r="AB43" s="510">
        <v>10.699344501000001</v>
      </c>
      <c r="AC43" s="510">
        <v>10.771639569</v>
      </c>
      <c r="AD43" s="510">
        <v>10.811214001</v>
      </c>
      <c r="AE43" s="510">
        <v>11.284531469999999</v>
      </c>
      <c r="AF43" s="510">
        <v>11.894202786999999</v>
      </c>
      <c r="AG43" s="510">
        <v>12.126029685000001</v>
      </c>
      <c r="AH43" s="510">
        <v>12.303656563000001</v>
      </c>
      <c r="AI43" s="510">
        <v>12.187765653</v>
      </c>
      <c r="AJ43" s="510">
        <v>11.719076891</v>
      </c>
      <c r="AK43" s="510">
        <v>11.441392947000001</v>
      </c>
      <c r="AL43" s="510">
        <v>11.650211899</v>
      </c>
      <c r="AM43" s="510">
        <v>12.160663929</v>
      </c>
      <c r="AN43" s="510">
        <v>12.207304413999999</v>
      </c>
      <c r="AO43" s="510">
        <v>11.720861985999999</v>
      </c>
      <c r="AP43" s="510">
        <v>11.911868718999999</v>
      </c>
      <c r="AQ43" s="510">
        <v>11.741526061</v>
      </c>
      <c r="AR43" s="510">
        <v>12.054214043</v>
      </c>
      <c r="AS43" s="510">
        <v>12.153367383000001</v>
      </c>
      <c r="AT43" s="510">
        <v>12.143229689</v>
      </c>
      <c r="AU43" s="510">
        <v>12.317495264</v>
      </c>
      <c r="AV43" s="510">
        <v>12.059941472</v>
      </c>
      <c r="AW43" s="510">
        <v>11.877401951</v>
      </c>
      <c r="AX43" s="510">
        <v>11.903026734000001</v>
      </c>
      <c r="AY43" s="510">
        <v>12.069068369</v>
      </c>
      <c r="AZ43" s="510">
        <v>12.21</v>
      </c>
      <c r="BA43" s="510">
        <v>11.97</v>
      </c>
      <c r="BB43" s="510">
        <v>11.79533</v>
      </c>
      <c r="BC43" s="510">
        <v>11.579359999999999</v>
      </c>
      <c r="BD43" s="431">
        <v>11.855169999999999</v>
      </c>
      <c r="BE43" s="431">
        <v>11.83855</v>
      </c>
      <c r="BF43" s="431">
        <v>11.780139999999999</v>
      </c>
      <c r="BG43" s="431">
        <v>11.93688</v>
      </c>
      <c r="BH43" s="431">
        <v>11.685600000000001</v>
      </c>
      <c r="BI43" s="431">
        <v>11.467169999999999</v>
      </c>
      <c r="BJ43" s="431">
        <v>11.573930000000001</v>
      </c>
      <c r="BK43" s="431">
        <v>11.717219999999999</v>
      </c>
      <c r="BL43" s="431">
        <v>12.03913</v>
      </c>
      <c r="BM43" s="431">
        <v>11.8904</v>
      </c>
      <c r="BN43" s="431">
        <v>11.803839999999999</v>
      </c>
      <c r="BO43" s="431">
        <v>11.61515</v>
      </c>
      <c r="BP43" s="431">
        <v>12.007210000000001</v>
      </c>
      <c r="BQ43" s="431">
        <v>12.11881</v>
      </c>
      <c r="BR43" s="431">
        <v>12.0547</v>
      </c>
      <c r="BS43" s="431">
        <v>12.25224</v>
      </c>
      <c r="BT43" s="431">
        <v>12.0199</v>
      </c>
      <c r="BU43" s="431">
        <v>11.85249</v>
      </c>
      <c r="BV43" s="431">
        <v>11.93557</v>
      </c>
    </row>
    <row r="44" spans="1:74" ht="11.1" customHeight="1" x14ac:dyDescent="0.2">
      <c r="A44" s="114" t="s">
        <v>120</v>
      </c>
      <c r="B44" s="560" t="s">
        <v>1181</v>
      </c>
      <c r="C44" s="510">
        <v>9.2855445152999998</v>
      </c>
      <c r="D44" s="510">
        <v>9.1794590982000006</v>
      </c>
      <c r="E44" s="510">
        <v>9.1491224299000002</v>
      </c>
      <c r="F44" s="510">
        <v>9.1974724250000008</v>
      </c>
      <c r="G44" s="510">
        <v>9.2800521980999999</v>
      </c>
      <c r="H44" s="510">
        <v>9.5169813238999996</v>
      </c>
      <c r="I44" s="510">
        <v>9.5492360419000004</v>
      </c>
      <c r="J44" s="510">
        <v>9.4735658263999998</v>
      </c>
      <c r="K44" s="510">
        <v>9.4605195927000008</v>
      </c>
      <c r="L44" s="510">
        <v>9.2638047297000004</v>
      </c>
      <c r="M44" s="510">
        <v>9.3343055802000006</v>
      </c>
      <c r="N44" s="510">
        <v>9.0508807972999996</v>
      </c>
      <c r="O44" s="510">
        <v>9.2044567203999996</v>
      </c>
      <c r="P44" s="510">
        <v>9.5949716718999998</v>
      </c>
      <c r="Q44" s="510">
        <v>9.3726458364000003</v>
      </c>
      <c r="R44" s="510">
        <v>9.5583602693999996</v>
      </c>
      <c r="S44" s="510">
        <v>9.4940991515000004</v>
      </c>
      <c r="T44" s="510">
        <v>9.8112944357000007</v>
      </c>
      <c r="U44" s="510">
        <v>9.9790640298</v>
      </c>
      <c r="V44" s="510">
        <v>10.005723528000001</v>
      </c>
      <c r="W44" s="510">
        <v>9.9588732876999995</v>
      </c>
      <c r="X44" s="510">
        <v>9.8192193107999994</v>
      </c>
      <c r="Y44" s="510">
        <v>10.032157196</v>
      </c>
      <c r="Z44" s="510">
        <v>9.2822886861999994</v>
      </c>
      <c r="AA44" s="510">
        <v>10.128482374000001</v>
      </c>
      <c r="AB44" s="510">
        <v>9.8900068690000005</v>
      </c>
      <c r="AC44" s="510">
        <v>9.8658995864999994</v>
      </c>
      <c r="AD44" s="510">
        <v>10.207222635999999</v>
      </c>
      <c r="AE44" s="510">
        <v>10.492430776000001</v>
      </c>
      <c r="AF44" s="510">
        <v>11.242432770000001</v>
      </c>
      <c r="AG44" s="510">
        <v>11.657583145</v>
      </c>
      <c r="AH44" s="510">
        <v>12.163742979</v>
      </c>
      <c r="AI44" s="510">
        <v>11.620061375000001</v>
      </c>
      <c r="AJ44" s="510">
        <v>11.062469719999999</v>
      </c>
      <c r="AK44" s="510">
        <v>11.221448904000001</v>
      </c>
      <c r="AL44" s="510">
        <v>10.875749439</v>
      </c>
      <c r="AM44" s="510">
        <v>11.091706405</v>
      </c>
      <c r="AN44" s="510">
        <v>11.32454512</v>
      </c>
      <c r="AO44" s="510">
        <v>10.680411231000001</v>
      </c>
      <c r="AP44" s="510">
        <v>10.384774553</v>
      </c>
      <c r="AQ44" s="510">
        <v>10.603427881</v>
      </c>
      <c r="AR44" s="510">
        <v>10.954958552000001</v>
      </c>
      <c r="AS44" s="510">
        <v>11.105699808000001</v>
      </c>
      <c r="AT44" s="510">
        <v>10.986941076000001</v>
      </c>
      <c r="AU44" s="510">
        <v>10.905069809</v>
      </c>
      <c r="AV44" s="510">
        <v>10.801233957000001</v>
      </c>
      <c r="AW44" s="510">
        <v>10.795690601</v>
      </c>
      <c r="AX44" s="510">
        <v>10.633933391999999</v>
      </c>
      <c r="AY44" s="510">
        <v>11.034620427</v>
      </c>
      <c r="AZ44" s="510">
        <v>10.89</v>
      </c>
      <c r="BA44" s="510">
        <v>11.14</v>
      </c>
      <c r="BB44" s="510">
        <v>10.767429999999999</v>
      </c>
      <c r="BC44" s="510">
        <v>10.92658</v>
      </c>
      <c r="BD44" s="431">
        <v>11.26056</v>
      </c>
      <c r="BE44" s="431">
        <v>11.3871</v>
      </c>
      <c r="BF44" s="431">
        <v>11.292149999999999</v>
      </c>
      <c r="BG44" s="431">
        <v>11.199759999999999</v>
      </c>
      <c r="BH44" s="431">
        <v>11.061109999999999</v>
      </c>
      <c r="BI44" s="431">
        <v>11.050549999999999</v>
      </c>
      <c r="BJ44" s="431">
        <v>10.978870000000001</v>
      </c>
      <c r="BK44" s="431">
        <v>11.301130000000001</v>
      </c>
      <c r="BL44" s="431">
        <v>11.33812</v>
      </c>
      <c r="BM44" s="431">
        <v>11.631270000000001</v>
      </c>
      <c r="BN44" s="431">
        <v>11.20778</v>
      </c>
      <c r="BO44" s="431">
        <v>11.33966</v>
      </c>
      <c r="BP44" s="431">
        <v>11.692550000000001</v>
      </c>
      <c r="BQ44" s="431">
        <v>11.80181</v>
      </c>
      <c r="BR44" s="431">
        <v>11.704280000000001</v>
      </c>
      <c r="BS44" s="431">
        <v>11.59775</v>
      </c>
      <c r="BT44" s="431">
        <v>11.42098</v>
      </c>
      <c r="BU44" s="431">
        <v>11.39592</v>
      </c>
      <c r="BV44" s="431">
        <v>11.27623</v>
      </c>
    </row>
    <row r="45" spans="1:74" ht="11.1" customHeight="1" x14ac:dyDescent="0.2">
      <c r="A45" s="114" t="s">
        <v>121</v>
      </c>
      <c r="B45" s="560" t="s">
        <v>1182</v>
      </c>
      <c r="C45" s="510">
        <v>7.8467659756000003</v>
      </c>
      <c r="D45" s="510">
        <v>7.9934838592000004</v>
      </c>
      <c r="E45" s="510">
        <v>7.9048222523999998</v>
      </c>
      <c r="F45" s="510">
        <v>7.9492574305000003</v>
      </c>
      <c r="G45" s="510">
        <v>8.0873061345000004</v>
      </c>
      <c r="H45" s="510">
        <v>8.3841000936000007</v>
      </c>
      <c r="I45" s="510">
        <v>8.4712213503000005</v>
      </c>
      <c r="J45" s="510">
        <v>8.5251086039999997</v>
      </c>
      <c r="K45" s="510">
        <v>8.5179021139</v>
      </c>
      <c r="L45" s="510">
        <v>8.1230622444999998</v>
      </c>
      <c r="M45" s="510">
        <v>7.9787959294000004</v>
      </c>
      <c r="N45" s="510">
        <v>7.8921249232999999</v>
      </c>
      <c r="O45" s="510">
        <v>7.9747965323000001</v>
      </c>
      <c r="P45" s="510">
        <v>11.377812797000001</v>
      </c>
      <c r="Q45" s="510">
        <v>9.5433839758999994</v>
      </c>
      <c r="R45" s="510">
        <v>9.0495416732000002</v>
      </c>
      <c r="S45" s="510">
        <v>8.3869055685999996</v>
      </c>
      <c r="T45" s="510">
        <v>8.6808259187000001</v>
      </c>
      <c r="U45" s="510">
        <v>8.7618662362999995</v>
      </c>
      <c r="V45" s="510">
        <v>9.0998667106000006</v>
      </c>
      <c r="W45" s="510">
        <v>9.2222075914000001</v>
      </c>
      <c r="X45" s="510">
        <v>9.0345426518000007</v>
      </c>
      <c r="Y45" s="510">
        <v>8.8781372487999999</v>
      </c>
      <c r="Z45" s="510">
        <v>8.5886935824999995</v>
      </c>
      <c r="AA45" s="510">
        <v>8.8241660042000003</v>
      </c>
      <c r="AB45" s="510">
        <v>9.0415494206999991</v>
      </c>
      <c r="AC45" s="510">
        <v>9.0677029327999996</v>
      </c>
      <c r="AD45" s="510">
        <v>9.1765444768000002</v>
      </c>
      <c r="AE45" s="510">
        <v>10.025200195</v>
      </c>
      <c r="AF45" s="510">
        <v>10.558542013</v>
      </c>
      <c r="AG45" s="510">
        <v>11.275006228000001</v>
      </c>
      <c r="AH45" s="510">
        <v>11.188075763000001</v>
      </c>
      <c r="AI45" s="510">
        <v>11.023459390999999</v>
      </c>
      <c r="AJ45" s="510">
        <v>10.529316587</v>
      </c>
      <c r="AK45" s="510">
        <v>10.100845947</v>
      </c>
      <c r="AL45" s="510">
        <v>10.096820844</v>
      </c>
      <c r="AM45" s="510">
        <v>10.03523012</v>
      </c>
      <c r="AN45" s="510">
        <v>10.043844436000001</v>
      </c>
      <c r="AO45" s="510">
        <v>9.3160902501000002</v>
      </c>
      <c r="AP45" s="510">
        <v>8.7327454356000001</v>
      </c>
      <c r="AQ45" s="510">
        <v>9.1218757233000005</v>
      </c>
      <c r="AR45" s="510">
        <v>9.7465846476000007</v>
      </c>
      <c r="AS45" s="510">
        <v>9.9431085575000004</v>
      </c>
      <c r="AT45" s="510">
        <v>10.799093662000001</v>
      </c>
      <c r="AU45" s="510">
        <v>10.453596372</v>
      </c>
      <c r="AV45" s="510">
        <v>9.6589288668000002</v>
      </c>
      <c r="AW45" s="510">
        <v>9.2714956485000002</v>
      </c>
      <c r="AX45" s="510">
        <v>9.2217697734000001</v>
      </c>
      <c r="AY45" s="510">
        <v>9.7783100087000001</v>
      </c>
      <c r="AZ45" s="510">
        <v>9.3800000000000008</v>
      </c>
      <c r="BA45" s="510">
        <v>9.31</v>
      </c>
      <c r="BB45" s="510">
        <v>8.5013850000000009</v>
      </c>
      <c r="BC45" s="510">
        <v>8.9716950000000004</v>
      </c>
      <c r="BD45" s="431">
        <v>9.3461429999999996</v>
      </c>
      <c r="BE45" s="431">
        <v>9.7115240000000007</v>
      </c>
      <c r="BF45" s="431">
        <v>10.309609999999999</v>
      </c>
      <c r="BG45" s="431">
        <v>10.20421</v>
      </c>
      <c r="BH45" s="431">
        <v>9.44651</v>
      </c>
      <c r="BI45" s="431">
        <v>9.1406050000000008</v>
      </c>
      <c r="BJ45" s="431">
        <v>9.2286090000000005</v>
      </c>
      <c r="BK45" s="431">
        <v>9.4493399999999994</v>
      </c>
      <c r="BL45" s="431">
        <v>9.6431269999999998</v>
      </c>
      <c r="BM45" s="431">
        <v>9.3727250000000009</v>
      </c>
      <c r="BN45" s="431">
        <v>8.5827829999999992</v>
      </c>
      <c r="BO45" s="431">
        <v>9.0027980000000003</v>
      </c>
      <c r="BP45" s="431">
        <v>9.5444359999999993</v>
      </c>
      <c r="BQ45" s="431">
        <v>10.025359999999999</v>
      </c>
      <c r="BR45" s="431">
        <v>10.4655</v>
      </c>
      <c r="BS45" s="431">
        <v>10.2364</v>
      </c>
      <c r="BT45" s="431">
        <v>9.5332889999999999</v>
      </c>
      <c r="BU45" s="431">
        <v>9.1957319999999996</v>
      </c>
      <c r="BV45" s="431">
        <v>9.2674909999999997</v>
      </c>
    </row>
    <row r="46" spans="1:74" ht="11.1" customHeight="1" x14ac:dyDescent="0.2">
      <c r="A46" s="114" t="s">
        <v>122</v>
      </c>
      <c r="B46" s="560" t="s">
        <v>1183</v>
      </c>
      <c r="C46" s="510">
        <v>8.7518389771000002</v>
      </c>
      <c r="D46" s="510">
        <v>8.7997615044999993</v>
      </c>
      <c r="E46" s="510">
        <v>8.7692576326000005</v>
      </c>
      <c r="F46" s="510">
        <v>9.0023418258000003</v>
      </c>
      <c r="G46" s="510">
        <v>9.4647547615000001</v>
      </c>
      <c r="H46" s="510">
        <v>9.9316442268999996</v>
      </c>
      <c r="I46" s="510">
        <v>10.101440029000001</v>
      </c>
      <c r="J46" s="510">
        <v>10.066548757</v>
      </c>
      <c r="K46" s="510">
        <v>9.9401290021000008</v>
      </c>
      <c r="L46" s="510">
        <v>9.2594995219000005</v>
      </c>
      <c r="M46" s="510">
        <v>8.9745514885999995</v>
      </c>
      <c r="N46" s="510">
        <v>8.9776761427</v>
      </c>
      <c r="O46" s="510">
        <v>8.9780638650999993</v>
      </c>
      <c r="P46" s="510">
        <v>9.2756048029000002</v>
      </c>
      <c r="Q46" s="510">
        <v>9.1293217665000004</v>
      </c>
      <c r="R46" s="510">
        <v>9.2058486218999995</v>
      </c>
      <c r="S46" s="510">
        <v>9.5185290274999996</v>
      </c>
      <c r="T46" s="510">
        <v>10.139329587000001</v>
      </c>
      <c r="U46" s="510">
        <v>10.344944759000001</v>
      </c>
      <c r="V46" s="510">
        <v>10.283764660999999</v>
      </c>
      <c r="W46" s="510">
        <v>10.232449710999999</v>
      </c>
      <c r="X46" s="510">
        <v>9.6881249080000007</v>
      </c>
      <c r="Y46" s="510">
        <v>9.4270788592999999</v>
      </c>
      <c r="Z46" s="510">
        <v>9.4723043978000003</v>
      </c>
      <c r="AA46" s="510">
        <v>9.5398988030999998</v>
      </c>
      <c r="AB46" s="510">
        <v>9.6372921356999992</v>
      </c>
      <c r="AC46" s="510">
        <v>9.5699073660000007</v>
      </c>
      <c r="AD46" s="510">
        <v>9.8464731290999996</v>
      </c>
      <c r="AE46" s="510">
        <v>10.097990934</v>
      </c>
      <c r="AF46" s="510">
        <v>10.798494211</v>
      </c>
      <c r="AG46" s="510">
        <v>11.138772912</v>
      </c>
      <c r="AH46" s="510">
        <v>11.233558218000001</v>
      </c>
      <c r="AI46" s="510">
        <v>11.299910892</v>
      </c>
      <c r="AJ46" s="510">
        <v>10.577960992</v>
      </c>
      <c r="AK46" s="510">
        <v>10.368800107</v>
      </c>
      <c r="AL46" s="510">
        <v>10.611269213</v>
      </c>
      <c r="AM46" s="510">
        <v>10.56438191</v>
      </c>
      <c r="AN46" s="510">
        <v>10.547847172000001</v>
      </c>
      <c r="AO46" s="510">
        <v>10.466488615999999</v>
      </c>
      <c r="AP46" s="510">
        <v>10.61626644</v>
      </c>
      <c r="AQ46" s="510">
        <v>10.856015629</v>
      </c>
      <c r="AR46" s="510">
        <v>11.497031997000001</v>
      </c>
      <c r="AS46" s="510">
        <v>11.873994412</v>
      </c>
      <c r="AT46" s="510">
        <v>11.802851124</v>
      </c>
      <c r="AU46" s="510">
        <v>11.667132141</v>
      </c>
      <c r="AV46" s="510">
        <v>10.832815273</v>
      </c>
      <c r="AW46" s="510">
        <v>10.788056185</v>
      </c>
      <c r="AX46" s="510">
        <v>10.544342138999999</v>
      </c>
      <c r="AY46" s="510">
        <v>10.766618913</v>
      </c>
      <c r="AZ46" s="510">
        <v>10.71</v>
      </c>
      <c r="BA46" s="510">
        <v>10.62</v>
      </c>
      <c r="BB46" s="510">
        <v>10.46857</v>
      </c>
      <c r="BC46" s="510">
        <v>10.775460000000001</v>
      </c>
      <c r="BD46" s="431">
        <v>11.566229999999999</v>
      </c>
      <c r="BE46" s="431">
        <v>11.61332</v>
      </c>
      <c r="BF46" s="431">
        <v>11.47602</v>
      </c>
      <c r="BG46" s="431">
        <v>11.35821</v>
      </c>
      <c r="BH46" s="431">
        <v>10.485620000000001</v>
      </c>
      <c r="BI46" s="431">
        <v>10.46819</v>
      </c>
      <c r="BJ46" s="431">
        <v>10.304510000000001</v>
      </c>
      <c r="BK46" s="431">
        <v>10.455489999999999</v>
      </c>
      <c r="BL46" s="431">
        <v>10.515280000000001</v>
      </c>
      <c r="BM46" s="431">
        <v>10.527699999999999</v>
      </c>
      <c r="BN46" s="431">
        <v>10.5886</v>
      </c>
      <c r="BO46" s="431">
        <v>10.956239999999999</v>
      </c>
      <c r="BP46" s="431">
        <v>11.667619999999999</v>
      </c>
      <c r="BQ46" s="431">
        <v>11.813739999999999</v>
      </c>
      <c r="BR46" s="431">
        <v>11.84332</v>
      </c>
      <c r="BS46" s="431">
        <v>11.796099999999999</v>
      </c>
      <c r="BT46" s="431">
        <v>10.93069</v>
      </c>
      <c r="BU46" s="431">
        <v>10.91911</v>
      </c>
      <c r="BV46" s="431">
        <v>10.79524</v>
      </c>
    </row>
    <row r="47" spans="1:74" ht="11.1" customHeight="1" x14ac:dyDescent="0.2">
      <c r="A47" s="114" t="s">
        <v>123</v>
      </c>
      <c r="B47" s="572" t="s">
        <v>1187</v>
      </c>
      <c r="C47" s="510">
        <v>13.238500602</v>
      </c>
      <c r="D47" s="510">
        <v>13.244130651000001</v>
      </c>
      <c r="E47" s="510">
        <v>13.180752954000001</v>
      </c>
      <c r="F47" s="510">
        <v>13.050612762</v>
      </c>
      <c r="G47" s="510">
        <v>13.832249626999999</v>
      </c>
      <c r="H47" s="510">
        <v>15.320399731</v>
      </c>
      <c r="I47" s="510">
        <v>15.927494217</v>
      </c>
      <c r="J47" s="510">
        <v>16.252640761999999</v>
      </c>
      <c r="K47" s="510">
        <v>16.437216918000001</v>
      </c>
      <c r="L47" s="510">
        <v>15.663639570999999</v>
      </c>
      <c r="M47" s="510">
        <v>14.498665976</v>
      </c>
      <c r="N47" s="510">
        <v>14.062828640999999</v>
      </c>
      <c r="O47" s="510">
        <v>14.129643102999999</v>
      </c>
      <c r="P47" s="510">
        <v>14.366013778999999</v>
      </c>
      <c r="Q47" s="510">
        <v>14.506487778</v>
      </c>
      <c r="R47" s="510">
        <v>14.696522495</v>
      </c>
      <c r="S47" s="510">
        <v>14.981000716</v>
      </c>
      <c r="T47" s="510">
        <v>16.288065301</v>
      </c>
      <c r="U47" s="510">
        <v>17.092020684000001</v>
      </c>
      <c r="V47" s="510">
        <v>17.336418221999999</v>
      </c>
      <c r="W47" s="510">
        <v>17.550130328000002</v>
      </c>
      <c r="X47" s="510">
        <v>16.113103925000001</v>
      </c>
      <c r="Y47" s="510">
        <v>15.08916159</v>
      </c>
      <c r="Z47" s="510">
        <v>15.142195721</v>
      </c>
      <c r="AA47" s="510">
        <v>15.209697997999999</v>
      </c>
      <c r="AB47" s="510">
        <v>15.509821949000001</v>
      </c>
      <c r="AC47" s="510">
        <v>16.104428474999999</v>
      </c>
      <c r="AD47" s="510">
        <v>15.967478959999999</v>
      </c>
      <c r="AE47" s="510">
        <v>16.852160796</v>
      </c>
      <c r="AF47" s="510">
        <v>18.58295708</v>
      </c>
      <c r="AG47" s="510">
        <v>18.981725665999999</v>
      </c>
      <c r="AH47" s="510">
        <v>19.627558664999999</v>
      </c>
      <c r="AI47" s="510">
        <v>19.630388455999999</v>
      </c>
      <c r="AJ47" s="510">
        <v>18.319043116</v>
      </c>
      <c r="AK47" s="510">
        <v>16.849983108</v>
      </c>
      <c r="AL47" s="510">
        <v>16.691889309</v>
      </c>
      <c r="AM47" s="510">
        <v>17.639154295000001</v>
      </c>
      <c r="AN47" s="510">
        <v>17.216132961</v>
      </c>
      <c r="AO47" s="510">
        <v>17.581623369999999</v>
      </c>
      <c r="AP47" s="510">
        <v>17.726108491000002</v>
      </c>
      <c r="AQ47" s="510">
        <v>18.321750446999999</v>
      </c>
      <c r="AR47" s="510">
        <v>19.763048390000002</v>
      </c>
      <c r="AS47" s="510">
        <v>20.985148191</v>
      </c>
      <c r="AT47" s="510">
        <v>21.926578497000001</v>
      </c>
      <c r="AU47" s="510">
        <v>21.511805119000002</v>
      </c>
      <c r="AV47" s="510">
        <v>19.293492630999999</v>
      </c>
      <c r="AW47" s="510">
        <v>18.731411324</v>
      </c>
      <c r="AX47" s="510">
        <v>18.248020991000001</v>
      </c>
      <c r="AY47" s="510">
        <v>18.748601115</v>
      </c>
      <c r="AZ47" s="510">
        <v>19.3</v>
      </c>
      <c r="BA47" s="510">
        <v>19.54</v>
      </c>
      <c r="BB47" s="510">
        <v>19.347110000000001</v>
      </c>
      <c r="BC47" s="510">
        <v>19.516649999999998</v>
      </c>
      <c r="BD47" s="431">
        <v>21.043340000000001</v>
      </c>
      <c r="BE47" s="431">
        <v>22.079249999999998</v>
      </c>
      <c r="BF47" s="431">
        <v>22.93881</v>
      </c>
      <c r="BG47" s="431">
        <v>22.508469999999999</v>
      </c>
      <c r="BH47" s="431">
        <v>19.740780000000001</v>
      </c>
      <c r="BI47" s="431">
        <v>19.332529999999998</v>
      </c>
      <c r="BJ47" s="431">
        <v>18.834679999999999</v>
      </c>
      <c r="BK47" s="431">
        <v>19.228660000000001</v>
      </c>
      <c r="BL47" s="431">
        <v>19.744949999999999</v>
      </c>
      <c r="BM47" s="431">
        <v>20.005369999999999</v>
      </c>
      <c r="BN47" s="431">
        <v>20.2608</v>
      </c>
      <c r="BO47" s="431">
        <v>20.05987</v>
      </c>
      <c r="BP47" s="431">
        <v>21.47532</v>
      </c>
      <c r="BQ47" s="431">
        <v>22.492540000000002</v>
      </c>
      <c r="BR47" s="431">
        <v>23.416129999999999</v>
      </c>
      <c r="BS47" s="431">
        <v>22.959050000000001</v>
      </c>
      <c r="BT47" s="431">
        <v>19.86346</v>
      </c>
      <c r="BU47" s="431">
        <v>19.746279999999999</v>
      </c>
      <c r="BV47" s="431">
        <v>19.253080000000001</v>
      </c>
    </row>
    <row r="48" spans="1:74" s="660" customFormat="1" ht="11.1" customHeight="1" x14ac:dyDescent="0.2">
      <c r="A48" s="114" t="s">
        <v>124</v>
      </c>
      <c r="B48" s="661" t="s">
        <v>1186</v>
      </c>
      <c r="C48" s="513">
        <v>10.220000000000001</v>
      </c>
      <c r="D48" s="513">
        <v>10.220000000000001</v>
      </c>
      <c r="E48" s="513">
        <v>10.210000000000001</v>
      </c>
      <c r="F48" s="513">
        <v>10.34</v>
      </c>
      <c r="G48" s="513">
        <v>10.39</v>
      </c>
      <c r="H48" s="513">
        <v>10.88</v>
      </c>
      <c r="I48" s="513">
        <v>11.06</v>
      </c>
      <c r="J48" s="513">
        <v>11.02</v>
      </c>
      <c r="K48" s="513">
        <v>10.99</v>
      </c>
      <c r="L48" s="513">
        <v>10.65</v>
      </c>
      <c r="M48" s="513">
        <v>10.38</v>
      </c>
      <c r="N48" s="513">
        <v>10.37</v>
      </c>
      <c r="O48" s="513">
        <v>10.29</v>
      </c>
      <c r="P48" s="513">
        <v>11.16</v>
      </c>
      <c r="Q48" s="513">
        <v>10.84</v>
      </c>
      <c r="R48" s="513">
        <v>10.63</v>
      </c>
      <c r="S48" s="513">
        <v>10.69</v>
      </c>
      <c r="T48" s="513">
        <v>11.25</v>
      </c>
      <c r="U48" s="513">
        <v>11.45</v>
      </c>
      <c r="V48" s="513">
        <v>11.55</v>
      </c>
      <c r="W48" s="513">
        <v>11.59</v>
      </c>
      <c r="X48" s="513">
        <v>11.24</v>
      </c>
      <c r="Y48" s="513">
        <v>11.14</v>
      </c>
      <c r="Z48" s="513">
        <v>11.03</v>
      </c>
      <c r="AA48" s="513">
        <v>11.24</v>
      </c>
      <c r="AB48" s="513">
        <v>11.42</v>
      </c>
      <c r="AC48" s="513">
        <v>11.48</v>
      </c>
      <c r="AD48" s="513">
        <v>11.56</v>
      </c>
      <c r="AE48" s="513">
        <v>11.98</v>
      </c>
      <c r="AF48" s="513">
        <v>12.75</v>
      </c>
      <c r="AG48" s="513">
        <v>13.12</v>
      </c>
      <c r="AH48" s="513">
        <v>13.44</v>
      </c>
      <c r="AI48" s="513">
        <v>13.31</v>
      </c>
      <c r="AJ48" s="513">
        <v>12.66</v>
      </c>
      <c r="AK48" s="513">
        <v>12.3</v>
      </c>
      <c r="AL48" s="513">
        <v>12.4</v>
      </c>
      <c r="AM48" s="513">
        <v>12.78</v>
      </c>
      <c r="AN48" s="513">
        <v>12.76</v>
      </c>
      <c r="AO48" s="513">
        <v>12.43</v>
      </c>
      <c r="AP48" s="513">
        <v>12.18</v>
      </c>
      <c r="AQ48" s="513">
        <v>12.25</v>
      </c>
      <c r="AR48" s="513">
        <v>12.75</v>
      </c>
      <c r="AS48" s="513">
        <v>13.1</v>
      </c>
      <c r="AT48" s="513">
        <v>13.3</v>
      </c>
      <c r="AU48" s="513">
        <v>13.19</v>
      </c>
      <c r="AV48" s="513">
        <v>12.59</v>
      </c>
      <c r="AW48" s="513">
        <v>12.5</v>
      </c>
      <c r="AX48" s="513">
        <v>12.41</v>
      </c>
      <c r="AY48" s="513">
        <v>12.73</v>
      </c>
      <c r="AZ48" s="513">
        <v>12.8</v>
      </c>
      <c r="BA48" s="513">
        <v>12.73</v>
      </c>
      <c r="BB48" s="513">
        <v>12.224930000000001</v>
      </c>
      <c r="BC48" s="513">
        <v>12.23739</v>
      </c>
      <c r="BD48" s="458">
        <v>12.71663</v>
      </c>
      <c r="BE48" s="458">
        <v>13.02905</v>
      </c>
      <c r="BF48" s="458">
        <v>13.225949999999999</v>
      </c>
      <c r="BG48" s="458">
        <v>13.18426</v>
      </c>
      <c r="BH48" s="458">
        <v>12.489179999999999</v>
      </c>
      <c r="BI48" s="458">
        <v>12.38452</v>
      </c>
      <c r="BJ48" s="458">
        <v>12.39608</v>
      </c>
      <c r="BK48" s="458">
        <v>12.652559999999999</v>
      </c>
      <c r="BL48" s="458">
        <v>12.912369999999999</v>
      </c>
      <c r="BM48" s="458">
        <v>12.859109999999999</v>
      </c>
      <c r="BN48" s="458">
        <v>12.43488</v>
      </c>
      <c r="BO48" s="458">
        <v>12.437950000000001</v>
      </c>
      <c r="BP48" s="458">
        <v>12.97845</v>
      </c>
      <c r="BQ48" s="458">
        <v>13.35506</v>
      </c>
      <c r="BR48" s="458">
        <v>13.534509999999999</v>
      </c>
      <c r="BS48" s="458">
        <v>13.483739999999999</v>
      </c>
      <c r="BT48" s="458">
        <v>12.76296</v>
      </c>
      <c r="BU48" s="458">
        <v>12.696630000000001</v>
      </c>
      <c r="BV48" s="458">
        <v>12.703469999999999</v>
      </c>
    </row>
    <row r="49" spans="1:74" s="414" customFormat="1" ht="12" customHeight="1" x14ac:dyDescent="0.2">
      <c r="A49" s="413"/>
      <c r="B49" s="404" t="s">
        <v>929</v>
      </c>
      <c r="C49" s="402"/>
      <c r="D49" s="402"/>
      <c r="E49" s="402"/>
      <c r="F49" s="402"/>
      <c r="G49" s="402"/>
      <c r="H49" s="402"/>
      <c r="I49" s="402"/>
      <c r="J49" s="402"/>
      <c r="K49" s="402"/>
      <c r="L49" s="402"/>
      <c r="M49" s="402"/>
      <c r="N49" s="402"/>
      <c r="O49" s="402"/>
      <c r="P49" s="402"/>
      <c r="Q49" s="402"/>
    </row>
    <row r="50" spans="1:74" s="209" customFormat="1" ht="12.75" x14ac:dyDescent="0.2">
      <c r="A50" s="208"/>
      <c r="B50" s="788" t="str">
        <f>Dates!$G$2</f>
        <v>EIA completed modeling and analysis for this report on Thursday, June 6, 2024.</v>
      </c>
      <c r="C50" s="789"/>
      <c r="D50" s="789"/>
      <c r="E50" s="789"/>
      <c r="F50" s="789"/>
      <c r="G50" s="789"/>
      <c r="H50" s="789"/>
      <c r="I50" s="789"/>
      <c r="J50" s="789"/>
      <c r="K50" s="789"/>
      <c r="L50" s="789"/>
      <c r="M50" s="789"/>
      <c r="N50" s="789"/>
      <c r="O50" s="789"/>
      <c r="P50" s="789"/>
      <c r="Q50" s="789"/>
      <c r="AY50" s="229"/>
      <c r="AZ50" s="229"/>
      <c r="BA50" s="229"/>
      <c r="BB50" s="229"/>
      <c r="BC50" s="229"/>
      <c r="BD50" s="330"/>
      <c r="BE50" s="330"/>
      <c r="BF50" s="330"/>
      <c r="BG50" s="229"/>
      <c r="BH50" s="229"/>
      <c r="BI50" s="229"/>
      <c r="BJ50" s="229"/>
    </row>
    <row r="51" spans="1:74" s="209" customFormat="1" ht="12.75" x14ac:dyDescent="0.2">
      <c r="A51" s="208"/>
      <c r="B51" s="862" t="s">
        <v>213</v>
      </c>
      <c r="C51" s="789"/>
      <c r="D51" s="789"/>
      <c r="E51" s="789"/>
      <c r="F51" s="789"/>
      <c r="G51" s="789"/>
      <c r="H51" s="789"/>
      <c r="I51" s="789"/>
      <c r="J51" s="789"/>
      <c r="K51" s="789"/>
      <c r="L51" s="789"/>
      <c r="M51" s="789"/>
      <c r="N51" s="789"/>
      <c r="O51" s="789"/>
      <c r="P51" s="789"/>
      <c r="Q51" s="789"/>
      <c r="AY51" s="229"/>
      <c r="AZ51" s="229"/>
      <c r="BA51" s="229"/>
      <c r="BB51" s="229"/>
      <c r="BC51" s="229"/>
      <c r="BD51" s="330"/>
      <c r="BE51" s="330"/>
      <c r="BF51" s="330"/>
      <c r="BG51" s="229"/>
      <c r="BH51" s="229"/>
      <c r="BI51" s="229"/>
      <c r="BJ51" s="229"/>
    </row>
    <row r="52" spans="1:74" s="209" customFormat="1" ht="20.100000000000001" customHeight="1" x14ac:dyDescent="0.2">
      <c r="A52" s="208"/>
      <c r="B52" s="868" t="s">
        <v>905</v>
      </c>
      <c r="C52" s="865"/>
      <c r="D52" s="865"/>
      <c r="E52" s="865"/>
      <c r="F52" s="865"/>
      <c r="G52" s="865"/>
      <c r="H52" s="865"/>
      <c r="I52" s="865"/>
      <c r="J52" s="865"/>
      <c r="K52" s="865"/>
      <c r="L52" s="865"/>
      <c r="M52" s="865"/>
      <c r="N52" s="865"/>
      <c r="O52" s="865"/>
      <c r="P52" s="865"/>
      <c r="Q52" s="865"/>
      <c r="AY52" s="229"/>
      <c r="AZ52" s="229"/>
      <c r="BA52" s="229"/>
      <c r="BB52" s="229"/>
      <c r="BC52" s="229"/>
      <c r="BD52" s="330"/>
      <c r="BE52" s="330"/>
      <c r="BF52" s="330"/>
      <c r="BG52" s="229"/>
      <c r="BH52" s="229"/>
      <c r="BI52" s="229"/>
      <c r="BJ52" s="229"/>
    </row>
    <row r="53" spans="1:74" s="209" customFormat="1" ht="12.75" x14ac:dyDescent="0.2">
      <c r="A53" s="208"/>
      <c r="B53" s="798" t="s">
        <v>73</v>
      </c>
      <c r="C53" s="780"/>
      <c r="D53" s="780"/>
      <c r="E53" s="780"/>
      <c r="F53" s="780"/>
      <c r="G53" s="780"/>
      <c r="H53" s="780"/>
      <c r="I53" s="780"/>
      <c r="J53" s="780"/>
      <c r="K53" s="780"/>
      <c r="L53" s="780"/>
      <c r="M53" s="780"/>
      <c r="N53" s="780"/>
      <c r="O53" s="780"/>
      <c r="P53" s="780"/>
      <c r="Q53" s="780"/>
      <c r="AY53" s="229"/>
      <c r="AZ53" s="229"/>
      <c r="BA53" s="229"/>
      <c r="BB53" s="229"/>
      <c r="BC53" s="229"/>
      <c r="BD53" s="330"/>
      <c r="BE53" s="330"/>
      <c r="BF53" s="330"/>
      <c r="BG53" s="229"/>
      <c r="BH53" s="229"/>
      <c r="BI53" s="229"/>
      <c r="BJ53" s="229"/>
    </row>
    <row r="54" spans="1:74" s="209" customFormat="1" x14ac:dyDescent="0.2">
      <c r="A54" s="208"/>
      <c r="B54" s="868" t="s">
        <v>902</v>
      </c>
      <c r="C54" s="868"/>
      <c r="D54" s="868"/>
      <c r="E54" s="868"/>
      <c r="F54" s="868"/>
      <c r="G54" s="868"/>
      <c r="H54" s="868"/>
      <c r="I54" s="868"/>
      <c r="J54" s="868"/>
      <c r="K54" s="868"/>
      <c r="L54" s="868"/>
      <c r="M54" s="868"/>
      <c r="N54" s="868"/>
      <c r="O54" s="868"/>
      <c r="P54" s="868"/>
      <c r="Q54" s="868"/>
      <c r="AY54" s="229"/>
      <c r="AZ54" s="229"/>
      <c r="BA54" s="229"/>
      <c r="BB54" s="229"/>
      <c r="BC54" s="229"/>
      <c r="BD54" s="330"/>
      <c r="BE54" s="330"/>
      <c r="BF54" s="330"/>
      <c r="BG54" s="229"/>
      <c r="BH54" s="229"/>
      <c r="BI54" s="229"/>
      <c r="BJ54" s="229"/>
    </row>
    <row r="55" spans="1:74" s="209" customFormat="1" x14ac:dyDescent="0.2">
      <c r="A55" s="208"/>
      <c r="B55" s="855" t="s">
        <v>906</v>
      </c>
      <c r="C55" s="855"/>
      <c r="D55" s="855"/>
      <c r="E55" s="855"/>
      <c r="F55" s="855"/>
      <c r="G55" s="855"/>
      <c r="H55" s="855"/>
      <c r="I55" s="855"/>
      <c r="J55" s="855"/>
      <c r="K55" s="855"/>
      <c r="L55" s="855"/>
      <c r="M55" s="855"/>
      <c r="N55" s="855"/>
      <c r="O55" s="855"/>
      <c r="P55" s="855"/>
      <c r="Q55" s="855"/>
      <c r="AY55" s="229"/>
      <c r="AZ55" s="229"/>
      <c r="BA55" s="229"/>
      <c r="BB55" s="229"/>
      <c r="BC55" s="229"/>
      <c r="BD55" s="330"/>
      <c r="BE55" s="330"/>
      <c r="BF55" s="330"/>
      <c r="BG55" s="229"/>
      <c r="BH55" s="229"/>
      <c r="BI55" s="229"/>
      <c r="BJ55" s="229"/>
    </row>
    <row r="56" spans="1:74" s="209" customFormat="1" ht="12.75" x14ac:dyDescent="0.2">
      <c r="A56" s="208"/>
      <c r="B56" s="868" t="s">
        <v>907</v>
      </c>
      <c r="C56" s="863"/>
      <c r="D56" s="863"/>
      <c r="E56" s="863"/>
      <c r="F56" s="863"/>
      <c r="G56" s="863"/>
      <c r="H56" s="863"/>
      <c r="I56" s="863"/>
      <c r="J56" s="863"/>
      <c r="K56" s="863"/>
      <c r="L56" s="863"/>
      <c r="M56" s="863"/>
      <c r="N56" s="863"/>
      <c r="O56" s="863"/>
      <c r="P56" s="863"/>
      <c r="Q56" s="801"/>
      <c r="AY56" s="229"/>
      <c r="AZ56" s="229"/>
      <c r="BA56" s="229"/>
      <c r="BB56" s="229"/>
      <c r="BC56" s="229"/>
      <c r="BD56" s="330"/>
      <c r="BE56" s="330"/>
      <c r="BF56" s="330"/>
      <c r="BG56" s="229"/>
      <c r="BH56" s="229"/>
      <c r="BI56" s="229"/>
      <c r="BJ56" s="229"/>
    </row>
    <row r="57" spans="1:74" s="209" customFormat="1" ht="14.25" x14ac:dyDescent="0.2">
      <c r="A57" s="208"/>
      <c r="B57" s="800" t="s">
        <v>899</v>
      </c>
      <c r="C57" s="801"/>
      <c r="D57" s="801"/>
      <c r="E57" s="801"/>
      <c r="F57" s="801"/>
      <c r="G57" s="801"/>
      <c r="H57" s="801"/>
      <c r="I57" s="801"/>
      <c r="J57" s="801"/>
      <c r="K57" s="801"/>
      <c r="L57" s="801"/>
      <c r="M57" s="801"/>
      <c r="N57" s="801"/>
      <c r="O57" s="801"/>
      <c r="P57" s="801"/>
      <c r="Q57" s="866"/>
      <c r="AY57" s="229"/>
      <c r="AZ57" s="229"/>
      <c r="BA57" s="229"/>
      <c r="BB57" s="229"/>
      <c r="BC57" s="229"/>
      <c r="BD57" s="330"/>
      <c r="BE57" s="330"/>
      <c r="BF57" s="330"/>
      <c r="BG57" s="229"/>
      <c r="BH57" s="229"/>
      <c r="BI57" s="229"/>
      <c r="BJ57" s="229"/>
    </row>
    <row r="58" spans="1:74" s="209" customFormat="1" ht="12.75" x14ac:dyDescent="0.2">
      <c r="A58" s="208"/>
      <c r="B58" s="867" t="s">
        <v>900</v>
      </c>
      <c r="C58" s="792"/>
      <c r="D58" s="792"/>
      <c r="E58" s="792"/>
      <c r="F58" s="792"/>
      <c r="G58" s="792"/>
      <c r="H58" s="792"/>
      <c r="I58" s="792"/>
      <c r="J58" s="792"/>
      <c r="K58" s="792"/>
      <c r="L58" s="792"/>
      <c r="M58" s="792"/>
      <c r="N58" s="792"/>
      <c r="O58" s="792"/>
      <c r="P58" s="792"/>
      <c r="Q58" s="792"/>
      <c r="AY58" s="229"/>
      <c r="AZ58" s="229"/>
      <c r="BA58" s="229"/>
      <c r="BB58" s="229"/>
      <c r="BC58" s="229"/>
      <c r="BD58" s="330"/>
      <c r="BE58" s="330"/>
      <c r="BF58" s="330"/>
      <c r="BG58" s="229"/>
      <c r="BH58" s="229"/>
      <c r="BI58" s="229"/>
      <c r="BJ58" s="229"/>
    </row>
    <row r="59" spans="1:74" s="205" customFormat="1" ht="12" customHeight="1" x14ac:dyDescent="0.2">
      <c r="A59" s="66"/>
      <c r="B59" s="808"/>
      <c r="C59" s="792"/>
      <c r="D59" s="792"/>
      <c r="E59" s="792"/>
      <c r="F59" s="792"/>
      <c r="G59" s="792"/>
      <c r="H59" s="792"/>
      <c r="I59" s="792"/>
      <c r="J59" s="792"/>
      <c r="K59" s="792"/>
      <c r="L59" s="792"/>
      <c r="M59" s="792"/>
      <c r="N59" s="792"/>
      <c r="O59" s="792"/>
      <c r="P59" s="792"/>
      <c r="Q59" s="792"/>
      <c r="AY59" s="228"/>
      <c r="AZ59" s="228"/>
      <c r="BA59" s="228"/>
      <c r="BB59" s="228"/>
      <c r="BC59" s="228"/>
      <c r="BD59" s="328"/>
      <c r="BE59" s="328"/>
      <c r="BF59" s="328"/>
      <c r="BG59" s="228"/>
      <c r="BH59" s="228"/>
      <c r="BI59" s="228"/>
      <c r="BJ59" s="228"/>
    </row>
    <row r="60" spans="1:74" x14ac:dyDescent="0.2">
      <c r="A60" s="6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145"/>
      <c r="AZ60" s="145"/>
      <c r="BA60" s="145"/>
      <c r="BB60" s="145"/>
      <c r="BC60" s="145"/>
      <c r="BD60" s="331"/>
      <c r="BE60" s="331"/>
      <c r="BF60" s="331"/>
      <c r="BG60" s="145"/>
      <c r="BH60" s="145"/>
      <c r="BI60" s="145"/>
      <c r="BJ60" s="145"/>
      <c r="BK60" s="145"/>
      <c r="BL60" s="145"/>
      <c r="BM60" s="145"/>
      <c r="BN60" s="145"/>
      <c r="BO60" s="145"/>
      <c r="BP60" s="145"/>
      <c r="BQ60" s="145"/>
      <c r="BR60" s="145"/>
      <c r="BS60" s="145"/>
      <c r="BT60" s="145"/>
      <c r="BU60" s="145"/>
      <c r="BV60" s="145"/>
    </row>
    <row r="61" spans="1:74" x14ac:dyDescent="0.2">
      <c r="A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145"/>
      <c r="AZ61" s="145"/>
      <c r="BA61" s="145"/>
      <c r="BB61" s="145"/>
      <c r="BC61" s="145"/>
      <c r="BD61" s="331"/>
      <c r="BE61" s="331"/>
      <c r="BF61" s="331"/>
      <c r="BG61" s="145"/>
      <c r="BH61" s="145"/>
      <c r="BI61" s="145"/>
      <c r="BJ61" s="145"/>
      <c r="BK61" s="145"/>
      <c r="BL61" s="145"/>
      <c r="BM61" s="145"/>
      <c r="BN61" s="145"/>
      <c r="BO61" s="145"/>
      <c r="BP61" s="145"/>
      <c r="BQ61" s="145"/>
      <c r="BR61" s="145"/>
      <c r="BS61" s="145"/>
      <c r="BT61" s="145"/>
      <c r="BU61" s="145"/>
      <c r="BV61" s="145"/>
    </row>
    <row r="62" spans="1:74" x14ac:dyDescent="0.2">
      <c r="A62" s="6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145"/>
      <c r="AZ62" s="145"/>
      <c r="BA62" s="145"/>
      <c r="BB62" s="145"/>
      <c r="BC62" s="145"/>
      <c r="BD62" s="331"/>
      <c r="BE62" s="331"/>
      <c r="BF62" s="331"/>
      <c r="BG62" s="145"/>
      <c r="BH62" s="145"/>
      <c r="BI62" s="145"/>
      <c r="BJ62" s="145"/>
      <c r="BK62" s="145"/>
      <c r="BL62" s="145"/>
      <c r="BM62" s="145"/>
      <c r="BN62" s="145"/>
      <c r="BO62" s="145"/>
      <c r="BP62" s="145"/>
      <c r="BQ62" s="145"/>
      <c r="BR62" s="145"/>
      <c r="BS62" s="145"/>
      <c r="BT62" s="145"/>
      <c r="BU62" s="145"/>
      <c r="BV62" s="145"/>
    </row>
    <row r="63" spans="1:74" x14ac:dyDescent="0.2">
      <c r="A63" s="6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145"/>
      <c r="AZ63" s="145"/>
      <c r="BA63" s="145"/>
      <c r="BB63" s="145"/>
      <c r="BC63" s="145"/>
      <c r="BD63" s="331"/>
      <c r="BE63" s="331"/>
      <c r="BF63" s="331"/>
      <c r="BG63" s="145"/>
      <c r="BH63" s="145"/>
      <c r="BI63" s="145"/>
      <c r="BJ63" s="145"/>
      <c r="BK63" s="145"/>
      <c r="BL63" s="145"/>
      <c r="BM63" s="145"/>
      <c r="BN63" s="145"/>
      <c r="BO63" s="145"/>
      <c r="BP63" s="145"/>
      <c r="BQ63" s="145"/>
      <c r="BR63" s="145"/>
      <c r="BS63" s="145"/>
      <c r="BT63" s="145"/>
      <c r="BU63" s="145"/>
      <c r="BV63" s="145"/>
    </row>
    <row r="64" spans="1:74" x14ac:dyDescent="0.2">
      <c r="A64" s="6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145"/>
      <c r="AZ64" s="145"/>
      <c r="BA64" s="145"/>
      <c r="BB64" s="145"/>
      <c r="BC64" s="145"/>
      <c r="BD64" s="331"/>
      <c r="BE64" s="331"/>
      <c r="BF64" s="331"/>
      <c r="BG64" s="145"/>
      <c r="BH64" s="145"/>
      <c r="BI64" s="145"/>
      <c r="BJ64" s="145"/>
      <c r="BK64" s="145"/>
      <c r="BL64" s="145"/>
      <c r="BM64" s="145"/>
      <c r="BN64" s="145"/>
      <c r="BO64" s="145"/>
      <c r="BP64" s="145"/>
      <c r="BQ64" s="145"/>
      <c r="BR64" s="145"/>
      <c r="BS64" s="145"/>
      <c r="BT64" s="145"/>
      <c r="BU64" s="145"/>
      <c r="BV64" s="145"/>
    </row>
    <row r="65" spans="1:74" x14ac:dyDescent="0.2">
      <c r="A65" s="6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145"/>
      <c r="AZ65" s="145"/>
      <c r="BA65" s="145"/>
      <c r="BB65" s="145"/>
      <c r="BC65" s="145"/>
      <c r="BD65" s="331"/>
      <c r="BE65" s="331"/>
      <c r="BF65" s="331"/>
      <c r="BG65" s="145"/>
      <c r="BH65" s="145"/>
      <c r="BI65" s="145"/>
      <c r="BJ65" s="145"/>
      <c r="BK65" s="145"/>
      <c r="BL65" s="145"/>
      <c r="BM65" s="145"/>
      <c r="BN65" s="145"/>
      <c r="BO65" s="145"/>
      <c r="BP65" s="145"/>
      <c r="BQ65" s="145"/>
      <c r="BR65" s="145"/>
      <c r="BS65" s="145"/>
      <c r="BT65" s="145"/>
      <c r="BU65" s="145"/>
      <c r="BV65" s="145"/>
    </row>
    <row r="66" spans="1:74" x14ac:dyDescent="0.2">
      <c r="A66" s="6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145"/>
      <c r="AZ66" s="145"/>
      <c r="BA66" s="145"/>
      <c r="BB66" s="145"/>
      <c r="BC66" s="145"/>
      <c r="BD66" s="331"/>
      <c r="BE66" s="331"/>
      <c r="BF66" s="331"/>
      <c r="BG66" s="145"/>
      <c r="BH66" s="145"/>
      <c r="BI66" s="145"/>
      <c r="BJ66" s="145"/>
      <c r="BK66" s="145"/>
      <c r="BL66" s="145"/>
      <c r="BM66" s="145"/>
      <c r="BN66" s="145"/>
      <c r="BO66" s="145"/>
      <c r="BP66" s="145"/>
      <c r="BQ66" s="145"/>
      <c r="BR66" s="145"/>
      <c r="BS66" s="145"/>
      <c r="BT66" s="145"/>
      <c r="BU66" s="145"/>
      <c r="BV66" s="145"/>
    </row>
    <row r="67" spans="1:74" x14ac:dyDescent="0.2">
      <c r="A67" s="6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145"/>
      <c r="AZ67" s="145"/>
      <c r="BA67" s="145"/>
      <c r="BB67" s="145"/>
      <c r="BC67" s="145"/>
      <c r="BD67" s="331"/>
      <c r="BE67" s="331"/>
      <c r="BF67" s="331"/>
      <c r="BG67" s="145"/>
      <c r="BH67" s="145"/>
      <c r="BI67" s="145"/>
      <c r="BJ67" s="145"/>
      <c r="BK67" s="145"/>
      <c r="BL67" s="145"/>
      <c r="BM67" s="145"/>
      <c r="BN67" s="145"/>
      <c r="BO67" s="145"/>
      <c r="BP67" s="145"/>
      <c r="BQ67" s="145"/>
      <c r="BR67" s="145"/>
      <c r="BS67" s="145"/>
      <c r="BT67" s="145"/>
      <c r="BU67" s="145"/>
      <c r="BV67" s="145"/>
    </row>
    <row r="68" spans="1:74" x14ac:dyDescent="0.2">
      <c r="A68" s="6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145"/>
      <c r="AZ68" s="145"/>
      <c r="BA68" s="145"/>
      <c r="BB68" s="145"/>
      <c r="BC68" s="145"/>
      <c r="BD68" s="331"/>
      <c r="BE68" s="331"/>
      <c r="BF68" s="331"/>
      <c r="BG68" s="145"/>
      <c r="BH68" s="145"/>
      <c r="BI68" s="145"/>
      <c r="BJ68" s="145"/>
      <c r="BK68" s="145"/>
      <c r="BL68" s="145"/>
      <c r="BM68" s="145"/>
      <c r="BN68" s="145"/>
      <c r="BO68" s="145"/>
      <c r="BP68" s="145"/>
      <c r="BQ68" s="145"/>
      <c r="BR68" s="145"/>
      <c r="BS68" s="145"/>
      <c r="BT68" s="145"/>
      <c r="BU68" s="145"/>
      <c r="BV68" s="145"/>
    </row>
    <row r="69" spans="1:74" x14ac:dyDescent="0.2">
      <c r="BK69" s="146"/>
      <c r="BL69" s="146"/>
      <c r="BM69" s="146"/>
      <c r="BN69" s="146"/>
      <c r="BO69" s="146"/>
      <c r="BP69" s="146"/>
      <c r="BQ69" s="146"/>
      <c r="BR69" s="146"/>
      <c r="BS69" s="146"/>
      <c r="BT69" s="146"/>
      <c r="BU69" s="146"/>
      <c r="BV69" s="146"/>
    </row>
    <row r="70" spans="1:74" x14ac:dyDescent="0.2">
      <c r="A70" s="6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145"/>
      <c r="AZ70" s="145"/>
      <c r="BA70" s="145"/>
      <c r="BB70" s="145"/>
      <c r="BC70" s="145"/>
      <c r="BD70" s="331"/>
      <c r="BE70" s="331"/>
      <c r="BF70" s="331"/>
      <c r="BG70" s="145"/>
      <c r="BH70" s="145"/>
      <c r="BI70" s="145"/>
      <c r="BJ70" s="145"/>
      <c r="BK70" s="145"/>
      <c r="BL70" s="145"/>
      <c r="BM70" s="145"/>
      <c r="BN70" s="145"/>
      <c r="BO70" s="145"/>
      <c r="BP70" s="145"/>
      <c r="BQ70" s="145"/>
      <c r="BR70" s="145"/>
      <c r="BS70" s="145"/>
      <c r="BT70" s="145"/>
      <c r="BU70" s="145"/>
      <c r="BV70" s="145"/>
    </row>
    <row r="71" spans="1:74" x14ac:dyDescent="0.2">
      <c r="A71" s="6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145"/>
      <c r="AZ71" s="145"/>
      <c r="BA71" s="145"/>
      <c r="BB71" s="145"/>
      <c r="BC71" s="145"/>
      <c r="BD71" s="331"/>
      <c r="BE71" s="331"/>
      <c r="BF71" s="331"/>
      <c r="BG71" s="145"/>
      <c r="BH71" s="145"/>
      <c r="BI71" s="145"/>
      <c r="BJ71" s="145"/>
      <c r="BK71" s="145"/>
      <c r="BL71" s="145"/>
      <c r="BM71" s="145"/>
      <c r="BN71" s="145"/>
      <c r="BO71" s="145"/>
      <c r="BP71" s="145"/>
      <c r="BQ71" s="145"/>
      <c r="BR71" s="145"/>
      <c r="BS71" s="145"/>
      <c r="BT71" s="145"/>
      <c r="BU71" s="145"/>
      <c r="BV71" s="145"/>
    </row>
    <row r="72" spans="1:74" x14ac:dyDescent="0.2">
      <c r="A72" s="66"/>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145"/>
      <c r="AZ72" s="145"/>
      <c r="BA72" s="145"/>
      <c r="BB72" s="145"/>
      <c r="BC72" s="145"/>
      <c r="BD72" s="331"/>
      <c r="BE72" s="331"/>
      <c r="BF72" s="331"/>
      <c r="BG72" s="145"/>
      <c r="BH72" s="145"/>
      <c r="BI72" s="145"/>
      <c r="BJ72" s="145"/>
      <c r="BK72" s="145"/>
      <c r="BL72" s="145"/>
      <c r="BM72" s="145"/>
      <c r="BN72" s="145"/>
      <c r="BO72" s="145"/>
      <c r="BP72" s="145"/>
      <c r="BQ72" s="145"/>
      <c r="BR72" s="145"/>
      <c r="BS72" s="145"/>
      <c r="BT72" s="145"/>
      <c r="BU72" s="145"/>
      <c r="BV72" s="145"/>
    </row>
    <row r="73" spans="1:74" x14ac:dyDescent="0.2">
      <c r="A73" s="66"/>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145"/>
      <c r="AZ73" s="145"/>
      <c r="BA73" s="145"/>
      <c r="BB73" s="145"/>
      <c r="BC73" s="145"/>
      <c r="BD73" s="331"/>
      <c r="BE73" s="331"/>
      <c r="BF73" s="331"/>
      <c r="BG73" s="145"/>
      <c r="BH73" s="145"/>
      <c r="BI73" s="145"/>
      <c r="BJ73" s="145"/>
      <c r="BK73" s="145"/>
      <c r="BL73" s="145"/>
      <c r="BM73" s="145"/>
      <c r="BN73" s="145"/>
      <c r="BO73" s="145"/>
      <c r="BP73" s="145"/>
      <c r="BQ73" s="145"/>
      <c r="BR73" s="145"/>
      <c r="BS73" s="145"/>
      <c r="BT73" s="145"/>
      <c r="BU73" s="145"/>
      <c r="BV73" s="145"/>
    </row>
    <row r="74" spans="1:74" x14ac:dyDescent="0.2">
      <c r="A74" s="6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145"/>
      <c r="AZ74" s="145"/>
      <c r="BA74" s="145"/>
      <c r="BB74" s="145"/>
      <c r="BC74" s="145"/>
      <c r="BD74" s="331"/>
      <c r="BE74" s="331"/>
      <c r="BF74" s="331"/>
      <c r="BG74" s="145"/>
      <c r="BH74" s="145"/>
      <c r="BI74" s="145"/>
      <c r="BJ74" s="145"/>
      <c r="BK74" s="145"/>
      <c r="BL74" s="145"/>
      <c r="BM74" s="145"/>
      <c r="BN74" s="145"/>
      <c r="BO74" s="145"/>
      <c r="BP74" s="145"/>
      <c r="BQ74" s="145"/>
      <c r="BR74" s="145"/>
      <c r="BS74" s="145"/>
      <c r="BT74" s="145"/>
      <c r="BU74" s="145"/>
      <c r="BV74" s="145"/>
    </row>
    <row r="75" spans="1:74" x14ac:dyDescent="0.2">
      <c r="A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145"/>
      <c r="AZ75" s="145"/>
      <c r="BA75" s="145"/>
      <c r="BB75" s="145"/>
      <c r="BC75" s="145"/>
      <c r="BD75" s="331"/>
      <c r="BE75" s="331"/>
      <c r="BF75" s="331"/>
      <c r="BG75" s="145"/>
      <c r="BH75" s="145"/>
      <c r="BI75" s="145"/>
      <c r="BJ75" s="145"/>
      <c r="BK75" s="145"/>
      <c r="BL75" s="145"/>
      <c r="BM75" s="145"/>
      <c r="BN75" s="145"/>
      <c r="BO75" s="145"/>
      <c r="BP75" s="145"/>
      <c r="BQ75" s="145"/>
      <c r="BR75" s="145"/>
      <c r="BS75" s="145"/>
      <c r="BT75" s="145"/>
      <c r="BU75" s="145"/>
      <c r="BV75" s="145"/>
    </row>
    <row r="76" spans="1:74" x14ac:dyDescent="0.2">
      <c r="A76" s="66"/>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145"/>
      <c r="AZ76" s="145"/>
      <c r="BA76" s="145"/>
      <c r="BB76" s="145"/>
      <c r="BC76" s="145"/>
      <c r="BD76" s="331"/>
      <c r="BE76" s="331"/>
      <c r="BF76" s="331"/>
      <c r="BG76" s="145"/>
      <c r="BH76" s="145"/>
      <c r="BI76" s="145"/>
      <c r="BJ76" s="145"/>
      <c r="BK76" s="145"/>
      <c r="BL76" s="145"/>
      <c r="BM76" s="145"/>
      <c r="BN76" s="145"/>
      <c r="BO76" s="145"/>
      <c r="BP76" s="145"/>
      <c r="BQ76" s="145"/>
      <c r="BR76" s="145"/>
      <c r="BS76" s="145"/>
      <c r="BT76" s="145"/>
      <c r="BU76" s="145"/>
      <c r="BV76" s="145"/>
    </row>
    <row r="77" spans="1:74" x14ac:dyDescent="0.2">
      <c r="A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145"/>
      <c r="AZ77" s="145"/>
      <c r="BA77" s="145"/>
      <c r="BB77" s="145"/>
      <c r="BC77" s="145"/>
      <c r="BD77" s="331"/>
      <c r="BE77" s="331"/>
      <c r="BF77" s="331"/>
      <c r="BG77" s="145"/>
      <c r="BH77" s="145"/>
      <c r="BI77" s="145"/>
      <c r="BJ77" s="145"/>
      <c r="BK77" s="145"/>
      <c r="BL77" s="145"/>
      <c r="BM77" s="145"/>
      <c r="BN77" s="145"/>
      <c r="BO77" s="145"/>
      <c r="BP77" s="145"/>
      <c r="BQ77" s="145"/>
      <c r="BR77" s="145"/>
      <c r="BS77" s="145"/>
      <c r="BT77" s="145"/>
      <c r="BU77" s="145"/>
      <c r="BV77" s="145"/>
    </row>
    <row r="78" spans="1:74" x14ac:dyDescent="0.2">
      <c r="A78" s="66"/>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145"/>
      <c r="AZ78" s="145"/>
      <c r="BA78" s="145"/>
      <c r="BB78" s="145"/>
      <c r="BC78" s="145"/>
      <c r="BD78" s="331"/>
      <c r="BE78" s="331"/>
      <c r="BF78" s="331"/>
      <c r="BG78" s="145"/>
      <c r="BH78" s="145"/>
      <c r="BI78" s="145"/>
      <c r="BJ78" s="145"/>
      <c r="BK78" s="145"/>
      <c r="BL78" s="145"/>
      <c r="BM78" s="145"/>
      <c r="BN78" s="145"/>
      <c r="BO78" s="145"/>
      <c r="BP78" s="145"/>
      <c r="BQ78" s="145"/>
      <c r="BR78" s="145"/>
      <c r="BS78" s="145"/>
      <c r="BT78" s="145"/>
      <c r="BU78" s="145"/>
      <c r="BV78" s="145"/>
    </row>
    <row r="79" spans="1:74" x14ac:dyDescent="0.2">
      <c r="BK79" s="146"/>
      <c r="BL79" s="146"/>
      <c r="BM79" s="146"/>
      <c r="BN79" s="146"/>
      <c r="BO79" s="146"/>
      <c r="BP79" s="146"/>
      <c r="BQ79" s="146"/>
      <c r="BR79" s="146"/>
      <c r="BS79" s="146"/>
      <c r="BT79" s="146"/>
      <c r="BU79" s="146"/>
      <c r="BV79" s="146"/>
    </row>
    <row r="80" spans="1:74" x14ac:dyDescent="0.2">
      <c r="BK80" s="146"/>
      <c r="BL80" s="146"/>
      <c r="BM80" s="146"/>
      <c r="BN80" s="146"/>
      <c r="BO80" s="146"/>
      <c r="BP80" s="146"/>
      <c r="BQ80" s="146"/>
      <c r="BR80" s="146"/>
      <c r="BS80" s="146"/>
      <c r="BT80" s="146"/>
      <c r="BU80" s="146"/>
      <c r="BV80" s="146"/>
    </row>
    <row r="81" spans="3:74" x14ac:dyDescent="0.2">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147"/>
      <c r="AZ81" s="147"/>
      <c r="BA81" s="147"/>
      <c r="BB81" s="147"/>
      <c r="BC81" s="147"/>
      <c r="BD81" s="332"/>
      <c r="BE81" s="332"/>
      <c r="BF81" s="332"/>
      <c r="BG81" s="147"/>
      <c r="BH81" s="147"/>
      <c r="BI81" s="147"/>
      <c r="BJ81" s="147"/>
      <c r="BK81" s="147"/>
      <c r="BL81" s="147"/>
      <c r="BM81" s="147"/>
      <c r="BN81" s="147"/>
      <c r="BO81" s="147"/>
      <c r="BP81" s="147"/>
      <c r="BQ81" s="147"/>
      <c r="BR81" s="147"/>
      <c r="BS81" s="147"/>
      <c r="BT81" s="147"/>
      <c r="BU81" s="147"/>
      <c r="BV81" s="147"/>
    </row>
    <row r="82" spans="3:74" x14ac:dyDescent="0.2">
      <c r="BK82" s="146"/>
      <c r="BL82" s="146"/>
      <c r="BM82" s="146"/>
      <c r="BN82" s="146"/>
      <c r="BO82" s="146"/>
      <c r="BP82" s="146"/>
      <c r="BQ82" s="146"/>
      <c r="BR82" s="146"/>
      <c r="BS82" s="146"/>
      <c r="BT82" s="146"/>
      <c r="BU82" s="146"/>
      <c r="BV82" s="146"/>
    </row>
    <row r="83" spans="3:74" x14ac:dyDescent="0.2">
      <c r="BK83" s="146"/>
      <c r="BL83" s="146"/>
      <c r="BM83" s="146"/>
      <c r="BN83" s="146"/>
      <c r="BO83" s="146"/>
      <c r="BP83" s="146"/>
      <c r="BQ83" s="146"/>
      <c r="BR83" s="146"/>
      <c r="BS83" s="146"/>
      <c r="BT83" s="146"/>
      <c r="BU83" s="146"/>
      <c r="BV83" s="146"/>
    </row>
    <row r="84" spans="3:74" x14ac:dyDescent="0.2">
      <c r="BK84" s="146"/>
      <c r="BL84" s="146"/>
      <c r="BM84" s="146"/>
      <c r="BN84" s="146"/>
      <c r="BO84" s="146"/>
      <c r="BP84" s="146"/>
      <c r="BQ84" s="146"/>
      <c r="BR84" s="146"/>
      <c r="BS84" s="146"/>
      <c r="BT84" s="146"/>
      <c r="BU84" s="146"/>
      <c r="BV84" s="146"/>
    </row>
    <row r="85" spans="3:74" x14ac:dyDescent="0.2">
      <c r="BK85" s="146"/>
      <c r="BL85" s="146"/>
      <c r="BM85" s="146"/>
      <c r="BN85" s="146"/>
      <c r="BO85" s="146"/>
      <c r="BP85" s="146"/>
      <c r="BQ85" s="146"/>
      <c r="BR85" s="146"/>
      <c r="BS85" s="146"/>
      <c r="BT85" s="146"/>
      <c r="BU85" s="146"/>
      <c r="BV85" s="146"/>
    </row>
    <row r="86" spans="3:74" x14ac:dyDescent="0.2">
      <c r="BK86" s="146"/>
      <c r="BL86" s="146"/>
      <c r="BM86" s="146"/>
      <c r="BN86" s="146"/>
      <c r="BO86" s="146"/>
      <c r="BP86" s="146"/>
      <c r="BQ86" s="146"/>
      <c r="BR86" s="146"/>
      <c r="BS86" s="146"/>
      <c r="BT86" s="146"/>
      <c r="BU86" s="146"/>
      <c r="BV86" s="146"/>
    </row>
    <row r="87" spans="3:74" x14ac:dyDescent="0.2">
      <c r="BK87" s="146"/>
      <c r="BL87" s="146"/>
      <c r="BM87" s="146"/>
      <c r="BN87" s="146"/>
      <c r="BO87" s="146"/>
      <c r="BP87" s="146"/>
      <c r="BQ87" s="146"/>
      <c r="BR87" s="146"/>
      <c r="BS87" s="146"/>
      <c r="BT87" s="146"/>
      <c r="BU87" s="146"/>
      <c r="BV87" s="146"/>
    </row>
    <row r="88" spans="3:74" x14ac:dyDescent="0.2">
      <c r="BK88" s="146"/>
      <c r="BL88" s="146"/>
      <c r="BM88" s="146"/>
      <c r="BN88" s="146"/>
      <c r="BO88" s="146"/>
      <c r="BP88" s="146"/>
      <c r="BQ88" s="146"/>
      <c r="BR88" s="146"/>
      <c r="BS88" s="146"/>
      <c r="BT88" s="146"/>
      <c r="BU88" s="146"/>
      <c r="BV88" s="146"/>
    </row>
    <row r="89" spans="3:74" x14ac:dyDescent="0.2">
      <c r="BK89" s="146"/>
      <c r="BL89" s="146"/>
      <c r="BM89" s="146"/>
      <c r="BN89" s="146"/>
      <c r="BO89" s="146"/>
      <c r="BP89" s="146"/>
      <c r="BQ89" s="146"/>
      <c r="BR89" s="146"/>
      <c r="BS89" s="146"/>
      <c r="BT89" s="146"/>
      <c r="BU89" s="146"/>
      <c r="BV89" s="146"/>
    </row>
    <row r="90" spans="3:74" x14ac:dyDescent="0.2">
      <c r="BK90" s="146"/>
      <c r="BL90" s="146"/>
      <c r="BM90" s="146"/>
      <c r="BN90" s="146"/>
      <c r="BO90" s="146"/>
      <c r="BP90" s="146"/>
      <c r="BQ90" s="146"/>
      <c r="BR90" s="146"/>
      <c r="BS90" s="146"/>
      <c r="BT90" s="146"/>
      <c r="BU90" s="146"/>
      <c r="BV90" s="146"/>
    </row>
    <row r="91" spans="3:74" x14ac:dyDescent="0.2">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148"/>
      <c r="AZ91" s="148"/>
      <c r="BA91" s="148"/>
      <c r="BB91" s="148"/>
      <c r="BC91" s="148"/>
      <c r="BD91" s="333"/>
      <c r="BE91" s="333"/>
      <c r="BF91" s="333"/>
      <c r="BG91" s="148"/>
      <c r="BH91" s="148"/>
      <c r="BI91" s="148"/>
      <c r="BJ91" s="148"/>
      <c r="BK91" s="148"/>
      <c r="BL91" s="148"/>
      <c r="BM91" s="148"/>
      <c r="BN91" s="148"/>
      <c r="BO91" s="148"/>
      <c r="BP91" s="148"/>
      <c r="BQ91" s="148"/>
      <c r="BR91" s="148"/>
      <c r="BS91" s="148"/>
      <c r="BT91" s="148"/>
      <c r="BU91" s="148"/>
      <c r="BV91" s="148"/>
    </row>
    <row r="92" spans="3:74" x14ac:dyDescent="0.2">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148"/>
      <c r="AZ92" s="148"/>
      <c r="BA92" s="148"/>
      <c r="BB92" s="148"/>
      <c r="BC92" s="148"/>
      <c r="BD92" s="333"/>
      <c r="BE92" s="333"/>
      <c r="BF92" s="333"/>
      <c r="BG92" s="148"/>
      <c r="BH92" s="148"/>
      <c r="BI92" s="148"/>
      <c r="BJ92" s="148"/>
      <c r="BK92" s="148"/>
      <c r="BL92" s="148"/>
      <c r="BM92" s="148"/>
      <c r="BN92" s="148"/>
      <c r="BO92" s="148"/>
      <c r="BP92" s="148"/>
      <c r="BQ92" s="148"/>
      <c r="BR92" s="148"/>
      <c r="BS92" s="148"/>
      <c r="BT92" s="148"/>
      <c r="BU92" s="148"/>
      <c r="BV92" s="148"/>
    </row>
    <row r="93" spans="3:74" x14ac:dyDescent="0.2">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148"/>
      <c r="AZ93" s="148"/>
      <c r="BA93" s="148"/>
      <c r="BB93" s="148"/>
      <c r="BC93" s="148"/>
      <c r="BD93" s="333"/>
      <c r="BE93" s="333"/>
      <c r="BF93" s="333"/>
      <c r="BG93" s="148"/>
      <c r="BH93" s="148"/>
      <c r="BI93" s="148"/>
      <c r="BJ93" s="148"/>
      <c r="BK93" s="148"/>
      <c r="BL93" s="148"/>
      <c r="BM93" s="148"/>
      <c r="BN93" s="148"/>
      <c r="BO93" s="148"/>
      <c r="BP93" s="148"/>
      <c r="BQ93" s="148"/>
      <c r="BR93" s="148"/>
      <c r="BS93" s="148"/>
      <c r="BT93" s="148"/>
      <c r="BU93" s="148"/>
      <c r="BV93" s="148"/>
    </row>
    <row r="94" spans="3:74" x14ac:dyDescent="0.2">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148"/>
      <c r="AZ94" s="148"/>
      <c r="BA94" s="148"/>
      <c r="BB94" s="148"/>
      <c r="BC94" s="148"/>
      <c r="BD94" s="333"/>
      <c r="BE94" s="333"/>
      <c r="BF94" s="333"/>
      <c r="BG94" s="148"/>
      <c r="BH94" s="148"/>
      <c r="BI94" s="148"/>
      <c r="BJ94" s="148"/>
      <c r="BK94" s="148"/>
      <c r="BL94" s="148"/>
      <c r="BM94" s="148"/>
      <c r="BN94" s="148"/>
      <c r="BO94" s="148"/>
      <c r="BP94" s="148"/>
      <c r="BQ94" s="148"/>
      <c r="BR94" s="148"/>
      <c r="BS94" s="148"/>
      <c r="BT94" s="148"/>
      <c r="BU94" s="148"/>
      <c r="BV94" s="148"/>
    </row>
    <row r="95" spans="3:74" x14ac:dyDescent="0.2">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148"/>
      <c r="AZ95" s="148"/>
      <c r="BA95" s="148"/>
      <c r="BB95" s="148"/>
      <c r="BC95" s="148"/>
      <c r="BD95" s="333"/>
      <c r="BE95" s="333"/>
      <c r="BF95" s="333"/>
      <c r="BG95" s="148"/>
      <c r="BH95" s="148"/>
      <c r="BI95" s="148"/>
      <c r="BJ95" s="148"/>
      <c r="BK95" s="148"/>
      <c r="BL95" s="148"/>
      <c r="BM95" s="148"/>
      <c r="BN95" s="148"/>
      <c r="BO95" s="148"/>
      <c r="BP95" s="148"/>
      <c r="BQ95" s="148"/>
      <c r="BR95" s="148"/>
      <c r="BS95" s="148"/>
      <c r="BT95" s="148"/>
      <c r="BU95" s="148"/>
      <c r="BV95" s="148"/>
    </row>
    <row r="96" spans="3:74" x14ac:dyDescent="0.2">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148"/>
      <c r="AZ96" s="148"/>
      <c r="BA96" s="148"/>
      <c r="BB96" s="148"/>
      <c r="BC96" s="148"/>
      <c r="BD96" s="333"/>
      <c r="BE96" s="333"/>
      <c r="BF96" s="333"/>
      <c r="BG96" s="148"/>
      <c r="BH96" s="148"/>
      <c r="BI96" s="148"/>
      <c r="BJ96" s="148"/>
      <c r="BK96" s="148"/>
      <c r="BL96" s="148"/>
      <c r="BM96" s="148"/>
      <c r="BN96" s="148"/>
      <c r="BO96" s="148"/>
      <c r="BP96" s="148"/>
      <c r="BQ96" s="148"/>
      <c r="BR96" s="148"/>
      <c r="BS96" s="148"/>
      <c r="BT96" s="148"/>
      <c r="BU96" s="148"/>
      <c r="BV96" s="148"/>
    </row>
    <row r="97" spans="3:74" x14ac:dyDescent="0.2">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148"/>
      <c r="AZ97" s="148"/>
      <c r="BA97" s="148"/>
      <c r="BB97" s="148"/>
      <c r="BC97" s="148"/>
      <c r="BD97" s="333"/>
      <c r="BE97" s="333"/>
      <c r="BF97" s="333"/>
      <c r="BG97" s="148"/>
      <c r="BH97" s="148"/>
      <c r="BI97" s="148"/>
      <c r="BJ97" s="148"/>
      <c r="BK97" s="148"/>
      <c r="BL97" s="148"/>
      <c r="BM97" s="148"/>
      <c r="BN97" s="148"/>
      <c r="BO97" s="148"/>
      <c r="BP97" s="148"/>
      <c r="BQ97" s="148"/>
      <c r="BR97" s="148"/>
      <c r="BS97" s="148"/>
      <c r="BT97" s="148"/>
      <c r="BU97" s="148"/>
      <c r="BV97" s="148"/>
    </row>
    <row r="98" spans="3:74" x14ac:dyDescent="0.2">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148"/>
      <c r="AZ98" s="148"/>
      <c r="BA98" s="148"/>
      <c r="BB98" s="148"/>
      <c r="BC98" s="148"/>
      <c r="BD98" s="333"/>
      <c r="BE98" s="333"/>
      <c r="BF98" s="333"/>
      <c r="BG98" s="148"/>
      <c r="BH98" s="148"/>
      <c r="BI98" s="148"/>
      <c r="BJ98" s="148"/>
      <c r="BK98" s="148"/>
      <c r="BL98" s="148"/>
      <c r="BM98" s="148"/>
      <c r="BN98" s="148"/>
      <c r="BO98" s="148"/>
      <c r="BP98" s="148"/>
      <c r="BQ98" s="148"/>
      <c r="BR98" s="148"/>
      <c r="BS98" s="148"/>
      <c r="BT98" s="148"/>
      <c r="BU98" s="148"/>
      <c r="BV98" s="148"/>
    </row>
    <row r="99" spans="3:74" x14ac:dyDescent="0.2">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148"/>
      <c r="AZ99" s="148"/>
      <c r="BA99" s="148"/>
      <c r="BB99" s="148"/>
      <c r="BC99" s="148"/>
      <c r="BD99" s="333"/>
      <c r="BE99" s="333"/>
      <c r="BF99" s="333"/>
      <c r="BG99" s="148"/>
      <c r="BH99" s="148"/>
      <c r="BI99" s="148"/>
      <c r="BJ99" s="148"/>
      <c r="BK99" s="148"/>
      <c r="BL99" s="148"/>
      <c r="BM99" s="148"/>
      <c r="BN99" s="148"/>
      <c r="BO99" s="148"/>
      <c r="BP99" s="148"/>
      <c r="BQ99" s="148"/>
      <c r="BR99" s="148"/>
      <c r="BS99" s="148"/>
      <c r="BT99" s="148"/>
      <c r="BU99" s="148"/>
      <c r="BV99" s="148"/>
    </row>
    <row r="100" spans="3:74" x14ac:dyDescent="0.2">
      <c r="BK100" s="146"/>
      <c r="BL100" s="146"/>
      <c r="BM100" s="146"/>
      <c r="BN100" s="146"/>
      <c r="BO100" s="146"/>
      <c r="BP100" s="146"/>
      <c r="BQ100" s="146"/>
      <c r="BR100" s="146"/>
      <c r="BS100" s="146"/>
      <c r="BT100" s="146"/>
      <c r="BU100" s="146"/>
      <c r="BV100" s="146"/>
    </row>
    <row r="101" spans="3:74" x14ac:dyDescent="0.2">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149"/>
      <c r="AZ101" s="149"/>
      <c r="BA101" s="149"/>
      <c r="BB101" s="149"/>
      <c r="BC101" s="149"/>
      <c r="BD101" s="334"/>
      <c r="BE101" s="334"/>
      <c r="BF101" s="334"/>
      <c r="BG101" s="149"/>
      <c r="BH101" s="149"/>
      <c r="BI101" s="149"/>
      <c r="BJ101" s="149"/>
      <c r="BK101" s="149"/>
      <c r="BL101" s="149"/>
      <c r="BM101" s="149"/>
      <c r="BN101" s="149"/>
      <c r="BO101" s="149"/>
      <c r="BP101" s="149"/>
      <c r="BQ101" s="149"/>
      <c r="BR101" s="149"/>
      <c r="BS101" s="149"/>
      <c r="BT101" s="149"/>
      <c r="BU101" s="149"/>
      <c r="BV101" s="149"/>
    </row>
    <row r="102" spans="3:74" x14ac:dyDescent="0.2">
      <c r="BK102" s="146"/>
      <c r="BL102" s="146"/>
      <c r="BM102" s="146"/>
      <c r="BN102" s="146"/>
      <c r="BO102" s="146"/>
      <c r="BP102" s="146"/>
      <c r="BQ102" s="146"/>
      <c r="BR102" s="146"/>
      <c r="BS102" s="146"/>
      <c r="BT102" s="146"/>
      <c r="BU102" s="146"/>
      <c r="BV102" s="146"/>
    </row>
    <row r="103" spans="3:74" x14ac:dyDescent="0.2">
      <c r="BK103" s="146"/>
      <c r="BL103" s="146"/>
      <c r="BM103" s="146"/>
      <c r="BN103" s="146"/>
      <c r="BO103" s="146"/>
      <c r="BP103" s="146"/>
      <c r="BQ103" s="146"/>
      <c r="BR103" s="146"/>
      <c r="BS103" s="146"/>
      <c r="BT103" s="146"/>
      <c r="BU103" s="146"/>
      <c r="BV103" s="146"/>
    </row>
    <row r="104" spans="3:74" x14ac:dyDescent="0.2">
      <c r="BK104" s="146"/>
      <c r="BL104" s="146"/>
      <c r="BM104" s="146"/>
      <c r="BN104" s="146"/>
      <c r="BO104" s="146"/>
      <c r="BP104" s="146"/>
      <c r="BQ104" s="146"/>
      <c r="BR104" s="146"/>
      <c r="BS104" s="146"/>
      <c r="BT104" s="146"/>
      <c r="BU104" s="146"/>
      <c r="BV104" s="146"/>
    </row>
    <row r="105" spans="3:74" x14ac:dyDescent="0.2">
      <c r="BK105" s="146"/>
      <c r="BL105" s="146"/>
      <c r="BM105" s="146"/>
      <c r="BN105" s="146"/>
      <c r="BO105" s="146"/>
      <c r="BP105" s="146"/>
      <c r="BQ105" s="146"/>
      <c r="BR105" s="146"/>
      <c r="BS105" s="146"/>
      <c r="BT105" s="146"/>
      <c r="BU105" s="146"/>
      <c r="BV105" s="146"/>
    </row>
    <row r="106" spans="3:74" x14ac:dyDescent="0.2">
      <c r="BK106" s="146"/>
      <c r="BL106" s="146"/>
      <c r="BM106" s="146"/>
      <c r="BN106" s="146"/>
      <c r="BO106" s="146"/>
      <c r="BP106" s="146"/>
      <c r="BQ106" s="146"/>
      <c r="BR106" s="146"/>
      <c r="BS106" s="146"/>
      <c r="BT106" s="146"/>
      <c r="BU106" s="146"/>
      <c r="BV106" s="146"/>
    </row>
    <row r="107" spans="3:74" x14ac:dyDescent="0.2">
      <c r="BK107" s="146"/>
      <c r="BL107" s="146"/>
      <c r="BM107" s="146"/>
      <c r="BN107" s="146"/>
      <c r="BO107" s="146"/>
      <c r="BP107" s="146"/>
      <c r="BQ107" s="146"/>
      <c r="BR107" s="146"/>
      <c r="BS107" s="146"/>
      <c r="BT107" s="146"/>
      <c r="BU107" s="146"/>
      <c r="BV107" s="146"/>
    </row>
    <row r="108" spans="3:74" x14ac:dyDescent="0.2">
      <c r="BK108" s="146"/>
      <c r="BL108" s="146"/>
      <c r="BM108" s="146"/>
      <c r="BN108" s="146"/>
      <c r="BO108" s="146"/>
      <c r="BP108" s="146"/>
      <c r="BQ108" s="146"/>
      <c r="BR108" s="146"/>
      <c r="BS108" s="146"/>
      <c r="BT108" s="146"/>
      <c r="BU108" s="146"/>
      <c r="BV108" s="146"/>
    </row>
    <row r="109" spans="3:74" x14ac:dyDescent="0.2">
      <c r="BK109" s="146"/>
      <c r="BL109" s="146"/>
      <c r="BM109" s="146"/>
      <c r="BN109" s="146"/>
      <c r="BO109" s="146"/>
      <c r="BP109" s="146"/>
      <c r="BQ109" s="146"/>
      <c r="BR109" s="146"/>
      <c r="BS109" s="146"/>
      <c r="BT109" s="146"/>
      <c r="BU109" s="146"/>
      <c r="BV109" s="146"/>
    </row>
    <row r="110" spans="3:74" x14ac:dyDescent="0.2">
      <c r="BK110" s="146"/>
      <c r="BL110" s="146"/>
      <c r="BM110" s="146"/>
      <c r="BN110" s="146"/>
      <c r="BO110" s="146"/>
      <c r="BP110" s="146"/>
      <c r="BQ110" s="146"/>
      <c r="BR110" s="146"/>
      <c r="BS110" s="146"/>
      <c r="BT110" s="146"/>
      <c r="BU110" s="146"/>
      <c r="BV110" s="146"/>
    </row>
    <row r="111" spans="3:74" x14ac:dyDescent="0.2">
      <c r="BK111" s="146"/>
      <c r="BL111" s="146"/>
      <c r="BM111" s="146"/>
      <c r="BN111" s="146"/>
      <c r="BO111" s="146"/>
      <c r="BP111" s="146"/>
      <c r="BQ111" s="146"/>
      <c r="BR111" s="146"/>
      <c r="BS111" s="146"/>
      <c r="BT111" s="146"/>
      <c r="BU111" s="146"/>
      <c r="BV111" s="146"/>
    </row>
    <row r="112" spans="3:74" x14ac:dyDescent="0.2">
      <c r="BK112" s="146"/>
      <c r="BL112" s="146"/>
      <c r="BM112" s="146"/>
      <c r="BN112" s="146"/>
      <c r="BO112" s="146"/>
      <c r="BP112" s="146"/>
      <c r="BQ112" s="146"/>
      <c r="BR112" s="146"/>
      <c r="BS112" s="146"/>
      <c r="BT112" s="146"/>
      <c r="BU112" s="146"/>
      <c r="BV112" s="146"/>
    </row>
    <row r="113" spans="63:74" x14ac:dyDescent="0.2">
      <c r="BK113" s="146"/>
      <c r="BL113" s="146"/>
      <c r="BM113" s="146"/>
      <c r="BN113" s="146"/>
      <c r="BO113" s="146"/>
      <c r="BP113" s="146"/>
      <c r="BQ113" s="146"/>
      <c r="BR113" s="146"/>
      <c r="BS113" s="146"/>
      <c r="BT113" s="146"/>
      <c r="BU113" s="146"/>
      <c r="BV113" s="146"/>
    </row>
    <row r="114" spans="63:74" x14ac:dyDescent="0.2">
      <c r="BK114" s="146"/>
      <c r="BL114" s="146"/>
      <c r="BM114" s="146"/>
      <c r="BN114" s="146"/>
      <c r="BO114" s="146"/>
      <c r="BP114" s="146"/>
      <c r="BQ114" s="146"/>
      <c r="BR114" s="146"/>
      <c r="BS114" s="146"/>
      <c r="BT114" s="146"/>
      <c r="BU114" s="146"/>
      <c r="BV114" s="146"/>
    </row>
    <row r="115" spans="63:74" x14ac:dyDescent="0.2">
      <c r="BK115" s="146"/>
      <c r="BL115" s="146"/>
      <c r="BM115" s="146"/>
      <c r="BN115" s="146"/>
      <c r="BO115" s="146"/>
      <c r="BP115" s="146"/>
      <c r="BQ115" s="146"/>
      <c r="BR115" s="146"/>
      <c r="BS115" s="146"/>
      <c r="BT115" s="146"/>
      <c r="BU115" s="146"/>
      <c r="BV115" s="146"/>
    </row>
    <row r="116" spans="63:74" x14ac:dyDescent="0.2">
      <c r="BK116" s="146"/>
      <c r="BL116" s="146"/>
      <c r="BM116" s="146"/>
      <c r="BN116" s="146"/>
      <c r="BO116" s="146"/>
      <c r="BP116" s="146"/>
      <c r="BQ116" s="146"/>
      <c r="BR116" s="146"/>
      <c r="BS116" s="146"/>
      <c r="BT116" s="146"/>
      <c r="BU116" s="146"/>
      <c r="BV116" s="146"/>
    </row>
    <row r="117" spans="63:74" x14ac:dyDescent="0.2">
      <c r="BK117" s="146"/>
      <c r="BL117" s="146"/>
      <c r="BM117" s="146"/>
      <c r="BN117" s="146"/>
      <c r="BO117" s="146"/>
      <c r="BP117" s="146"/>
      <c r="BQ117" s="146"/>
      <c r="BR117" s="146"/>
      <c r="BS117" s="146"/>
      <c r="BT117" s="146"/>
      <c r="BU117" s="146"/>
      <c r="BV117" s="146"/>
    </row>
    <row r="118" spans="63:74" x14ac:dyDescent="0.2">
      <c r="BK118" s="146"/>
      <c r="BL118" s="146"/>
      <c r="BM118" s="146"/>
      <c r="BN118" s="146"/>
      <c r="BO118" s="146"/>
      <c r="BP118" s="146"/>
      <c r="BQ118" s="146"/>
      <c r="BR118" s="146"/>
      <c r="BS118" s="146"/>
      <c r="BT118" s="146"/>
      <c r="BU118" s="146"/>
      <c r="BV118" s="146"/>
    </row>
    <row r="119" spans="63:74" x14ac:dyDescent="0.2">
      <c r="BK119" s="146"/>
      <c r="BL119" s="146"/>
      <c r="BM119" s="146"/>
      <c r="BN119" s="146"/>
      <c r="BO119" s="146"/>
      <c r="BP119" s="146"/>
      <c r="BQ119" s="146"/>
      <c r="BR119" s="146"/>
      <c r="BS119" s="146"/>
      <c r="BT119" s="146"/>
      <c r="BU119" s="146"/>
      <c r="BV119" s="146"/>
    </row>
    <row r="120" spans="63:74" x14ac:dyDescent="0.2">
      <c r="BK120" s="146"/>
      <c r="BL120" s="146"/>
      <c r="BM120" s="146"/>
      <c r="BN120" s="146"/>
      <c r="BO120" s="146"/>
      <c r="BP120" s="146"/>
      <c r="BQ120" s="146"/>
      <c r="BR120" s="146"/>
      <c r="BS120" s="146"/>
      <c r="BT120" s="146"/>
      <c r="BU120" s="146"/>
      <c r="BV120" s="146"/>
    </row>
    <row r="121" spans="63:74" x14ac:dyDescent="0.2">
      <c r="BK121" s="146"/>
      <c r="BL121" s="146"/>
      <c r="BM121" s="146"/>
      <c r="BN121" s="146"/>
      <c r="BO121" s="146"/>
      <c r="BP121" s="146"/>
      <c r="BQ121" s="146"/>
      <c r="BR121" s="146"/>
      <c r="BS121" s="146"/>
      <c r="BT121" s="146"/>
      <c r="BU121" s="146"/>
      <c r="BV121" s="146"/>
    </row>
    <row r="122" spans="63:74" x14ac:dyDescent="0.2">
      <c r="BK122" s="146"/>
      <c r="BL122" s="146"/>
      <c r="BM122" s="146"/>
      <c r="BN122" s="146"/>
      <c r="BO122" s="146"/>
      <c r="BP122" s="146"/>
      <c r="BQ122" s="146"/>
      <c r="BR122" s="146"/>
      <c r="BS122" s="146"/>
      <c r="BT122" s="146"/>
      <c r="BU122" s="146"/>
      <c r="BV122" s="146"/>
    </row>
    <row r="123" spans="63:74" x14ac:dyDescent="0.2">
      <c r="BK123" s="146"/>
      <c r="BL123" s="146"/>
      <c r="BM123" s="146"/>
      <c r="BN123" s="146"/>
      <c r="BO123" s="146"/>
      <c r="BP123" s="146"/>
      <c r="BQ123" s="146"/>
      <c r="BR123" s="146"/>
      <c r="BS123" s="146"/>
      <c r="BT123" s="146"/>
      <c r="BU123" s="146"/>
      <c r="BV123" s="146"/>
    </row>
    <row r="124" spans="63:74" x14ac:dyDescent="0.2">
      <c r="BK124" s="146"/>
      <c r="BL124" s="146"/>
      <c r="BM124" s="146"/>
      <c r="BN124" s="146"/>
      <c r="BO124" s="146"/>
      <c r="BP124" s="146"/>
      <c r="BQ124" s="146"/>
      <c r="BR124" s="146"/>
      <c r="BS124" s="146"/>
      <c r="BT124" s="146"/>
      <c r="BU124" s="146"/>
      <c r="BV124" s="146"/>
    </row>
    <row r="125" spans="63:74" x14ac:dyDescent="0.2">
      <c r="BK125" s="146"/>
      <c r="BL125" s="146"/>
      <c r="BM125" s="146"/>
      <c r="BN125" s="146"/>
      <c r="BO125" s="146"/>
      <c r="BP125" s="146"/>
      <c r="BQ125" s="146"/>
      <c r="BR125" s="146"/>
      <c r="BS125" s="146"/>
      <c r="BT125" s="146"/>
      <c r="BU125" s="146"/>
      <c r="BV125" s="146"/>
    </row>
    <row r="126" spans="63:74" x14ac:dyDescent="0.2">
      <c r="BK126" s="146"/>
      <c r="BL126" s="146"/>
      <c r="BM126" s="146"/>
      <c r="BN126" s="146"/>
      <c r="BO126" s="146"/>
      <c r="BP126" s="146"/>
      <c r="BQ126" s="146"/>
      <c r="BR126" s="146"/>
      <c r="BS126" s="146"/>
      <c r="BT126" s="146"/>
      <c r="BU126" s="146"/>
      <c r="BV126" s="146"/>
    </row>
    <row r="127" spans="63:74" x14ac:dyDescent="0.2">
      <c r="BK127" s="146"/>
      <c r="BL127" s="146"/>
      <c r="BM127" s="146"/>
      <c r="BN127" s="146"/>
      <c r="BO127" s="146"/>
      <c r="BP127" s="146"/>
      <c r="BQ127" s="146"/>
      <c r="BR127" s="146"/>
      <c r="BS127" s="146"/>
      <c r="BT127" s="146"/>
      <c r="BU127" s="146"/>
      <c r="BV127" s="146"/>
    </row>
    <row r="128" spans="63:74" x14ac:dyDescent="0.2">
      <c r="BK128" s="146"/>
      <c r="BL128" s="146"/>
      <c r="BM128" s="146"/>
      <c r="BN128" s="146"/>
      <c r="BO128" s="146"/>
      <c r="BP128" s="146"/>
      <c r="BQ128" s="146"/>
      <c r="BR128" s="146"/>
      <c r="BS128" s="146"/>
      <c r="BT128" s="146"/>
      <c r="BU128" s="146"/>
      <c r="BV128" s="146"/>
    </row>
    <row r="129" spans="63:74" x14ac:dyDescent="0.2">
      <c r="BK129" s="146"/>
      <c r="BL129" s="146"/>
      <c r="BM129" s="146"/>
      <c r="BN129" s="146"/>
      <c r="BO129" s="146"/>
      <c r="BP129" s="146"/>
      <c r="BQ129" s="146"/>
      <c r="BR129" s="146"/>
      <c r="BS129" s="146"/>
      <c r="BT129" s="146"/>
      <c r="BU129" s="146"/>
      <c r="BV129" s="146"/>
    </row>
    <row r="130" spans="63:74" x14ac:dyDescent="0.2">
      <c r="BK130" s="146"/>
      <c r="BL130" s="146"/>
      <c r="BM130" s="146"/>
      <c r="BN130" s="146"/>
      <c r="BO130" s="146"/>
      <c r="BP130" s="146"/>
      <c r="BQ130" s="146"/>
      <c r="BR130" s="146"/>
      <c r="BS130" s="146"/>
      <c r="BT130" s="146"/>
      <c r="BU130" s="146"/>
      <c r="BV130" s="146"/>
    </row>
    <row r="131" spans="63:74" x14ac:dyDescent="0.2">
      <c r="BK131" s="146"/>
      <c r="BL131" s="146"/>
      <c r="BM131" s="146"/>
      <c r="BN131" s="146"/>
      <c r="BO131" s="146"/>
      <c r="BP131" s="146"/>
      <c r="BQ131" s="146"/>
      <c r="BR131" s="146"/>
      <c r="BS131" s="146"/>
      <c r="BT131" s="146"/>
      <c r="BU131" s="146"/>
      <c r="BV131" s="146"/>
    </row>
    <row r="132" spans="63:74" x14ac:dyDescent="0.2">
      <c r="BK132" s="146"/>
      <c r="BL132" s="146"/>
      <c r="BM132" s="146"/>
      <c r="BN132" s="146"/>
      <c r="BO132" s="146"/>
      <c r="BP132" s="146"/>
      <c r="BQ132" s="146"/>
      <c r="BR132" s="146"/>
      <c r="BS132" s="146"/>
      <c r="BT132" s="146"/>
      <c r="BU132" s="146"/>
      <c r="BV132" s="146"/>
    </row>
    <row r="133" spans="63:74" x14ac:dyDescent="0.2">
      <c r="BK133" s="146"/>
      <c r="BL133" s="146"/>
      <c r="BM133" s="146"/>
      <c r="BN133" s="146"/>
      <c r="BO133" s="146"/>
      <c r="BP133" s="146"/>
      <c r="BQ133" s="146"/>
      <c r="BR133" s="146"/>
      <c r="BS133" s="146"/>
      <c r="BT133" s="146"/>
      <c r="BU133" s="146"/>
      <c r="BV133" s="146"/>
    </row>
    <row r="134" spans="63:74" x14ac:dyDescent="0.2">
      <c r="BK134" s="146"/>
      <c r="BL134" s="146"/>
      <c r="BM134" s="146"/>
      <c r="BN134" s="146"/>
      <c r="BO134" s="146"/>
      <c r="BP134" s="146"/>
      <c r="BQ134" s="146"/>
      <c r="BR134" s="146"/>
      <c r="BS134" s="146"/>
      <c r="BT134" s="146"/>
      <c r="BU134" s="146"/>
      <c r="BV134" s="146"/>
    </row>
    <row r="135" spans="63:74" x14ac:dyDescent="0.2">
      <c r="BK135" s="146"/>
      <c r="BL135" s="146"/>
      <c r="BM135" s="146"/>
      <c r="BN135" s="146"/>
      <c r="BO135" s="146"/>
      <c r="BP135" s="146"/>
      <c r="BQ135" s="146"/>
      <c r="BR135" s="146"/>
      <c r="BS135" s="146"/>
      <c r="BT135" s="146"/>
      <c r="BU135" s="146"/>
      <c r="BV135" s="146"/>
    </row>
    <row r="136" spans="63:74" x14ac:dyDescent="0.2">
      <c r="BK136" s="146"/>
      <c r="BL136" s="146"/>
      <c r="BM136" s="146"/>
      <c r="BN136" s="146"/>
      <c r="BO136" s="146"/>
      <c r="BP136" s="146"/>
      <c r="BQ136" s="146"/>
      <c r="BR136" s="146"/>
      <c r="BS136" s="146"/>
      <c r="BT136" s="146"/>
      <c r="BU136" s="146"/>
      <c r="BV136" s="146"/>
    </row>
    <row r="137" spans="63:74" x14ac:dyDescent="0.2">
      <c r="BK137" s="146"/>
      <c r="BL137" s="146"/>
      <c r="BM137" s="146"/>
      <c r="BN137" s="146"/>
      <c r="BO137" s="146"/>
      <c r="BP137" s="146"/>
      <c r="BQ137" s="146"/>
      <c r="BR137" s="146"/>
      <c r="BS137" s="146"/>
      <c r="BT137" s="146"/>
      <c r="BU137" s="146"/>
      <c r="BV137" s="146"/>
    </row>
    <row r="138" spans="63:74" x14ac:dyDescent="0.2">
      <c r="BK138" s="146"/>
      <c r="BL138" s="146"/>
      <c r="BM138" s="146"/>
      <c r="BN138" s="146"/>
      <c r="BO138" s="146"/>
      <c r="BP138" s="146"/>
      <c r="BQ138" s="146"/>
      <c r="BR138" s="146"/>
      <c r="BS138" s="146"/>
      <c r="BT138" s="146"/>
      <c r="BU138" s="146"/>
      <c r="BV138" s="146"/>
    </row>
    <row r="139" spans="63:74" x14ac:dyDescent="0.2">
      <c r="BK139" s="146"/>
      <c r="BL139" s="146"/>
      <c r="BM139" s="146"/>
      <c r="BN139" s="146"/>
      <c r="BO139" s="146"/>
      <c r="BP139" s="146"/>
      <c r="BQ139" s="146"/>
      <c r="BR139" s="146"/>
      <c r="BS139" s="146"/>
      <c r="BT139" s="146"/>
      <c r="BU139" s="146"/>
      <c r="BV139" s="146"/>
    </row>
    <row r="140" spans="63:74" x14ac:dyDescent="0.2">
      <c r="BK140" s="146"/>
      <c r="BL140" s="146"/>
      <c r="BM140" s="146"/>
      <c r="BN140" s="146"/>
      <c r="BO140" s="146"/>
      <c r="BP140" s="146"/>
      <c r="BQ140" s="146"/>
      <c r="BR140" s="146"/>
      <c r="BS140" s="146"/>
      <c r="BT140" s="146"/>
      <c r="BU140" s="146"/>
      <c r="BV140" s="146"/>
    </row>
    <row r="141" spans="63:74" x14ac:dyDescent="0.2">
      <c r="BK141" s="146"/>
      <c r="BL141" s="146"/>
      <c r="BM141" s="146"/>
      <c r="BN141" s="146"/>
      <c r="BO141" s="146"/>
      <c r="BP141" s="146"/>
      <c r="BQ141" s="146"/>
      <c r="BR141" s="146"/>
      <c r="BS141" s="146"/>
      <c r="BT141" s="146"/>
      <c r="BU141" s="146"/>
      <c r="BV141" s="146"/>
    </row>
    <row r="142" spans="63:74" x14ac:dyDescent="0.2">
      <c r="BK142" s="146"/>
      <c r="BL142" s="146"/>
      <c r="BM142" s="146"/>
      <c r="BN142" s="146"/>
      <c r="BO142" s="146"/>
      <c r="BP142" s="146"/>
      <c r="BQ142" s="146"/>
      <c r="BR142" s="146"/>
      <c r="BS142" s="146"/>
      <c r="BT142" s="146"/>
      <c r="BU142" s="146"/>
      <c r="BV142" s="146"/>
    </row>
    <row r="143" spans="63:74" x14ac:dyDescent="0.2">
      <c r="BK143" s="146"/>
      <c r="BL143" s="146"/>
      <c r="BM143" s="146"/>
      <c r="BN143" s="146"/>
      <c r="BO143" s="146"/>
      <c r="BP143" s="146"/>
      <c r="BQ143" s="146"/>
      <c r="BR143" s="146"/>
      <c r="BS143" s="146"/>
      <c r="BT143" s="146"/>
      <c r="BU143" s="146"/>
      <c r="BV143" s="146"/>
    </row>
    <row r="144" spans="63:74" x14ac:dyDescent="0.2">
      <c r="BK144" s="146"/>
      <c r="BL144" s="146"/>
      <c r="BM144" s="146"/>
      <c r="BN144" s="146"/>
      <c r="BO144" s="146"/>
      <c r="BP144" s="146"/>
      <c r="BQ144" s="146"/>
      <c r="BR144" s="146"/>
      <c r="BS144" s="146"/>
      <c r="BT144" s="146"/>
      <c r="BU144" s="146"/>
      <c r="BV144" s="146"/>
    </row>
    <row r="145" spans="63:74" x14ac:dyDescent="0.2">
      <c r="BK145" s="146"/>
      <c r="BL145" s="146"/>
      <c r="BM145" s="146"/>
      <c r="BN145" s="146"/>
      <c r="BO145" s="146"/>
      <c r="BP145" s="146"/>
      <c r="BQ145" s="146"/>
      <c r="BR145" s="146"/>
      <c r="BS145" s="146"/>
      <c r="BT145" s="146"/>
      <c r="BU145" s="146"/>
      <c r="BV145" s="146"/>
    </row>
  </sheetData>
  <mergeCells count="18">
    <mergeCell ref="BK3:BV3"/>
    <mergeCell ref="B1:AL1"/>
    <mergeCell ref="C3:N3"/>
    <mergeCell ref="O3:Z3"/>
    <mergeCell ref="AA3:AL3"/>
    <mergeCell ref="AM3:AX3"/>
    <mergeCell ref="AY3:BJ3"/>
    <mergeCell ref="B57:Q57"/>
    <mergeCell ref="B58:Q58"/>
    <mergeCell ref="B59:Q59"/>
    <mergeCell ref="A1:A2"/>
    <mergeCell ref="B51:Q51"/>
    <mergeCell ref="B50:Q50"/>
    <mergeCell ref="B52:Q52"/>
    <mergeCell ref="B55:Q55"/>
    <mergeCell ref="B54:Q54"/>
    <mergeCell ref="B56:Q56"/>
    <mergeCell ref="B53:Q53"/>
  </mergeCells>
  <phoneticPr fontId="6" type="noConversion"/>
  <conditionalFormatting sqref="C49:P49">
    <cfRule type="cellIs" dxfId="5" priority="1" stopIfTrue="1" operator="notEqual">
      <formula>0</formula>
    </cfRule>
  </conditionalFormatting>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1"/>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8" sqref="B18"/>
    </sheetView>
  </sheetViews>
  <sheetFormatPr defaultColWidth="11" defaultRowHeight="11.25" x14ac:dyDescent="0.2"/>
  <cols>
    <col min="1" max="1" width="10.5703125" style="256" customWidth="1"/>
    <col min="2" max="2" width="27" style="256" customWidth="1"/>
    <col min="3" max="55" width="6.5703125" style="256" customWidth="1"/>
    <col min="56" max="58" width="6.5703125" style="342" customWidth="1"/>
    <col min="59" max="74" width="6.5703125" style="256" customWidth="1"/>
    <col min="75" max="238" width="11" style="256"/>
    <col min="239" max="239" width="1.5703125" style="256" customWidth="1"/>
    <col min="240" max="16384" width="11" style="256"/>
  </cols>
  <sheetData>
    <row r="1" spans="1:74" ht="12.75" customHeight="1" x14ac:dyDescent="0.2">
      <c r="A1" s="777" t="s">
        <v>516</v>
      </c>
      <c r="B1" s="255" t="s">
        <v>815</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row>
    <row r="2" spans="1:74" ht="12.75" customHeight="1" x14ac:dyDescent="0.2">
      <c r="A2" s="778"/>
      <c r="B2" s="251" t="str">
        <f>"U.S. Energy Information Administration  |  Short-Term Energy Outlook  - "&amp;Dates!D1</f>
        <v>U.S. Energy Information Administration  |  Short-Term Energy Outlook  - June 2024</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335"/>
      <c r="BE2" s="335"/>
      <c r="BF2" s="335"/>
      <c r="BG2" s="257"/>
      <c r="BH2" s="257"/>
      <c r="BI2" s="257"/>
      <c r="BJ2" s="257"/>
      <c r="BK2" s="257"/>
      <c r="BL2" s="257"/>
      <c r="BM2" s="257"/>
      <c r="BN2" s="257"/>
      <c r="BO2" s="257"/>
      <c r="BP2" s="257"/>
      <c r="BQ2" s="257"/>
      <c r="BR2" s="257"/>
      <c r="BS2" s="257"/>
      <c r="BT2" s="257"/>
      <c r="BU2" s="257"/>
      <c r="BV2" s="257"/>
    </row>
    <row r="3" spans="1:74" ht="12.75" customHeight="1" x14ac:dyDescent="0.2">
      <c r="A3" s="386" t="s">
        <v>848</v>
      </c>
      <c r="B3" s="259"/>
      <c r="C3" s="873">
        <f>Dates!D3</f>
        <v>2020</v>
      </c>
      <c r="D3" s="784"/>
      <c r="E3" s="784"/>
      <c r="F3" s="784"/>
      <c r="G3" s="784"/>
      <c r="H3" s="784"/>
      <c r="I3" s="784"/>
      <c r="J3" s="784"/>
      <c r="K3" s="784"/>
      <c r="L3" s="784"/>
      <c r="M3" s="784"/>
      <c r="N3" s="874"/>
      <c r="O3" s="781">
        <f>C3+1</f>
        <v>2021</v>
      </c>
      <c r="P3" s="784"/>
      <c r="Q3" s="784"/>
      <c r="R3" s="784"/>
      <c r="S3" s="784"/>
      <c r="T3" s="784"/>
      <c r="U3" s="784"/>
      <c r="V3" s="784"/>
      <c r="W3" s="784"/>
      <c r="X3" s="784"/>
      <c r="Y3" s="784"/>
      <c r="Z3" s="874"/>
      <c r="AA3" s="781">
        <f>O3+1</f>
        <v>2022</v>
      </c>
      <c r="AB3" s="784"/>
      <c r="AC3" s="784"/>
      <c r="AD3" s="784"/>
      <c r="AE3" s="784"/>
      <c r="AF3" s="784"/>
      <c r="AG3" s="784"/>
      <c r="AH3" s="784"/>
      <c r="AI3" s="784"/>
      <c r="AJ3" s="784"/>
      <c r="AK3" s="784"/>
      <c r="AL3" s="874"/>
      <c r="AM3" s="781">
        <f>AA3+1</f>
        <v>2023</v>
      </c>
      <c r="AN3" s="784"/>
      <c r="AO3" s="784"/>
      <c r="AP3" s="784"/>
      <c r="AQ3" s="784"/>
      <c r="AR3" s="784"/>
      <c r="AS3" s="784"/>
      <c r="AT3" s="784"/>
      <c r="AU3" s="784"/>
      <c r="AV3" s="784"/>
      <c r="AW3" s="784"/>
      <c r="AX3" s="874"/>
      <c r="AY3" s="781">
        <f>AM3+1</f>
        <v>2024</v>
      </c>
      <c r="AZ3" s="784"/>
      <c r="BA3" s="784"/>
      <c r="BB3" s="784"/>
      <c r="BC3" s="784"/>
      <c r="BD3" s="784"/>
      <c r="BE3" s="784"/>
      <c r="BF3" s="784"/>
      <c r="BG3" s="784"/>
      <c r="BH3" s="784"/>
      <c r="BI3" s="784"/>
      <c r="BJ3" s="874"/>
      <c r="BK3" s="781">
        <f>AY3+1</f>
        <v>2025</v>
      </c>
      <c r="BL3" s="784"/>
      <c r="BM3" s="784"/>
      <c r="BN3" s="784"/>
      <c r="BO3" s="784"/>
      <c r="BP3" s="784"/>
      <c r="BQ3" s="784"/>
      <c r="BR3" s="784"/>
      <c r="BS3" s="784"/>
      <c r="BT3" s="784"/>
      <c r="BU3" s="784"/>
      <c r="BV3" s="874"/>
    </row>
    <row r="4" spans="1:74" ht="12.75" customHeight="1" x14ac:dyDescent="0.2">
      <c r="A4" s="396" t="str">
        <f>TEXT(Dates!$D$2,"dddd, mmmm d, yyyy")</f>
        <v>Thursday, June 6, 2024</v>
      </c>
      <c r="B4" s="260"/>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258"/>
      <c r="B5" s="71" t="s">
        <v>211</v>
      </c>
      <c r="C5" s="261"/>
      <c r="D5" s="573"/>
      <c r="E5" s="573"/>
      <c r="F5" s="573"/>
      <c r="G5" s="573"/>
      <c r="H5" s="573"/>
      <c r="I5" s="573"/>
      <c r="J5" s="573"/>
      <c r="K5" s="573"/>
      <c r="L5" s="573"/>
      <c r="M5" s="573"/>
      <c r="N5" s="262"/>
      <c r="O5" s="261"/>
      <c r="P5" s="573"/>
      <c r="Q5" s="573"/>
      <c r="R5" s="573"/>
      <c r="S5" s="573"/>
      <c r="T5" s="573"/>
      <c r="U5" s="573"/>
      <c r="V5" s="573"/>
      <c r="W5" s="573"/>
      <c r="X5" s="573"/>
      <c r="Y5" s="573"/>
      <c r="Z5" s="262"/>
      <c r="AA5" s="261"/>
      <c r="AB5" s="573"/>
      <c r="AC5" s="573"/>
      <c r="AD5" s="573"/>
      <c r="AE5" s="573"/>
      <c r="AF5" s="573"/>
      <c r="AG5" s="573"/>
      <c r="AH5" s="573"/>
      <c r="AI5" s="573"/>
      <c r="AJ5" s="573"/>
      <c r="AK5" s="573"/>
      <c r="AL5" s="262"/>
      <c r="AM5" s="261"/>
      <c r="AN5" s="573"/>
      <c r="AO5" s="573"/>
      <c r="AP5" s="573"/>
      <c r="AQ5" s="573"/>
      <c r="AR5" s="573"/>
      <c r="AS5" s="573"/>
      <c r="AT5" s="573"/>
      <c r="AU5" s="573"/>
      <c r="AV5" s="573"/>
      <c r="AW5" s="573"/>
      <c r="AX5" s="262"/>
      <c r="AY5" s="261"/>
      <c r="AZ5" s="573"/>
      <c r="BA5" s="573"/>
      <c r="BB5" s="573"/>
      <c r="BC5" s="573"/>
      <c r="BD5" s="577"/>
      <c r="BE5" s="577"/>
      <c r="BF5" s="577"/>
      <c r="BG5" s="577"/>
      <c r="BH5" s="577"/>
      <c r="BI5" s="577"/>
      <c r="BJ5" s="578"/>
      <c r="BK5" s="579"/>
      <c r="BL5" s="577"/>
      <c r="BM5" s="577"/>
      <c r="BN5" s="577"/>
      <c r="BO5" s="577"/>
      <c r="BP5" s="577"/>
      <c r="BQ5" s="577"/>
      <c r="BR5" s="577"/>
      <c r="BS5" s="577"/>
      <c r="BT5" s="577"/>
      <c r="BU5" s="577"/>
      <c r="BV5" s="578"/>
    </row>
    <row r="6" spans="1:74" ht="11.1" customHeight="1" x14ac:dyDescent="0.2">
      <c r="A6" s="263" t="s">
        <v>705</v>
      </c>
      <c r="B6" s="582" t="s">
        <v>1194</v>
      </c>
      <c r="C6" s="574">
        <v>126.42408202999999</v>
      </c>
      <c r="D6" s="574">
        <v>119.19457303999999</v>
      </c>
      <c r="E6" s="574">
        <v>117.34136542</v>
      </c>
      <c r="F6" s="574">
        <v>102.64443218</v>
      </c>
      <c r="G6" s="574">
        <v>109.16109187000001</v>
      </c>
      <c r="H6" s="574">
        <v>134.46183019</v>
      </c>
      <c r="I6" s="574">
        <v>172.27921455000001</v>
      </c>
      <c r="J6" s="574">
        <v>164.32825295999999</v>
      </c>
      <c r="K6" s="574">
        <v>133.01929056</v>
      </c>
      <c r="L6" s="574">
        <v>123.2596329</v>
      </c>
      <c r="M6" s="574">
        <v>101.61117632</v>
      </c>
      <c r="N6" s="574">
        <v>118.57413821999999</v>
      </c>
      <c r="O6" s="574">
        <v>117.19118611</v>
      </c>
      <c r="P6" s="574">
        <v>103.85468902</v>
      </c>
      <c r="Q6" s="574">
        <v>99.285066747000002</v>
      </c>
      <c r="R6" s="574">
        <v>99.825810603999997</v>
      </c>
      <c r="S6" s="574">
        <v>106.66888569</v>
      </c>
      <c r="T6" s="574">
        <v>140.55194931</v>
      </c>
      <c r="U6" s="574">
        <v>160.59254222999999</v>
      </c>
      <c r="V6" s="574">
        <v>163.21320660000001</v>
      </c>
      <c r="W6" s="574">
        <v>129.87243803000001</v>
      </c>
      <c r="X6" s="574">
        <v>123.31587689</v>
      </c>
      <c r="Y6" s="574">
        <v>113.71243844999999</v>
      </c>
      <c r="Z6" s="574">
        <v>118.51929825000001</v>
      </c>
      <c r="AA6" s="574">
        <v>125.60921377</v>
      </c>
      <c r="AB6" s="574">
        <v>106.94234471</v>
      </c>
      <c r="AC6" s="574">
        <v>103.94080391999999</v>
      </c>
      <c r="AD6" s="574">
        <v>97.597008747999993</v>
      </c>
      <c r="AE6" s="574">
        <v>118.69030927999999</v>
      </c>
      <c r="AF6" s="574">
        <v>146.88082747999999</v>
      </c>
      <c r="AG6" s="574">
        <v>179.56874479999999</v>
      </c>
      <c r="AH6" s="574">
        <v>179.27903638999999</v>
      </c>
      <c r="AI6" s="574">
        <v>148.41019714000001</v>
      </c>
      <c r="AJ6" s="574">
        <v>125.01718459999999</v>
      </c>
      <c r="AK6" s="574">
        <v>118.77827078</v>
      </c>
      <c r="AL6" s="574">
        <v>131.97269456000001</v>
      </c>
      <c r="AM6" s="574">
        <v>128.75732123</v>
      </c>
      <c r="AN6" s="574">
        <v>115.51478527</v>
      </c>
      <c r="AO6" s="574">
        <v>123.36928517</v>
      </c>
      <c r="AP6" s="574">
        <v>112.80903077000001</v>
      </c>
      <c r="AQ6" s="574">
        <v>129.49422018999999</v>
      </c>
      <c r="AR6" s="574">
        <v>152.78861484999999</v>
      </c>
      <c r="AS6" s="574">
        <v>191.06925330999999</v>
      </c>
      <c r="AT6" s="574">
        <v>190.35840229999999</v>
      </c>
      <c r="AU6" s="574">
        <v>156.19265634999999</v>
      </c>
      <c r="AV6" s="574">
        <v>132.17773944000001</v>
      </c>
      <c r="AW6" s="574">
        <v>126.25667224</v>
      </c>
      <c r="AX6" s="574">
        <v>136.47131934000001</v>
      </c>
      <c r="AY6" s="574">
        <v>150.54587753000001</v>
      </c>
      <c r="AZ6" s="574">
        <v>122.29283589000001</v>
      </c>
      <c r="BA6" s="574">
        <v>121.77765247000001</v>
      </c>
      <c r="BB6" s="574">
        <v>113.3854</v>
      </c>
      <c r="BC6" s="574">
        <v>134.95740000000001</v>
      </c>
      <c r="BD6" s="556">
        <v>151.86189999999999</v>
      </c>
      <c r="BE6" s="556">
        <v>189.48990000000001</v>
      </c>
      <c r="BF6" s="556">
        <v>187.4367</v>
      </c>
      <c r="BG6" s="556">
        <v>158.07130000000001</v>
      </c>
      <c r="BH6" s="556">
        <v>137.32679999999999</v>
      </c>
      <c r="BI6" s="556">
        <v>125.7872</v>
      </c>
      <c r="BJ6" s="556">
        <v>137.0119</v>
      </c>
      <c r="BK6" s="556">
        <v>146.03659999999999</v>
      </c>
      <c r="BL6" s="556">
        <v>121.6447</v>
      </c>
      <c r="BM6" s="556">
        <v>116.64109999999999</v>
      </c>
      <c r="BN6" s="556">
        <v>111.2912</v>
      </c>
      <c r="BO6" s="556">
        <v>137.67500000000001</v>
      </c>
      <c r="BP6" s="556">
        <v>155.64420000000001</v>
      </c>
      <c r="BQ6" s="556">
        <v>188.82859999999999</v>
      </c>
      <c r="BR6" s="556">
        <v>189.6985</v>
      </c>
      <c r="BS6" s="556">
        <v>152.721</v>
      </c>
      <c r="BT6" s="556">
        <v>138.68559999999999</v>
      </c>
      <c r="BU6" s="556">
        <v>124.8927</v>
      </c>
      <c r="BV6" s="556">
        <v>136.9777</v>
      </c>
    </row>
    <row r="7" spans="1:74" ht="11.1" customHeight="1" x14ac:dyDescent="0.2">
      <c r="A7" s="263" t="s">
        <v>706</v>
      </c>
      <c r="B7" s="582" t="s">
        <v>511</v>
      </c>
      <c r="C7" s="574">
        <v>64.563948737000004</v>
      </c>
      <c r="D7" s="574">
        <v>55.665121610999996</v>
      </c>
      <c r="E7" s="574">
        <v>50.230395651999999</v>
      </c>
      <c r="F7" s="574">
        <v>40.233843508</v>
      </c>
      <c r="G7" s="574">
        <v>46.090292931</v>
      </c>
      <c r="H7" s="574">
        <v>64.863443848000003</v>
      </c>
      <c r="I7" s="574">
        <v>89.245923423999997</v>
      </c>
      <c r="J7" s="574">
        <v>90.695629866999994</v>
      </c>
      <c r="K7" s="574">
        <v>67.924857051000004</v>
      </c>
      <c r="L7" s="574">
        <v>59.338810713000001</v>
      </c>
      <c r="M7" s="574">
        <v>60.748456773999997</v>
      </c>
      <c r="N7" s="574">
        <v>78.100861441000006</v>
      </c>
      <c r="O7" s="574">
        <v>80.764682875999995</v>
      </c>
      <c r="P7" s="574">
        <v>87.026807962999996</v>
      </c>
      <c r="Q7" s="574">
        <v>61.446816099999999</v>
      </c>
      <c r="R7" s="574">
        <v>53.538657024000003</v>
      </c>
      <c r="S7" s="574">
        <v>63.416494448000002</v>
      </c>
      <c r="T7" s="574">
        <v>86.786683714999995</v>
      </c>
      <c r="U7" s="574">
        <v>101.05787642</v>
      </c>
      <c r="V7" s="574">
        <v>101.38283946999999</v>
      </c>
      <c r="W7" s="574">
        <v>78.387802363999995</v>
      </c>
      <c r="X7" s="574">
        <v>62.124099671000003</v>
      </c>
      <c r="Y7" s="574">
        <v>56.941648342000001</v>
      </c>
      <c r="Z7" s="574">
        <v>59.565573475999997</v>
      </c>
      <c r="AA7" s="574">
        <v>87.114373004000001</v>
      </c>
      <c r="AB7" s="574">
        <v>70.537893866999994</v>
      </c>
      <c r="AC7" s="574">
        <v>60.541362083999999</v>
      </c>
      <c r="AD7" s="574">
        <v>54.914721806000003</v>
      </c>
      <c r="AE7" s="574">
        <v>62.060548316000002</v>
      </c>
      <c r="AF7" s="574">
        <v>72.986044285999995</v>
      </c>
      <c r="AG7" s="574">
        <v>85.936298085000004</v>
      </c>
      <c r="AH7" s="574">
        <v>84.733372063999994</v>
      </c>
      <c r="AI7" s="574">
        <v>64.563982151999994</v>
      </c>
      <c r="AJ7" s="574">
        <v>53.804784716999997</v>
      </c>
      <c r="AK7" s="574">
        <v>55.977670740999997</v>
      </c>
      <c r="AL7" s="574">
        <v>72.925466881999995</v>
      </c>
      <c r="AM7" s="574">
        <v>60.854585505999999</v>
      </c>
      <c r="AN7" s="574">
        <v>46.114738514999999</v>
      </c>
      <c r="AO7" s="574">
        <v>49.687709275000003</v>
      </c>
      <c r="AP7" s="574">
        <v>39.779215978000003</v>
      </c>
      <c r="AQ7" s="574">
        <v>43.462774529999997</v>
      </c>
      <c r="AR7" s="574">
        <v>57.317958066999999</v>
      </c>
      <c r="AS7" s="574">
        <v>78.71506205</v>
      </c>
      <c r="AT7" s="574">
        <v>77.800581769000004</v>
      </c>
      <c r="AU7" s="574">
        <v>59.624769743999998</v>
      </c>
      <c r="AV7" s="574">
        <v>50.586998430000001</v>
      </c>
      <c r="AW7" s="574">
        <v>50.871696597000003</v>
      </c>
      <c r="AX7" s="574">
        <v>55.884005442000003</v>
      </c>
      <c r="AY7" s="574">
        <v>75.244502331999996</v>
      </c>
      <c r="AZ7" s="574">
        <v>43.683052167</v>
      </c>
      <c r="BA7" s="574">
        <v>37.949283905999998</v>
      </c>
      <c r="BB7" s="574">
        <v>36.405630000000002</v>
      </c>
      <c r="BC7" s="574">
        <v>45.947099999999999</v>
      </c>
      <c r="BD7" s="556">
        <v>60.224290000000003</v>
      </c>
      <c r="BE7" s="556">
        <v>81.253519999999995</v>
      </c>
      <c r="BF7" s="556">
        <v>79.129040000000003</v>
      </c>
      <c r="BG7" s="556">
        <v>53.661259999999999</v>
      </c>
      <c r="BH7" s="556">
        <v>43.590510000000002</v>
      </c>
      <c r="BI7" s="556">
        <v>44.881570000000004</v>
      </c>
      <c r="BJ7" s="556">
        <v>53.049959999999999</v>
      </c>
      <c r="BK7" s="556">
        <v>63.531939999999999</v>
      </c>
      <c r="BL7" s="556">
        <v>39.706670000000003</v>
      </c>
      <c r="BM7" s="556">
        <v>35.085239999999999</v>
      </c>
      <c r="BN7" s="556">
        <v>28.15127</v>
      </c>
      <c r="BO7" s="556">
        <v>38.596899999999998</v>
      </c>
      <c r="BP7" s="556">
        <v>57.942480000000003</v>
      </c>
      <c r="BQ7" s="556">
        <v>77.900490000000005</v>
      </c>
      <c r="BR7" s="556">
        <v>75.886240000000001</v>
      </c>
      <c r="BS7" s="556">
        <v>55.840359999999997</v>
      </c>
      <c r="BT7" s="556">
        <v>41.620750000000001</v>
      </c>
      <c r="BU7" s="556">
        <v>42.443150000000003</v>
      </c>
      <c r="BV7" s="556">
        <v>51.821669999999997</v>
      </c>
    </row>
    <row r="8" spans="1:74" ht="11.1" customHeight="1" x14ac:dyDescent="0.2">
      <c r="A8" s="264" t="s">
        <v>707</v>
      </c>
      <c r="B8" s="539" t="s">
        <v>1195</v>
      </c>
      <c r="C8" s="574">
        <v>74.169646</v>
      </c>
      <c r="D8" s="574">
        <v>65.910573999999997</v>
      </c>
      <c r="E8" s="574">
        <v>63.997210000000003</v>
      </c>
      <c r="F8" s="574">
        <v>59.170015999999997</v>
      </c>
      <c r="G8" s="574">
        <v>64.337969999999999</v>
      </c>
      <c r="H8" s="574">
        <v>67.205083000000002</v>
      </c>
      <c r="I8" s="574">
        <v>69.385440000000003</v>
      </c>
      <c r="J8" s="574">
        <v>68.982186999999996</v>
      </c>
      <c r="K8" s="574">
        <v>65.727316999999999</v>
      </c>
      <c r="L8" s="574">
        <v>59.362465</v>
      </c>
      <c r="M8" s="574">
        <v>61.759976999999999</v>
      </c>
      <c r="N8" s="574">
        <v>69.870977999999994</v>
      </c>
      <c r="O8" s="574">
        <v>71.732462999999996</v>
      </c>
      <c r="P8" s="574">
        <v>62.954160000000002</v>
      </c>
      <c r="Q8" s="574">
        <v>63.708238000000001</v>
      </c>
      <c r="R8" s="574">
        <v>57.092024000000002</v>
      </c>
      <c r="S8" s="574">
        <v>63.394114999999999</v>
      </c>
      <c r="T8" s="574">
        <v>66.070373000000004</v>
      </c>
      <c r="U8" s="574">
        <v>68.831592999999998</v>
      </c>
      <c r="V8" s="574">
        <v>69.471331000000006</v>
      </c>
      <c r="W8" s="574">
        <v>64.520031000000003</v>
      </c>
      <c r="X8" s="574">
        <v>58.401111999999998</v>
      </c>
      <c r="Y8" s="574">
        <v>62.749318000000002</v>
      </c>
      <c r="Z8" s="574">
        <v>70.719836999999998</v>
      </c>
      <c r="AA8" s="574">
        <v>70.576875000000001</v>
      </c>
      <c r="AB8" s="574">
        <v>61.852176999999998</v>
      </c>
      <c r="AC8" s="574">
        <v>63.153700999999998</v>
      </c>
      <c r="AD8" s="574">
        <v>55.289540000000002</v>
      </c>
      <c r="AE8" s="574">
        <v>63.38162449</v>
      </c>
      <c r="AF8" s="574">
        <v>65.715419999999995</v>
      </c>
      <c r="AG8" s="574">
        <v>68.856919000000005</v>
      </c>
      <c r="AH8" s="574">
        <v>68.896917000000002</v>
      </c>
      <c r="AI8" s="574">
        <v>63.733186000000003</v>
      </c>
      <c r="AJ8" s="574">
        <v>58.945383</v>
      </c>
      <c r="AK8" s="574">
        <v>62.041286999999997</v>
      </c>
      <c r="AL8" s="574">
        <v>69.094147000000007</v>
      </c>
      <c r="AM8" s="574">
        <v>70.870080000000002</v>
      </c>
      <c r="AN8" s="574">
        <v>60.806857000000001</v>
      </c>
      <c r="AO8" s="574">
        <v>62.820442999999997</v>
      </c>
      <c r="AP8" s="574">
        <v>56.662458000000001</v>
      </c>
      <c r="AQ8" s="574">
        <v>61.472883000000003</v>
      </c>
      <c r="AR8" s="574">
        <v>64.965075999999996</v>
      </c>
      <c r="AS8" s="574">
        <v>69.887587999999994</v>
      </c>
      <c r="AT8" s="574">
        <v>69.744022999999999</v>
      </c>
      <c r="AU8" s="574">
        <v>65.559709999999995</v>
      </c>
      <c r="AV8" s="574">
        <v>61.402631999999997</v>
      </c>
      <c r="AW8" s="574">
        <v>62.257643999999999</v>
      </c>
      <c r="AX8" s="574">
        <v>68.897756999999999</v>
      </c>
      <c r="AY8" s="574">
        <v>69.079734999999999</v>
      </c>
      <c r="AZ8" s="574">
        <v>64.583811999999995</v>
      </c>
      <c r="BA8" s="574">
        <v>63.345768999999997</v>
      </c>
      <c r="BB8" s="574">
        <v>57.763660000000002</v>
      </c>
      <c r="BC8" s="574">
        <v>65.407749999999993</v>
      </c>
      <c r="BD8" s="556">
        <v>68.782409999999999</v>
      </c>
      <c r="BE8" s="556">
        <v>71.301220000000001</v>
      </c>
      <c r="BF8" s="556">
        <v>71.298850000000002</v>
      </c>
      <c r="BG8" s="556">
        <v>65.646910000000005</v>
      </c>
      <c r="BH8" s="556">
        <v>59.429290000000002</v>
      </c>
      <c r="BI8" s="556">
        <v>62.355379999999997</v>
      </c>
      <c r="BJ8" s="556">
        <v>70.735889999999998</v>
      </c>
      <c r="BK8" s="556">
        <v>71.384600000000006</v>
      </c>
      <c r="BL8" s="556">
        <v>61.83473</v>
      </c>
      <c r="BM8" s="556">
        <v>65.106530000000006</v>
      </c>
      <c r="BN8" s="556">
        <v>59.331180000000003</v>
      </c>
      <c r="BO8" s="556">
        <v>65.13</v>
      </c>
      <c r="BP8" s="556">
        <v>68.408069999999995</v>
      </c>
      <c r="BQ8" s="556">
        <v>71.338009999999997</v>
      </c>
      <c r="BR8" s="556">
        <v>71.335639999999998</v>
      </c>
      <c r="BS8" s="556">
        <v>66.068330000000003</v>
      </c>
      <c r="BT8" s="556">
        <v>59.168869999999998</v>
      </c>
      <c r="BU8" s="556">
        <v>65.22184</v>
      </c>
      <c r="BV8" s="556">
        <v>71.352329999999995</v>
      </c>
    </row>
    <row r="9" spans="1:74" ht="11.1" customHeight="1" x14ac:dyDescent="0.2">
      <c r="A9" s="264" t="s">
        <v>708</v>
      </c>
      <c r="B9" s="539" t="s">
        <v>1196</v>
      </c>
      <c r="C9" s="574">
        <v>60.458993206000002</v>
      </c>
      <c r="D9" s="574">
        <v>63.771547431999998</v>
      </c>
      <c r="E9" s="574">
        <v>63.025730893999999</v>
      </c>
      <c r="F9" s="574">
        <v>64.074704686999993</v>
      </c>
      <c r="G9" s="574">
        <v>71.287911554000004</v>
      </c>
      <c r="H9" s="574">
        <v>70.944862358999998</v>
      </c>
      <c r="I9" s="574">
        <v>63.583396364999999</v>
      </c>
      <c r="J9" s="574">
        <v>59.122898124000002</v>
      </c>
      <c r="K9" s="574">
        <v>52.804779717000002</v>
      </c>
      <c r="L9" s="574">
        <v>57.833716844000001</v>
      </c>
      <c r="M9" s="574">
        <v>63.065824614999997</v>
      </c>
      <c r="N9" s="574">
        <v>62.026754752000002</v>
      </c>
      <c r="O9" s="574">
        <v>63.722456014000002</v>
      </c>
      <c r="P9" s="574">
        <v>56.488687908000003</v>
      </c>
      <c r="Q9" s="574">
        <v>73.022201503000005</v>
      </c>
      <c r="R9" s="574">
        <v>69.475406894000002</v>
      </c>
      <c r="S9" s="574">
        <v>72.817684908000004</v>
      </c>
      <c r="T9" s="574">
        <v>65.660013130999999</v>
      </c>
      <c r="U9" s="574">
        <v>59.516320554000004</v>
      </c>
      <c r="V9" s="574">
        <v>62.858192176999999</v>
      </c>
      <c r="W9" s="574">
        <v>60.508145872</v>
      </c>
      <c r="X9" s="574">
        <v>61.774507458999999</v>
      </c>
      <c r="Y9" s="574">
        <v>66.118225515000006</v>
      </c>
      <c r="Z9" s="574">
        <v>73.074111122000005</v>
      </c>
      <c r="AA9" s="574">
        <v>72.798818757000006</v>
      </c>
      <c r="AB9" s="574">
        <v>71.008045875999997</v>
      </c>
      <c r="AC9" s="574">
        <v>82.198896798999996</v>
      </c>
      <c r="AD9" s="574">
        <v>82.447939016999996</v>
      </c>
      <c r="AE9" s="574">
        <v>83.596381602999998</v>
      </c>
      <c r="AF9" s="574">
        <v>78.897687532999996</v>
      </c>
      <c r="AG9" s="574">
        <v>73.138835329000003</v>
      </c>
      <c r="AH9" s="574">
        <v>63.660334657</v>
      </c>
      <c r="AI9" s="574">
        <v>60.732698638000002</v>
      </c>
      <c r="AJ9" s="574">
        <v>62.028915849000001</v>
      </c>
      <c r="AK9" s="574">
        <v>70.594436234</v>
      </c>
      <c r="AL9" s="574">
        <v>69.197775501999999</v>
      </c>
      <c r="AM9" s="574">
        <v>72.911475585000005</v>
      </c>
      <c r="AN9" s="574">
        <v>73.003606958999995</v>
      </c>
      <c r="AO9" s="574">
        <v>79.843181208000004</v>
      </c>
      <c r="AP9" s="574">
        <v>77.911299846000006</v>
      </c>
      <c r="AQ9" s="574">
        <v>79.417972523000003</v>
      </c>
      <c r="AR9" s="574">
        <v>67.519427343999993</v>
      </c>
      <c r="AS9" s="574">
        <v>71.045942623000002</v>
      </c>
      <c r="AT9" s="574">
        <v>70.590363995999994</v>
      </c>
      <c r="AU9" s="574">
        <v>63.121041415999997</v>
      </c>
      <c r="AV9" s="574">
        <v>71.293098021000006</v>
      </c>
      <c r="AW9" s="574">
        <v>68.240576438999994</v>
      </c>
      <c r="AX9" s="574">
        <v>69.841660298999997</v>
      </c>
      <c r="AY9" s="574">
        <v>68.901915657000004</v>
      </c>
      <c r="AZ9" s="574">
        <v>76.259008386999994</v>
      </c>
      <c r="BA9" s="574">
        <v>87.037267555</v>
      </c>
      <c r="BB9" s="574">
        <v>88.146979999999999</v>
      </c>
      <c r="BC9" s="574">
        <v>87.839529999999996</v>
      </c>
      <c r="BD9" s="556">
        <v>82.520849999999996</v>
      </c>
      <c r="BE9" s="556">
        <v>81.922380000000004</v>
      </c>
      <c r="BF9" s="556">
        <v>79.669669999999996</v>
      </c>
      <c r="BG9" s="556">
        <v>73.369420000000005</v>
      </c>
      <c r="BH9" s="556">
        <v>78.000550000000004</v>
      </c>
      <c r="BI9" s="556">
        <v>78.044030000000006</v>
      </c>
      <c r="BJ9" s="556">
        <v>78.376660000000001</v>
      </c>
      <c r="BK9" s="556">
        <v>77.28631</v>
      </c>
      <c r="BL9" s="556">
        <v>82.949219999999997</v>
      </c>
      <c r="BM9" s="556">
        <v>97.898240000000001</v>
      </c>
      <c r="BN9" s="556">
        <v>98.65419</v>
      </c>
      <c r="BO9" s="556">
        <v>98.619990000000001</v>
      </c>
      <c r="BP9" s="556">
        <v>91.827969999999993</v>
      </c>
      <c r="BQ9" s="556">
        <v>90.829549999999998</v>
      </c>
      <c r="BR9" s="556">
        <v>85.840040000000002</v>
      </c>
      <c r="BS9" s="556">
        <v>80.355029999999999</v>
      </c>
      <c r="BT9" s="556">
        <v>82.679860000000005</v>
      </c>
      <c r="BU9" s="556">
        <v>81.881110000000007</v>
      </c>
      <c r="BV9" s="556">
        <v>82.255350000000007</v>
      </c>
    </row>
    <row r="10" spans="1:74" ht="11.1" customHeight="1" x14ac:dyDescent="0.2">
      <c r="A10" s="264" t="s">
        <v>709</v>
      </c>
      <c r="B10" s="541" t="s">
        <v>1188</v>
      </c>
      <c r="C10" s="574">
        <v>24.378466810999999</v>
      </c>
      <c r="D10" s="574">
        <v>25.741441330000001</v>
      </c>
      <c r="E10" s="574">
        <v>23.683213074000001</v>
      </c>
      <c r="F10" s="574">
        <v>23.066096221999999</v>
      </c>
      <c r="G10" s="574">
        <v>29.851186449</v>
      </c>
      <c r="H10" s="574">
        <v>27.904505568000001</v>
      </c>
      <c r="I10" s="574">
        <v>26.657362586000001</v>
      </c>
      <c r="J10" s="574">
        <v>23.203464775</v>
      </c>
      <c r="K10" s="574">
        <v>18.610584712000001</v>
      </c>
      <c r="L10" s="574">
        <v>18.74334953</v>
      </c>
      <c r="M10" s="574">
        <v>20.810550576000001</v>
      </c>
      <c r="N10" s="574">
        <v>21.409093505000001</v>
      </c>
      <c r="O10" s="574">
        <v>24.448920998999998</v>
      </c>
      <c r="P10" s="574">
        <v>20.052882066999999</v>
      </c>
      <c r="Q10" s="574">
        <v>21.094884235999999</v>
      </c>
      <c r="R10" s="574">
        <v>19.278212421999999</v>
      </c>
      <c r="S10" s="574">
        <v>23.201466285999999</v>
      </c>
      <c r="T10" s="574">
        <v>23.37008127</v>
      </c>
      <c r="U10" s="574">
        <v>21.998534331999998</v>
      </c>
      <c r="V10" s="574">
        <v>20.237112074999999</v>
      </c>
      <c r="W10" s="574">
        <v>16.928291253000001</v>
      </c>
      <c r="X10" s="574">
        <v>17.039286529000002</v>
      </c>
      <c r="Y10" s="574">
        <v>19.272142154000001</v>
      </c>
      <c r="Z10" s="574">
        <v>23.469163508000001</v>
      </c>
      <c r="AA10" s="574">
        <v>24.096580671000002</v>
      </c>
      <c r="AB10" s="574">
        <v>21.216448572000001</v>
      </c>
      <c r="AC10" s="574">
        <v>24.301512428999999</v>
      </c>
      <c r="AD10" s="574">
        <v>19.943022675000002</v>
      </c>
      <c r="AE10" s="574">
        <v>23.248312163000001</v>
      </c>
      <c r="AF10" s="574">
        <v>25.897306251</v>
      </c>
      <c r="AG10" s="574">
        <v>24.488692155999999</v>
      </c>
      <c r="AH10" s="574">
        <v>21.050003264000001</v>
      </c>
      <c r="AI10" s="574">
        <v>16.947657954</v>
      </c>
      <c r="AJ10" s="574">
        <v>14.300589931999999</v>
      </c>
      <c r="AK10" s="574">
        <v>17.818458905</v>
      </c>
      <c r="AL10" s="574">
        <v>20.317918292000002</v>
      </c>
      <c r="AM10" s="574">
        <v>22.173275349000001</v>
      </c>
      <c r="AN10" s="574">
        <v>18.583695789</v>
      </c>
      <c r="AO10" s="574">
        <v>20.092523113999999</v>
      </c>
      <c r="AP10" s="574">
        <v>17.390962025</v>
      </c>
      <c r="AQ10" s="574">
        <v>27.333308347999999</v>
      </c>
      <c r="AR10" s="574">
        <v>19.383185258000001</v>
      </c>
      <c r="AS10" s="574">
        <v>21.10517999</v>
      </c>
      <c r="AT10" s="574">
        <v>21.024457213000002</v>
      </c>
      <c r="AU10" s="574">
        <v>16.388869783000001</v>
      </c>
      <c r="AV10" s="574">
        <v>17.986814401</v>
      </c>
      <c r="AW10" s="574">
        <v>18.011622331000002</v>
      </c>
      <c r="AX10" s="574">
        <v>19.238013981999998</v>
      </c>
      <c r="AY10" s="574">
        <v>21.124934509999999</v>
      </c>
      <c r="AZ10" s="574">
        <v>19.494987524999999</v>
      </c>
      <c r="BA10" s="574">
        <v>22.834464698000001</v>
      </c>
      <c r="BB10" s="574">
        <v>20.433299999999999</v>
      </c>
      <c r="BC10" s="574">
        <v>24.23217</v>
      </c>
      <c r="BD10" s="556">
        <v>23.163170000000001</v>
      </c>
      <c r="BE10" s="556">
        <v>22.98696</v>
      </c>
      <c r="BF10" s="556">
        <v>21.05752</v>
      </c>
      <c r="BG10" s="556">
        <v>17.66826</v>
      </c>
      <c r="BH10" s="556">
        <v>17.70074</v>
      </c>
      <c r="BI10" s="556">
        <v>19.73319</v>
      </c>
      <c r="BJ10" s="556">
        <v>21.306290000000001</v>
      </c>
      <c r="BK10" s="556">
        <v>23.725619999999999</v>
      </c>
      <c r="BL10" s="556">
        <v>21.72017</v>
      </c>
      <c r="BM10" s="556">
        <v>24.051349999999999</v>
      </c>
      <c r="BN10" s="556">
        <v>23.953959999999999</v>
      </c>
      <c r="BO10" s="556">
        <v>27.423639999999999</v>
      </c>
      <c r="BP10" s="556">
        <v>26.669809999999998</v>
      </c>
      <c r="BQ10" s="556">
        <v>24.557939999999999</v>
      </c>
      <c r="BR10" s="556">
        <v>21.112749999999998</v>
      </c>
      <c r="BS10" s="556">
        <v>17.606760000000001</v>
      </c>
      <c r="BT10" s="556">
        <v>17.44576</v>
      </c>
      <c r="BU10" s="556">
        <v>19.34019</v>
      </c>
      <c r="BV10" s="556">
        <v>21.47636</v>
      </c>
    </row>
    <row r="11" spans="1:74" ht="11.1" customHeight="1" x14ac:dyDescent="0.2">
      <c r="A11" s="263" t="s">
        <v>710</v>
      </c>
      <c r="B11" s="584" t="s">
        <v>1189</v>
      </c>
      <c r="C11" s="574">
        <v>28.097183625</v>
      </c>
      <c r="D11" s="574">
        <v>29.085602094999999</v>
      </c>
      <c r="E11" s="574">
        <v>29.294104785999998</v>
      </c>
      <c r="F11" s="574">
        <v>29.726316482000001</v>
      </c>
      <c r="G11" s="574">
        <v>28.354006102</v>
      </c>
      <c r="H11" s="574">
        <v>30.137789464000001</v>
      </c>
      <c r="I11" s="574">
        <v>22.787481359000001</v>
      </c>
      <c r="J11" s="574">
        <v>22.962044226</v>
      </c>
      <c r="K11" s="574">
        <v>23.101733179</v>
      </c>
      <c r="L11" s="574">
        <v>28.716803453000001</v>
      </c>
      <c r="M11" s="574">
        <v>33.010522897999998</v>
      </c>
      <c r="N11" s="574">
        <v>31.879334530000001</v>
      </c>
      <c r="O11" s="574">
        <v>30.038048778</v>
      </c>
      <c r="P11" s="574">
        <v>26.693027287</v>
      </c>
      <c r="Q11" s="574">
        <v>39.173066294999998</v>
      </c>
      <c r="R11" s="574">
        <v>36.131132196999999</v>
      </c>
      <c r="S11" s="574">
        <v>33.764240327000003</v>
      </c>
      <c r="T11" s="574">
        <v>26.651511631999998</v>
      </c>
      <c r="U11" s="574">
        <v>21.701575486999999</v>
      </c>
      <c r="V11" s="574">
        <v>27.054356126999998</v>
      </c>
      <c r="W11" s="574">
        <v>28.975373717</v>
      </c>
      <c r="X11" s="574">
        <v>32.191491849999998</v>
      </c>
      <c r="Y11" s="574">
        <v>35.723277762000002</v>
      </c>
      <c r="Z11" s="574">
        <v>39.820225114000003</v>
      </c>
      <c r="AA11" s="574">
        <v>37.386189954999999</v>
      </c>
      <c r="AB11" s="574">
        <v>37.613495102999998</v>
      </c>
      <c r="AC11" s="574">
        <v>42.997261432999998</v>
      </c>
      <c r="AD11" s="574">
        <v>46.133905196000001</v>
      </c>
      <c r="AE11" s="574">
        <v>42.096178948999999</v>
      </c>
      <c r="AF11" s="574">
        <v>33.746467379999999</v>
      </c>
      <c r="AG11" s="574">
        <v>29.458452277999999</v>
      </c>
      <c r="AH11" s="574">
        <v>24.705859743000001</v>
      </c>
      <c r="AI11" s="574">
        <v>27.315216787000001</v>
      </c>
      <c r="AJ11" s="574">
        <v>32.720742725000001</v>
      </c>
      <c r="AK11" s="574">
        <v>41.167557997999999</v>
      </c>
      <c r="AL11" s="574">
        <v>38.652913134000002</v>
      </c>
      <c r="AM11" s="574">
        <v>39.184471649999999</v>
      </c>
      <c r="AN11" s="574">
        <v>42.153229805000002</v>
      </c>
      <c r="AO11" s="574">
        <v>44.547627968999997</v>
      </c>
      <c r="AP11" s="574">
        <v>43.042546354000002</v>
      </c>
      <c r="AQ11" s="574">
        <v>32.042660085999998</v>
      </c>
      <c r="AR11" s="574">
        <v>27.527086057000002</v>
      </c>
      <c r="AS11" s="574">
        <v>27.889253999000001</v>
      </c>
      <c r="AT11" s="574">
        <v>28.529636099000001</v>
      </c>
      <c r="AU11" s="574">
        <v>28.214424219000001</v>
      </c>
      <c r="AV11" s="574">
        <v>36.463876571999997</v>
      </c>
      <c r="AW11" s="574">
        <v>37.018988735999997</v>
      </c>
      <c r="AX11" s="574">
        <v>38.348844819999997</v>
      </c>
      <c r="AY11" s="574">
        <v>34.954711912</v>
      </c>
      <c r="AZ11" s="574">
        <v>41.603387632</v>
      </c>
      <c r="BA11" s="574">
        <v>45.851384095999997</v>
      </c>
      <c r="BB11" s="574">
        <v>45.568109999999997</v>
      </c>
      <c r="BC11" s="574">
        <v>37.137300000000003</v>
      </c>
      <c r="BD11" s="556">
        <v>30.112939999999998</v>
      </c>
      <c r="BE11" s="556">
        <v>29.493410000000001</v>
      </c>
      <c r="BF11" s="556">
        <v>30.65625</v>
      </c>
      <c r="BG11" s="556">
        <v>30.295400000000001</v>
      </c>
      <c r="BH11" s="556">
        <v>38.142270000000003</v>
      </c>
      <c r="BI11" s="556">
        <v>40.4178</v>
      </c>
      <c r="BJ11" s="556">
        <v>41.377989999999997</v>
      </c>
      <c r="BK11" s="556">
        <v>36.850819999999999</v>
      </c>
      <c r="BL11" s="556">
        <v>41.833530000000003</v>
      </c>
      <c r="BM11" s="556">
        <v>48.963749999999997</v>
      </c>
      <c r="BN11" s="556">
        <v>47.156959999999998</v>
      </c>
      <c r="BO11" s="556">
        <v>39.145220000000002</v>
      </c>
      <c r="BP11" s="556">
        <v>30.287520000000001</v>
      </c>
      <c r="BQ11" s="556">
        <v>30.288630000000001</v>
      </c>
      <c r="BR11" s="556">
        <v>31.003019999999999</v>
      </c>
      <c r="BS11" s="556">
        <v>31.878769999999999</v>
      </c>
      <c r="BT11" s="556">
        <v>38.814779999999999</v>
      </c>
      <c r="BU11" s="556">
        <v>42.139519999999997</v>
      </c>
      <c r="BV11" s="556">
        <v>42.838880000000003</v>
      </c>
    </row>
    <row r="12" spans="1:74" ht="11.1" customHeight="1" x14ac:dyDescent="0.2">
      <c r="A12" s="263" t="s">
        <v>711</v>
      </c>
      <c r="B12" s="585" t="s">
        <v>1190</v>
      </c>
      <c r="C12" s="574">
        <v>4.4229060579999997</v>
      </c>
      <c r="D12" s="574">
        <v>5.5184411139999998</v>
      </c>
      <c r="E12" s="574">
        <v>6.2971697119999996</v>
      </c>
      <c r="F12" s="574">
        <v>7.8583712969999997</v>
      </c>
      <c r="G12" s="574">
        <v>9.5755289730000008</v>
      </c>
      <c r="H12" s="574">
        <v>9.5756096119999992</v>
      </c>
      <c r="I12" s="574">
        <v>10.527688213999999</v>
      </c>
      <c r="J12" s="574">
        <v>9.2458384430000002</v>
      </c>
      <c r="K12" s="574">
        <v>7.6728804139999998</v>
      </c>
      <c r="L12" s="574">
        <v>7.0342844749999998</v>
      </c>
      <c r="M12" s="574">
        <v>5.7245923249999997</v>
      </c>
      <c r="N12" s="574">
        <v>5.0581372690000004</v>
      </c>
      <c r="O12" s="574">
        <v>5.5230944280000003</v>
      </c>
      <c r="P12" s="574">
        <v>6.2932611869999997</v>
      </c>
      <c r="Q12" s="574">
        <v>9.2328896940000007</v>
      </c>
      <c r="R12" s="574">
        <v>10.817883456000001</v>
      </c>
      <c r="S12" s="574">
        <v>12.377126006999999</v>
      </c>
      <c r="T12" s="574">
        <v>12.119200482</v>
      </c>
      <c r="U12" s="574">
        <v>12.113689357</v>
      </c>
      <c r="V12" s="574">
        <v>11.890463284000001</v>
      </c>
      <c r="W12" s="574">
        <v>11.144456363</v>
      </c>
      <c r="X12" s="574">
        <v>9.2108021339999997</v>
      </c>
      <c r="Y12" s="574">
        <v>7.7461598540000001</v>
      </c>
      <c r="Z12" s="574">
        <v>6.0542743190000001</v>
      </c>
      <c r="AA12" s="574">
        <v>7.7727247439999996</v>
      </c>
      <c r="AB12" s="574">
        <v>8.9693824370000002</v>
      </c>
      <c r="AC12" s="574">
        <v>11.617983519999999</v>
      </c>
      <c r="AD12" s="574">
        <v>13.312181701</v>
      </c>
      <c r="AE12" s="574">
        <v>15.022210116</v>
      </c>
      <c r="AF12" s="574">
        <v>15.946197865</v>
      </c>
      <c r="AG12" s="574">
        <v>15.662600849</v>
      </c>
      <c r="AH12" s="574">
        <v>14.403203456</v>
      </c>
      <c r="AI12" s="574">
        <v>13.199422063</v>
      </c>
      <c r="AJ12" s="574">
        <v>11.865862771</v>
      </c>
      <c r="AK12" s="574">
        <v>8.3451725979999996</v>
      </c>
      <c r="AL12" s="574">
        <v>6.7349583910000002</v>
      </c>
      <c r="AM12" s="574">
        <v>7.9302543810000001</v>
      </c>
      <c r="AN12" s="574">
        <v>9.1927835659999992</v>
      </c>
      <c r="AO12" s="574">
        <v>12.063243863</v>
      </c>
      <c r="AP12" s="574">
        <v>14.666268455999999</v>
      </c>
      <c r="AQ12" s="574">
        <v>16.822460250999999</v>
      </c>
      <c r="AR12" s="574">
        <v>17.528064279999999</v>
      </c>
      <c r="AS12" s="574">
        <v>18.768992415</v>
      </c>
      <c r="AT12" s="574">
        <v>17.71132223</v>
      </c>
      <c r="AU12" s="574">
        <v>15.473104847</v>
      </c>
      <c r="AV12" s="574">
        <v>14.002962203999999</v>
      </c>
      <c r="AW12" s="574">
        <v>10.192493788</v>
      </c>
      <c r="AX12" s="574">
        <v>9.1329871590000007</v>
      </c>
      <c r="AY12" s="574">
        <v>9.5857527559999998</v>
      </c>
      <c r="AZ12" s="574">
        <v>12.302170241000001</v>
      </c>
      <c r="BA12" s="574">
        <v>15.561367303999999</v>
      </c>
      <c r="BB12" s="574">
        <v>19.466560000000001</v>
      </c>
      <c r="BC12" s="574">
        <v>23.40962</v>
      </c>
      <c r="BD12" s="556">
        <v>26.147410000000001</v>
      </c>
      <c r="BE12" s="556">
        <v>26.11523</v>
      </c>
      <c r="BF12" s="556">
        <v>24.60333</v>
      </c>
      <c r="BG12" s="556">
        <v>22.299710000000001</v>
      </c>
      <c r="BH12" s="556">
        <v>19.15868</v>
      </c>
      <c r="BI12" s="556">
        <v>14.79049</v>
      </c>
      <c r="BJ12" s="556">
        <v>12.35657</v>
      </c>
      <c r="BK12" s="556">
        <v>13.38264</v>
      </c>
      <c r="BL12" s="556">
        <v>16.58832</v>
      </c>
      <c r="BM12" s="556">
        <v>22.013089999999998</v>
      </c>
      <c r="BN12" s="556">
        <v>25.151129999999998</v>
      </c>
      <c r="BO12" s="556">
        <v>29.201969999999999</v>
      </c>
      <c r="BP12" s="556">
        <v>31.88382</v>
      </c>
      <c r="BQ12" s="556">
        <v>32.642580000000002</v>
      </c>
      <c r="BR12" s="556">
        <v>30.349550000000001</v>
      </c>
      <c r="BS12" s="556">
        <v>27.728459999999998</v>
      </c>
      <c r="BT12" s="556">
        <v>23.440819999999999</v>
      </c>
      <c r="BU12" s="556">
        <v>17.330310000000001</v>
      </c>
      <c r="BV12" s="556">
        <v>14.65671</v>
      </c>
    </row>
    <row r="13" spans="1:74" ht="11.1" customHeight="1" x14ac:dyDescent="0.2">
      <c r="A13" s="263" t="s">
        <v>712</v>
      </c>
      <c r="B13" s="585" t="s">
        <v>1191</v>
      </c>
      <c r="C13" s="574">
        <v>1.112141399</v>
      </c>
      <c r="D13" s="574">
        <v>1.1891546820000001</v>
      </c>
      <c r="E13" s="574">
        <v>1.422064408</v>
      </c>
      <c r="F13" s="574">
        <v>1.3395272949999999</v>
      </c>
      <c r="G13" s="574">
        <v>1.323590523</v>
      </c>
      <c r="H13" s="574">
        <v>1.240488483</v>
      </c>
      <c r="I13" s="574">
        <v>1.300862908</v>
      </c>
      <c r="J13" s="574">
        <v>1.2927620980000001</v>
      </c>
      <c r="K13" s="574">
        <v>1.2543006940000001</v>
      </c>
      <c r="L13" s="574">
        <v>1.2491490489999999</v>
      </c>
      <c r="M13" s="574">
        <v>1.3579641410000001</v>
      </c>
      <c r="N13" s="574">
        <v>1.35875032</v>
      </c>
      <c r="O13" s="574">
        <v>1.3028248760000001</v>
      </c>
      <c r="P13" s="574">
        <v>1.2478354519999999</v>
      </c>
      <c r="Q13" s="574">
        <v>1.2246604780000001</v>
      </c>
      <c r="R13" s="574">
        <v>1.2504407259999999</v>
      </c>
      <c r="S13" s="574">
        <v>1.2835130669999999</v>
      </c>
      <c r="T13" s="574">
        <v>1.2369885810000001</v>
      </c>
      <c r="U13" s="574">
        <v>1.3113515790000001</v>
      </c>
      <c r="V13" s="574">
        <v>1.295491994</v>
      </c>
      <c r="W13" s="574">
        <v>1.300421123</v>
      </c>
      <c r="X13" s="574">
        <v>1.2705502200000001</v>
      </c>
      <c r="Y13" s="574">
        <v>1.321620971</v>
      </c>
      <c r="Z13" s="574">
        <v>1.4277249329999999</v>
      </c>
      <c r="AA13" s="574">
        <v>1.4701411900000001</v>
      </c>
      <c r="AB13" s="574">
        <v>1.2428844109999999</v>
      </c>
      <c r="AC13" s="574">
        <v>1.286337311</v>
      </c>
      <c r="AD13" s="574">
        <v>1.282078574</v>
      </c>
      <c r="AE13" s="574">
        <v>1.327051422</v>
      </c>
      <c r="AF13" s="574">
        <v>1.276390219</v>
      </c>
      <c r="AG13" s="574">
        <v>1.3414767990000001</v>
      </c>
      <c r="AH13" s="574">
        <v>1.3540097639999999</v>
      </c>
      <c r="AI13" s="574">
        <v>1.329383886</v>
      </c>
      <c r="AJ13" s="574">
        <v>1.298471846</v>
      </c>
      <c r="AK13" s="574">
        <v>1.396719147</v>
      </c>
      <c r="AL13" s="574">
        <v>1.4819844310000001</v>
      </c>
      <c r="AM13" s="574">
        <v>1.558004433</v>
      </c>
      <c r="AN13" s="574">
        <v>1.301758609</v>
      </c>
      <c r="AO13" s="574">
        <v>1.380172264</v>
      </c>
      <c r="AP13" s="574">
        <v>1.3470162269999999</v>
      </c>
      <c r="AQ13" s="574">
        <v>1.3707195839999999</v>
      </c>
      <c r="AR13" s="574">
        <v>1.2727196700000001</v>
      </c>
      <c r="AS13" s="574">
        <v>1.30327473</v>
      </c>
      <c r="AT13" s="574">
        <v>1.3405188480000001</v>
      </c>
      <c r="AU13" s="574">
        <v>1.350699737</v>
      </c>
      <c r="AV13" s="574">
        <v>1.414296448</v>
      </c>
      <c r="AW13" s="574">
        <v>1.409605719</v>
      </c>
      <c r="AX13" s="574">
        <v>1.4129782710000001</v>
      </c>
      <c r="AY13" s="574">
        <v>1.3677365859999999</v>
      </c>
      <c r="AZ13" s="574">
        <v>1.269086401</v>
      </c>
      <c r="BA13" s="574">
        <v>1.2398651570000001</v>
      </c>
      <c r="BB13" s="574">
        <v>1.081688</v>
      </c>
      <c r="BC13" s="574">
        <v>1.2415719999999999</v>
      </c>
      <c r="BD13" s="556">
        <v>1.217344</v>
      </c>
      <c r="BE13" s="556">
        <v>1.282769</v>
      </c>
      <c r="BF13" s="556">
        <v>1.3201890000000001</v>
      </c>
      <c r="BG13" s="556">
        <v>1.3016000000000001</v>
      </c>
      <c r="BH13" s="556">
        <v>1.3532420000000001</v>
      </c>
      <c r="BI13" s="556">
        <v>1.3839840000000001</v>
      </c>
      <c r="BJ13" s="556">
        <v>1.47689</v>
      </c>
      <c r="BK13" s="556">
        <v>1.399454</v>
      </c>
      <c r="BL13" s="556">
        <v>1.1120650000000001</v>
      </c>
      <c r="BM13" s="556">
        <v>1.166563</v>
      </c>
      <c r="BN13" s="556">
        <v>0.83839050000000004</v>
      </c>
      <c r="BO13" s="556">
        <v>1.0549390000000001</v>
      </c>
      <c r="BP13" s="556">
        <v>1.14215</v>
      </c>
      <c r="BQ13" s="556">
        <v>1.315536</v>
      </c>
      <c r="BR13" s="556">
        <v>1.363381</v>
      </c>
      <c r="BS13" s="556">
        <v>1.369308</v>
      </c>
      <c r="BT13" s="556">
        <v>1.385049</v>
      </c>
      <c r="BU13" s="556">
        <v>1.384234</v>
      </c>
      <c r="BV13" s="556">
        <v>1.4641660000000001</v>
      </c>
    </row>
    <row r="14" spans="1:74" ht="11.1" customHeight="1" x14ac:dyDescent="0.2">
      <c r="A14" s="263" t="s">
        <v>809</v>
      </c>
      <c r="B14" s="585" t="s">
        <v>1192</v>
      </c>
      <c r="C14" s="574">
        <v>1.3947319970000001</v>
      </c>
      <c r="D14" s="574">
        <v>1.272840355</v>
      </c>
      <c r="E14" s="574">
        <v>1.390757392</v>
      </c>
      <c r="F14" s="574">
        <v>1.3181630879999999</v>
      </c>
      <c r="G14" s="574">
        <v>1.345274047</v>
      </c>
      <c r="H14" s="574">
        <v>1.2309439760000001</v>
      </c>
      <c r="I14" s="574">
        <v>1.3011795850000001</v>
      </c>
      <c r="J14" s="574">
        <v>1.321506869</v>
      </c>
      <c r="K14" s="574">
        <v>1.2592860859999999</v>
      </c>
      <c r="L14" s="574">
        <v>1.252008019</v>
      </c>
      <c r="M14" s="574">
        <v>1.221580925</v>
      </c>
      <c r="N14" s="574">
        <v>1.317002872</v>
      </c>
      <c r="O14" s="574">
        <v>1.331440387</v>
      </c>
      <c r="P14" s="574">
        <v>1.173418713</v>
      </c>
      <c r="Q14" s="574">
        <v>1.3144245269999999</v>
      </c>
      <c r="R14" s="574">
        <v>1.2172137780000001</v>
      </c>
      <c r="S14" s="574">
        <v>1.2704416549999999</v>
      </c>
      <c r="T14" s="574">
        <v>1.240577697</v>
      </c>
      <c r="U14" s="574">
        <v>1.2494436980000001</v>
      </c>
      <c r="V14" s="574">
        <v>1.223485003</v>
      </c>
      <c r="W14" s="574">
        <v>1.19526032</v>
      </c>
      <c r="X14" s="574">
        <v>1.199792067</v>
      </c>
      <c r="Y14" s="574">
        <v>1.1407196820000001</v>
      </c>
      <c r="Z14" s="574">
        <v>1.277976722</v>
      </c>
      <c r="AA14" s="574">
        <v>1.0316212220000001</v>
      </c>
      <c r="AB14" s="574">
        <v>0.94666525199999996</v>
      </c>
      <c r="AC14" s="574">
        <v>1.032126152</v>
      </c>
      <c r="AD14" s="574">
        <v>0.951963004</v>
      </c>
      <c r="AE14" s="574">
        <v>0.97342434899999997</v>
      </c>
      <c r="AF14" s="574">
        <v>0.99442702999999999</v>
      </c>
      <c r="AG14" s="574">
        <v>1.017925457</v>
      </c>
      <c r="AH14" s="574">
        <v>0.99013379000000001</v>
      </c>
      <c r="AI14" s="574">
        <v>0.94872394900000001</v>
      </c>
      <c r="AJ14" s="574">
        <v>0.97280922599999997</v>
      </c>
      <c r="AK14" s="574">
        <v>0.92684235100000001</v>
      </c>
      <c r="AL14" s="574">
        <v>0.95269486299999995</v>
      </c>
      <c r="AM14" s="574">
        <v>1.0328568650000001</v>
      </c>
      <c r="AN14" s="574">
        <v>0.93895535200000002</v>
      </c>
      <c r="AO14" s="574">
        <v>0.99290603499999996</v>
      </c>
      <c r="AP14" s="574">
        <v>0.87142091300000002</v>
      </c>
      <c r="AQ14" s="574">
        <v>0.99053168199999997</v>
      </c>
      <c r="AR14" s="574">
        <v>0.94464479999999995</v>
      </c>
      <c r="AS14" s="574">
        <v>0.97597573999999998</v>
      </c>
      <c r="AT14" s="574">
        <v>0.97898197799999997</v>
      </c>
      <c r="AU14" s="574">
        <v>0.91384409300000002</v>
      </c>
      <c r="AV14" s="574">
        <v>0.96146561600000002</v>
      </c>
      <c r="AW14" s="574">
        <v>0.92870892900000002</v>
      </c>
      <c r="AX14" s="574">
        <v>1.0430089680000001</v>
      </c>
      <c r="AY14" s="574">
        <v>0.93425250599999998</v>
      </c>
      <c r="AZ14" s="574">
        <v>0.87291712300000002</v>
      </c>
      <c r="BA14" s="574">
        <v>0.87051032500000003</v>
      </c>
      <c r="BB14" s="574">
        <v>0.90128640000000004</v>
      </c>
      <c r="BC14" s="574">
        <v>0.9590957</v>
      </c>
      <c r="BD14" s="556">
        <v>0.94503309999999996</v>
      </c>
      <c r="BE14" s="556">
        <v>0.97142740000000005</v>
      </c>
      <c r="BF14" s="556">
        <v>0.95812940000000002</v>
      </c>
      <c r="BG14" s="556">
        <v>0.92066550000000003</v>
      </c>
      <c r="BH14" s="556">
        <v>0.93917499999999998</v>
      </c>
      <c r="BI14" s="556">
        <v>0.90251510000000001</v>
      </c>
      <c r="BJ14" s="556">
        <v>0.97098320000000005</v>
      </c>
      <c r="BK14" s="556">
        <v>0.95400459999999998</v>
      </c>
      <c r="BL14" s="556">
        <v>0.87260899999999997</v>
      </c>
      <c r="BM14" s="556">
        <v>0.92697339999999995</v>
      </c>
      <c r="BN14" s="556">
        <v>0.87200909999999998</v>
      </c>
      <c r="BO14" s="556">
        <v>0.93664590000000003</v>
      </c>
      <c r="BP14" s="556">
        <v>0.92592189999999996</v>
      </c>
      <c r="BQ14" s="556">
        <v>0.9587175</v>
      </c>
      <c r="BR14" s="556">
        <v>0.94711939999999994</v>
      </c>
      <c r="BS14" s="556">
        <v>0.90175910000000004</v>
      </c>
      <c r="BT14" s="556">
        <v>0.92547990000000002</v>
      </c>
      <c r="BU14" s="556">
        <v>0.89055399999999996</v>
      </c>
      <c r="BV14" s="556">
        <v>0.96177690000000005</v>
      </c>
    </row>
    <row r="15" spans="1:74" ht="11.1" customHeight="1" x14ac:dyDescent="0.2">
      <c r="A15" s="263" t="s">
        <v>810</v>
      </c>
      <c r="B15" s="585" t="s">
        <v>1193</v>
      </c>
      <c r="C15" s="574">
        <v>1.053563316</v>
      </c>
      <c r="D15" s="574">
        <v>0.964067856</v>
      </c>
      <c r="E15" s="574">
        <v>0.93842152199999995</v>
      </c>
      <c r="F15" s="574">
        <v>0.76623030299999995</v>
      </c>
      <c r="G15" s="574">
        <v>0.83832545999999997</v>
      </c>
      <c r="H15" s="574">
        <v>0.85552525599999996</v>
      </c>
      <c r="I15" s="574">
        <v>1.0088217129999999</v>
      </c>
      <c r="J15" s="574">
        <v>1.0972817130000001</v>
      </c>
      <c r="K15" s="574">
        <v>0.90599463199999997</v>
      </c>
      <c r="L15" s="574">
        <v>0.83812231800000003</v>
      </c>
      <c r="M15" s="574">
        <v>0.94061375000000003</v>
      </c>
      <c r="N15" s="574">
        <v>1.004436256</v>
      </c>
      <c r="O15" s="574">
        <v>1.078126546</v>
      </c>
      <c r="P15" s="574">
        <v>1.028263202</v>
      </c>
      <c r="Q15" s="574">
        <v>0.98227627299999998</v>
      </c>
      <c r="R15" s="574">
        <v>0.78052431499999997</v>
      </c>
      <c r="S15" s="574">
        <v>0.92089756599999995</v>
      </c>
      <c r="T15" s="574">
        <v>1.0416534690000001</v>
      </c>
      <c r="U15" s="574">
        <v>1.1417261009999999</v>
      </c>
      <c r="V15" s="574">
        <v>1.157283694</v>
      </c>
      <c r="W15" s="574">
        <v>0.96434309600000001</v>
      </c>
      <c r="X15" s="574">
        <v>0.86258465900000003</v>
      </c>
      <c r="Y15" s="574">
        <v>0.91430509199999999</v>
      </c>
      <c r="Z15" s="574">
        <v>1.0247465259999999</v>
      </c>
      <c r="AA15" s="574">
        <v>1.0415609749999999</v>
      </c>
      <c r="AB15" s="574">
        <v>1.0191701010000001</v>
      </c>
      <c r="AC15" s="574">
        <v>0.96367595399999995</v>
      </c>
      <c r="AD15" s="574">
        <v>0.82478786699999995</v>
      </c>
      <c r="AE15" s="574">
        <v>0.92920460400000005</v>
      </c>
      <c r="AF15" s="574">
        <v>1.036898788</v>
      </c>
      <c r="AG15" s="574">
        <v>1.16968779</v>
      </c>
      <c r="AH15" s="574">
        <v>1.1571246399999999</v>
      </c>
      <c r="AI15" s="574">
        <v>0.99229399900000004</v>
      </c>
      <c r="AJ15" s="574">
        <v>0.87043934899999997</v>
      </c>
      <c r="AK15" s="574">
        <v>0.93968523500000001</v>
      </c>
      <c r="AL15" s="574">
        <v>1.057306391</v>
      </c>
      <c r="AM15" s="574">
        <v>1.0326129070000001</v>
      </c>
      <c r="AN15" s="574">
        <v>0.83318383799999995</v>
      </c>
      <c r="AO15" s="574">
        <v>0.76670796299999999</v>
      </c>
      <c r="AP15" s="574">
        <v>0.59308587099999999</v>
      </c>
      <c r="AQ15" s="574">
        <v>0.85829257199999998</v>
      </c>
      <c r="AR15" s="574">
        <v>0.86372727900000001</v>
      </c>
      <c r="AS15" s="574">
        <v>1.0032657490000001</v>
      </c>
      <c r="AT15" s="574">
        <v>1.005447628</v>
      </c>
      <c r="AU15" s="574">
        <v>0.78009873699999999</v>
      </c>
      <c r="AV15" s="574">
        <v>0.46368278000000002</v>
      </c>
      <c r="AW15" s="574">
        <v>0.67915693600000004</v>
      </c>
      <c r="AX15" s="574">
        <v>0.66582709900000003</v>
      </c>
      <c r="AY15" s="574">
        <v>0.93452738700000004</v>
      </c>
      <c r="AZ15" s="574">
        <v>0.71645946500000002</v>
      </c>
      <c r="BA15" s="574">
        <v>0.67967597499999999</v>
      </c>
      <c r="BB15" s="574">
        <v>0.69604029999999995</v>
      </c>
      <c r="BC15" s="574">
        <v>0.85975860000000004</v>
      </c>
      <c r="BD15" s="556">
        <v>0.93495539999999999</v>
      </c>
      <c r="BE15" s="556">
        <v>1.072581</v>
      </c>
      <c r="BF15" s="556">
        <v>1.0742560000000001</v>
      </c>
      <c r="BG15" s="556">
        <v>0.8837853</v>
      </c>
      <c r="BH15" s="556">
        <v>0.70643699999999998</v>
      </c>
      <c r="BI15" s="556">
        <v>0.81604140000000003</v>
      </c>
      <c r="BJ15" s="556">
        <v>0.88794490000000004</v>
      </c>
      <c r="BK15" s="556">
        <v>0.97377749999999996</v>
      </c>
      <c r="BL15" s="556">
        <v>0.82253089999999995</v>
      </c>
      <c r="BM15" s="556">
        <v>0.77651709999999996</v>
      </c>
      <c r="BN15" s="556">
        <v>0.68174440000000003</v>
      </c>
      <c r="BO15" s="556">
        <v>0.857576</v>
      </c>
      <c r="BP15" s="556">
        <v>0.91874449999999996</v>
      </c>
      <c r="BQ15" s="556">
        <v>1.066155</v>
      </c>
      <c r="BR15" s="556">
        <v>1.064227</v>
      </c>
      <c r="BS15" s="556">
        <v>0.86997869999999999</v>
      </c>
      <c r="BT15" s="556">
        <v>0.66797289999999998</v>
      </c>
      <c r="BU15" s="556">
        <v>0.79629620000000001</v>
      </c>
      <c r="BV15" s="556">
        <v>0.85744849999999995</v>
      </c>
    </row>
    <row r="16" spans="1:74" ht="11.1" customHeight="1" x14ac:dyDescent="0.2">
      <c r="A16" s="263" t="s">
        <v>713</v>
      </c>
      <c r="B16" s="582" t="s">
        <v>1197</v>
      </c>
      <c r="C16" s="574">
        <v>-0.37679099999999999</v>
      </c>
      <c r="D16" s="574">
        <v>-0.24667700000000001</v>
      </c>
      <c r="E16" s="574">
        <v>-0.35306399999999999</v>
      </c>
      <c r="F16" s="574">
        <v>-0.32502999999999999</v>
      </c>
      <c r="G16" s="574">
        <v>-0.36673299999999998</v>
      </c>
      <c r="H16" s="574">
        <v>-0.49893100000000001</v>
      </c>
      <c r="I16" s="574">
        <v>-0.68562599999999996</v>
      </c>
      <c r="J16" s="574">
        <v>-0.78363799999999995</v>
      </c>
      <c r="K16" s="574">
        <v>-0.524729</v>
      </c>
      <c r="L16" s="574">
        <v>-0.42324299999999998</v>
      </c>
      <c r="M16" s="574">
        <v>-0.36922199999999999</v>
      </c>
      <c r="N16" s="574">
        <v>-0.36752099999999999</v>
      </c>
      <c r="O16" s="574">
        <v>-0.424346</v>
      </c>
      <c r="P16" s="574">
        <v>-0.42507</v>
      </c>
      <c r="Q16" s="574">
        <v>-0.23558100000000001</v>
      </c>
      <c r="R16" s="574">
        <v>-0.19721900000000001</v>
      </c>
      <c r="S16" s="574">
        <v>-0.416186</v>
      </c>
      <c r="T16" s="574">
        <v>-0.37557000000000001</v>
      </c>
      <c r="U16" s="574">
        <v>-0.68474999999999997</v>
      </c>
      <c r="V16" s="574">
        <v>-0.66975099999999999</v>
      </c>
      <c r="W16" s="574">
        <v>-0.43384299999999998</v>
      </c>
      <c r="X16" s="574">
        <v>-0.42677199999999998</v>
      </c>
      <c r="Y16" s="574">
        <v>-0.37747999999999998</v>
      </c>
      <c r="Z16" s="574">
        <v>-0.44511600000000001</v>
      </c>
      <c r="AA16" s="574">
        <v>-0.49331000000000003</v>
      </c>
      <c r="AB16" s="574">
        <v>-0.41225800000000001</v>
      </c>
      <c r="AC16" s="574">
        <v>-0.31750800000000001</v>
      </c>
      <c r="AD16" s="574">
        <v>-0.26522600000000002</v>
      </c>
      <c r="AE16" s="574">
        <v>-0.46674599999999999</v>
      </c>
      <c r="AF16" s="574">
        <v>-0.58906499999999995</v>
      </c>
      <c r="AG16" s="574">
        <v>-0.76842200000000005</v>
      </c>
      <c r="AH16" s="574">
        <v>-0.63960899999999998</v>
      </c>
      <c r="AI16" s="574">
        <v>-0.59795600000000004</v>
      </c>
      <c r="AJ16" s="574">
        <v>-0.43435200000000002</v>
      </c>
      <c r="AK16" s="574">
        <v>-0.49512</v>
      </c>
      <c r="AL16" s="574">
        <v>-0.54828600000000005</v>
      </c>
      <c r="AM16" s="574">
        <v>-0.61161900000000002</v>
      </c>
      <c r="AN16" s="574">
        <v>-0.44791799999999998</v>
      </c>
      <c r="AO16" s="574">
        <v>-0.51086500000000001</v>
      </c>
      <c r="AP16" s="574">
        <v>-0.28133599999999997</v>
      </c>
      <c r="AQ16" s="574">
        <v>-0.45005699999999998</v>
      </c>
      <c r="AR16" s="574">
        <v>-0.54234599999999999</v>
      </c>
      <c r="AS16" s="574">
        <v>-0.64839400000000003</v>
      </c>
      <c r="AT16" s="574">
        <v>-0.64404300000000003</v>
      </c>
      <c r="AU16" s="574">
        <v>-0.54378099999999996</v>
      </c>
      <c r="AV16" s="574">
        <v>-0.37075000000000002</v>
      </c>
      <c r="AW16" s="574">
        <v>-0.33946399999999999</v>
      </c>
      <c r="AX16" s="574">
        <v>-0.50596300000000005</v>
      </c>
      <c r="AY16" s="574">
        <v>-0.41097099999999998</v>
      </c>
      <c r="AZ16" s="574">
        <v>-0.39628400000000003</v>
      </c>
      <c r="BA16" s="574">
        <v>-0.341698</v>
      </c>
      <c r="BB16" s="574">
        <v>-0.26410090000000003</v>
      </c>
      <c r="BC16" s="574">
        <v>-0.46657599999999999</v>
      </c>
      <c r="BD16" s="556">
        <v>-0.53723940000000003</v>
      </c>
      <c r="BE16" s="556">
        <v>-0.62003949999999997</v>
      </c>
      <c r="BF16" s="556">
        <v>-0.58702750000000004</v>
      </c>
      <c r="BG16" s="556">
        <v>-0.49573630000000002</v>
      </c>
      <c r="BH16" s="556">
        <v>-0.29402830000000002</v>
      </c>
      <c r="BI16" s="556">
        <v>-0.39419729999999997</v>
      </c>
      <c r="BJ16" s="556">
        <v>-0.44075229999999999</v>
      </c>
      <c r="BK16" s="556">
        <v>-0.43162669999999997</v>
      </c>
      <c r="BL16" s="556">
        <v>-0.41310760000000002</v>
      </c>
      <c r="BM16" s="556">
        <v>-0.36296289999999998</v>
      </c>
      <c r="BN16" s="556">
        <v>-0.30698370000000003</v>
      </c>
      <c r="BO16" s="556">
        <v>-0.47700369999999997</v>
      </c>
      <c r="BP16" s="556">
        <v>-0.52975830000000002</v>
      </c>
      <c r="BQ16" s="556">
        <v>-0.61873730000000005</v>
      </c>
      <c r="BR16" s="556">
        <v>-0.58196709999999996</v>
      </c>
      <c r="BS16" s="556">
        <v>-0.45342890000000002</v>
      </c>
      <c r="BT16" s="556">
        <v>-0.28995880000000002</v>
      </c>
      <c r="BU16" s="556">
        <v>-0.39941490000000002</v>
      </c>
      <c r="BV16" s="556">
        <v>-0.4876105</v>
      </c>
    </row>
    <row r="17" spans="1:74" ht="11.1" customHeight="1" x14ac:dyDescent="0.2">
      <c r="A17" s="263" t="s">
        <v>714</v>
      </c>
      <c r="B17" s="582" t="s">
        <v>1198</v>
      </c>
      <c r="C17" s="574">
        <v>1.4537891810000001</v>
      </c>
      <c r="D17" s="574">
        <v>1.198389081</v>
      </c>
      <c r="E17" s="574">
        <v>1.317688006</v>
      </c>
      <c r="F17" s="574">
        <v>1.1613695470000001</v>
      </c>
      <c r="G17" s="574">
        <v>1.225930172</v>
      </c>
      <c r="H17" s="574">
        <v>1.5386176</v>
      </c>
      <c r="I17" s="574">
        <v>1.6669135900000001</v>
      </c>
      <c r="J17" s="574">
        <v>1.594435364</v>
      </c>
      <c r="K17" s="574">
        <v>1.115905981</v>
      </c>
      <c r="L17" s="574">
        <v>1.1386484349999999</v>
      </c>
      <c r="M17" s="574">
        <v>1.3232204809999999</v>
      </c>
      <c r="N17" s="574">
        <v>1.5985234239999999</v>
      </c>
      <c r="O17" s="574">
        <v>1.553323537</v>
      </c>
      <c r="P17" s="574">
        <v>2.146256776</v>
      </c>
      <c r="Q17" s="574">
        <v>1.3569592500000001</v>
      </c>
      <c r="R17" s="574">
        <v>1.1556034879999999</v>
      </c>
      <c r="S17" s="574">
        <v>1.292085178</v>
      </c>
      <c r="T17" s="574">
        <v>1.323944341</v>
      </c>
      <c r="U17" s="574">
        <v>1.499043795</v>
      </c>
      <c r="V17" s="574">
        <v>1.8777759949999999</v>
      </c>
      <c r="W17" s="574">
        <v>1.5304277690000001</v>
      </c>
      <c r="X17" s="574">
        <v>1.481139607</v>
      </c>
      <c r="Y17" s="574">
        <v>1.6002282640000001</v>
      </c>
      <c r="Z17" s="574">
        <v>1.4915701079999999</v>
      </c>
      <c r="AA17" s="574">
        <v>3.5635779890000001</v>
      </c>
      <c r="AB17" s="574">
        <v>1.6514383850000001</v>
      </c>
      <c r="AC17" s="574">
        <v>1.381308607</v>
      </c>
      <c r="AD17" s="574">
        <v>1.200211038</v>
      </c>
      <c r="AE17" s="574">
        <v>1.348607205</v>
      </c>
      <c r="AF17" s="574">
        <v>1.497633298</v>
      </c>
      <c r="AG17" s="574">
        <v>1.4477544280000001</v>
      </c>
      <c r="AH17" s="574">
        <v>1.500230631</v>
      </c>
      <c r="AI17" s="574">
        <v>1.510022878</v>
      </c>
      <c r="AJ17" s="574">
        <v>1.480511355</v>
      </c>
      <c r="AK17" s="574">
        <v>1.392236829</v>
      </c>
      <c r="AL17" s="574">
        <v>3.8530234459999999</v>
      </c>
      <c r="AM17" s="574">
        <v>1.3110413860000001</v>
      </c>
      <c r="AN17" s="574">
        <v>1.3872190929999999</v>
      </c>
      <c r="AO17" s="574">
        <v>1.20735825</v>
      </c>
      <c r="AP17" s="574">
        <v>1.1265278219999999</v>
      </c>
      <c r="AQ17" s="574">
        <v>1.1271133719999999</v>
      </c>
      <c r="AR17" s="574">
        <v>1.218070432</v>
      </c>
      <c r="AS17" s="574">
        <v>1.587169501</v>
      </c>
      <c r="AT17" s="574">
        <v>1.6138248310000001</v>
      </c>
      <c r="AU17" s="574">
        <v>1.4850473049999999</v>
      </c>
      <c r="AV17" s="574">
        <v>1.223383656</v>
      </c>
      <c r="AW17" s="574">
        <v>1.105544345</v>
      </c>
      <c r="AX17" s="574">
        <v>1.2037194959999999</v>
      </c>
      <c r="AY17" s="574">
        <v>1.720086767</v>
      </c>
      <c r="AZ17" s="574">
        <v>0.90549213299999998</v>
      </c>
      <c r="BA17" s="574">
        <v>0.90600052200000003</v>
      </c>
      <c r="BB17" s="574">
        <v>1.1242639999999999</v>
      </c>
      <c r="BC17" s="574">
        <v>1.1818519999999999</v>
      </c>
      <c r="BD17" s="556">
        <v>1.2432259999999999</v>
      </c>
      <c r="BE17" s="556">
        <v>1.431767</v>
      </c>
      <c r="BF17" s="556">
        <v>1.576953</v>
      </c>
      <c r="BG17" s="556">
        <v>1.4217519999999999</v>
      </c>
      <c r="BH17" s="556">
        <v>1.3130459999999999</v>
      </c>
      <c r="BI17" s="556">
        <v>1.281531</v>
      </c>
      <c r="BJ17" s="556">
        <v>2.0520010000000002</v>
      </c>
      <c r="BK17" s="556">
        <v>2.0201470000000001</v>
      </c>
      <c r="BL17" s="556">
        <v>1.2391479999999999</v>
      </c>
      <c r="BM17" s="556">
        <v>1.018875</v>
      </c>
      <c r="BN17" s="556">
        <v>1.0487629999999999</v>
      </c>
      <c r="BO17" s="556">
        <v>1.111084</v>
      </c>
      <c r="BP17" s="556">
        <v>1.197533</v>
      </c>
      <c r="BQ17" s="556">
        <v>1.3782509999999999</v>
      </c>
      <c r="BR17" s="556">
        <v>1.4504919999999999</v>
      </c>
      <c r="BS17" s="556">
        <v>1.3594869999999999</v>
      </c>
      <c r="BT17" s="556">
        <v>1.222453</v>
      </c>
      <c r="BU17" s="556">
        <v>1.1469210000000001</v>
      </c>
      <c r="BV17" s="556">
        <v>2.154674</v>
      </c>
    </row>
    <row r="18" spans="1:74" ht="11.1" customHeight="1" x14ac:dyDescent="0.2">
      <c r="A18" s="263" t="s">
        <v>715</v>
      </c>
      <c r="B18" s="582" t="s">
        <v>1199</v>
      </c>
      <c r="C18" s="574">
        <v>0.35677856600000002</v>
      </c>
      <c r="D18" s="574">
        <v>0.36767422300000002</v>
      </c>
      <c r="E18" s="574">
        <v>0.29244732800000001</v>
      </c>
      <c r="F18" s="574">
        <v>0.17151190799999999</v>
      </c>
      <c r="G18" s="574">
        <v>0.17937564</v>
      </c>
      <c r="H18" s="574">
        <v>0.15687128</v>
      </c>
      <c r="I18" s="574">
        <v>0.182107727</v>
      </c>
      <c r="J18" s="574">
        <v>0.31636439599999999</v>
      </c>
      <c r="K18" s="574">
        <v>0.29541064900000003</v>
      </c>
      <c r="L18" s="574">
        <v>0.21293578299999999</v>
      </c>
      <c r="M18" s="574">
        <v>0.296102056</v>
      </c>
      <c r="N18" s="574">
        <v>0.34676670500000001</v>
      </c>
      <c r="O18" s="574">
        <v>0.33655247300000002</v>
      </c>
      <c r="P18" s="574">
        <v>0.19521640800000001</v>
      </c>
      <c r="Q18" s="574">
        <v>0.19682189</v>
      </c>
      <c r="R18" s="574">
        <v>0.269660328</v>
      </c>
      <c r="S18" s="574">
        <v>0.28859484099999999</v>
      </c>
      <c r="T18" s="574">
        <v>0.32129776999999998</v>
      </c>
      <c r="U18" s="574">
        <v>0.31170380800000003</v>
      </c>
      <c r="V18" s="574">
        <v>0.330902635</v>
      </c>
      <c r="W18" s="574">
        <v>0.29866473500000001</v>
      </c>
      <c r="X18" s="574">
        <v>0.34264007400000002</v>
      </c>
      <c r="Y18" s="574">
        <v>0.179926115</v>
      </c>
      <c r="Z18" s="574">
        <v>0.232125684</v>
      </c>
      <c r="AA18" s="574">
        <v>0.29161194200000001</v>
      </c>
      <c r="AB18" s="574">
        <v>0.25126378300000002</v>
      </c>
      <c r="AC18" s="574">
        <v>0.270395096</v>
      </c>
      <c r="AD18" s="574">
        <v>0.29135166899999998</v>
      </c>
      <c r="AE18" s="574">
        <v>0.36521351600000002</v>
      </c>
      <c r="AF18" s="574">
        <v>0.28065564999999998</v>
      </c>
      <c r="AG18" s="574">
        <v>0.34215333999999997</v>
      </c>
      <c r="AH18" s="574">
        <v>0.27687559499999997</v>
      </c>
      <c r="AI18" s="574">
        <v>0.30634179299999997</v>
      </c>
      <c r="AJ18" s="574">
        <v>0.27608252799999999</v>
      </c>
      <c r="AK18" s="574">
        <v>0.235622153</v>
      </c>
      <c r="AL18" s="574">
        <v>0.26363407700000002</v>
      </c>
      <c r="AM18" s="574">
        <v>0.285126779</v>
      </c>
      <c r="AN18" s="574">
        <v>0.239296922</v>
      </c>
      <c r="AO18" s="574">
        <v>0.260737041</v>
      </c>
      <c r="AP18" s="574">
        <v>0.17147227000000001</v>
      </c>
      <c r="AQ18" s="574">
        <v>0.28204459700000001</v>
      </c>
      <c r="AR18" s="574">
        <v>0.242379818</v>
      </c>
      <c r="AS18" s="574">
        <v>0.29173105500000002</v>
      </c>
      <c r="AT18" s="574">
        <v>0.34351020999999998</v>
      </c>
      <c r="AU18" s="574">
        <v>0.27723674599999998</v>
      </c>
      <c r="AV18" s="574">
        <v>0.24590806700000001</v>
      </c>
      <c r="AW18" s="574">
        <v>0.27734894199999999</v>
      </c>
      <c r="AX18" s="574">
        <v>0.31708236899999998</v>
      </c>
      <c r="AY18" s="574">
        <v>0.28633922499999998</v>
      </c>
      <c r="AZ18" s="574">
        <v>0.219333532</v>
      </c>
      <c r="BA18" s="574">
        <v>0.19966009600000001</v>
      </c>
      <c r="BB18" s="574">
        <v>0.2441614</v>
      </c>
      <c r="BC18" s="574">
        <v>0.31195099999999998</v>
      </c>
      <c r="BD18" s="556">
        <v>0.28144439999999998</v>
      </c>
      <c r="BE18" s="556">
        <v>0.31519609999999998</v>
      </c>
      <c r="BF18" s="556">
        <v>0.31709609999999999</v>
      </c>
      <c r="BG18" s="556">
        <v>0.29408109999999998</v>
      </c>
      <c r="BH18" s="556">
        <v>0.28821020000000003</v>
      </c>
      <c r="BI18" s="556">
        <v>0.2309657</v>
      </c>
      <c r="BJ18" s="556">
        <v>0.2709474</v>
      </c>
      <c r="BK18" s="556">
        <v>0.28769260000000002</v>
      </c>
      <c r="BL18" s="556">
        <v>0.23523279999999999</v>
      </c>
      <c r="BM18" s="556">
        <v>0.24359739999999999</v>
      </c>
      <c r="BN18" s="556">
        <v>0.2356618</v>
      </c>
      <c r="BO18" s="556">
        <v>0.31973639999999998</v>
      </c>
      <c r="BP18" s="556">
        <v>0.26816000000000001</v>
      </c>
      <c r="BQ18" s="556">
        <v>0.31636019999999998</v>
      </c>
      <c r="BR18" s="556">
        <v>0.31249399999999999</v>
      </c>
      <c r="BS18" s="556">
        <v>0.29255320000000001</v>
      </c>
      <c r="BT18" s="556">
        <v>0.2700669</v>
      </c>
      <c r="BU18" s="556">
        <v>0.2479789</v>
      </c>
      <c r="BV18" s="556">
        <v>0.28388790000000003</v>
      </c>
    </row>
    <row r="19" spans="1:74" ht="11.1" customHeight="1" x14ac:dyDescent="0.2">
      <c r="A19" s="263" t="s">
        <v>816</v>
      </c>
      <c r="B19" s="539" t="s">
        <v>1200</v>
      </c>
      <c r="C19" s="574">
        <v>0.65972980599999997</v>
      </c>
      <c r="D19" s="574">
        <v>0.59439536599999998</v>
      </c>
      <c r="E19" s="574">
        <v>0.67064996300000002</v>
      </c>
      <c r="F19" s="574">
        <v>0.63660203599999998</v>
      </c>
      <c r="G19" s="574">
        <v>0.63047914599999999</v>
      </c>
      <c r="H19" s="574">
        <v>0.57768242199999997</v>
      </c>
      <c r="I19" s="574">
        <v>0.65390537000000004</v>
      </c>
      <c r="J19" s="574">
        <v>0.66595797199999995</v>
      </c>
      <c r="K19" s="574">
        <v>0.60531663700000005</v>
      </c>
      <c r="L19" s="574">
        <v>0.60802774000000004</v>
      </c>
      <c r="M19" s="574">
        <v>0.61056316499999996</v>
      </c>
      <c r="N19" s="574">
        <v>0.67592273400000003</v>
      </c>
      <c r="O19" s="574">
        <v>0.63124753700000003</v>
      </c>
      <c r="P19" s="574">
        <v>0.54971863899999995</v>
      </c>
      <c r="Q19" s="574">
        <v>0.61902516299999999</v>
      </c>
      <c r="R19" s="574">
        <v>0.56480678299999998</v>
      </c>
      <c r="S19" s="574">
        <v>0.57439926799999996</v>
      </c>
      <c r="T19" s="574">
        <v>0.57997869899999999</v>
      </c>
      <c r="U19" s="574">
        <v>0.58070102400000001</v>
      </c>
      <c r="V19" s="574">
        <v>0.57891081700000002</v>
      </c>
      <c r="W19" s="574">
        <v>0.55664646600000001</v>
      </c>
      <c r="X19" s="574">
        <v>0.57856753299999997</v>
      </c>
      <c r="Y19" s="574">
        <v>0.53395009699999996</v>
      </c>
      <c r="Z19" s="574">
        <v>0.60863544800000002</v>
      </c>
      <c r="AA19" s="574">
        <v>0.39450876299999998</v>
      </c>
      <c r="AB19" s="574">
        <v>0.32714090400000001</v>
      </c>
      <c r="AC19" s="574">
        <v>0.361099952</v>
      </c>
      <c r="AD19" s="574">
        <v>0.33895582299999999</v>
      </c>
      <c r="AE19" s="574">
        <v>0.34173211799999997</v>
      </c>
      <c r="AF19" s="574">
        <v>0.34901512499999998</v>
      </c>
      <c r="AG19" s="574">
        <v>0.35201356700000003</v>
      </c>
      <c r="AH19" s="574">
        <v>0.33408432999999998</v>
      </c>
      <c r="AI19" s="574">
        <v>0.307954907</v>
      </c>
      <c r="AJ19" s="574">
        <v>0.30091672200000003</v>
      </c>
      <c r="AK19" s="574">
        <v>0.29126634200000001</v>
      </c>
      <c r="AL19" s="574">
        <v>0.32255017899999999</v>
      </c>
      <c r="AM19" s="574">
        <v>0.31835122100000002</v>
      </c>
      <c r="AN19" s="574">
        <v>0.28644731299999998</v>
      </c>
      <c r="AO19" s="574">
        <v>0.29494928199999998</v>
      </c>
      <c r="AP19" s="574">
        <v>0.249566977</v>
      </c>
      <c r="AQ19" s="574">
        <v>0.30965725199999999</v>
      </c>
      <c r="AR19" s="574">
        <v>0.30402963599999999</v>
      </c>
      <c r="AS19" s="574">
        <v>0.28649864200000003</v>
      </c>
      <c r="AT19" s="574">
        <v>0.28067498000000002</v>
      </c>
      <c r="AU19" s="574">
        <v>0.23910790100000001</v>
      </c>
      <c r="AV19" s="574">
        <v>0.24328386099999999</v>
      </c>
      <c r="AW19" s="574">
        <v>0.26417775700000001</v>
      </c>
      <c r="AX19" s="574">
        <v>0.28225337499999997</v>
      </c>
      <c r="AY19" s="574">
        <v>0.257774002</v>
      </c>
      <c r="AZ19" s="574">
        <v>0.22343343099999999</v>
      </c>
      <c r="BA19" s="574">
        <v>0.204661063</v>
      </c>
      <c r="BB19" s="574">
        <v>9.8792900000000003E-2</v>
      </c>
      <c r="BC19" s="574">
        <v>0.21690409999999999</v>
      </c>
      <c r="BD19" s="556">
        <v>9.8056000000000004E-2</v>
      </c>
      <c r="BE19" s="556">
        <v>0.25719350000000002</v>
      </c>
      <c r="BF19" s="556">
        <v>0.18969800000000001</v>
      </c>
      <c r="BG19" s="556">
        <v>0.23197180000000001</v>
      </c>
      <c r="BH19" s="556">
        <v>0.2347533</v>
      </c>
      <c r="BI19" s="556">
        <v>4.6611100000000003E-2</v>
      </c>
      <c r="BJ19" s="556">
        <v>0.12206110000000001</v>
      </c>
      <c r="BK19" s="556">
        <v>2.7744700000000001E-2</v>
      </c>
      <c r="BL19" s="556">
        <v>-1.6780699999999999E-2</v>
      </c>
      <c r="BM19" s="556">
        <v>-2.3595600000000001E-2</v>
      </c>
      <c r="BN19" s="556">
        <v>5.0317500000000001E-2</v>
      </c>
      <c r="BO19" s="556">
        <v>3.72836E-2</v>
      </c>
      <c r="BP19" s="556">
        <v>7.0980199999999993E-2</v>
      </c>
      <c r="BQ19" s="556">
        <v>1.7699300000000001E-2</v>
      </c>
      <c r="BR19" s="556">
        <v>-3.5918400000000003E-2</v>
      </c>
      <c r="BS19" s="556">
        <v>-6.7026500000000003E-2</v>
      </c>
      <c r="BT19" s="556">
        <v>-1.8262799999999999E-2</v>
      </c>
      <c r="BU19" s="556">
        <v>-0.1099175</v>
      </c>
      <c r="BV19" s="556">
        <v>3.0834500000000001E-2</v>
      </c>
    </row>
    <row r="20" spans="1:74" s="342" customFormat="1" ht="11.1" customHeight="1" x14ac:dyDescent="0.2">
      <c r="A20" s="581" t="s">
        <v>716</v>
      </c>
      <c r="B20" s="583" t="s">
        <v>1201</v>
      </c>
      <c r="C20" s="370">
        <v>327.71017653000001</v>
      </c>
      <c r="D20" s="370">
        <v>306.45559774999998</v>
      </c>
      <c r="E20" s="370">
        <v>296.52242325999998</v>
      </c>
      <c r="F20" s="370">
        <v>267.76744986</v>
      </c>
      <c r="G20" s="370">
        <v>292.54631831</v>
      </c>
      <c r="H20" s="370">
        <v>339.24945969999999</v>
      </c>
      <c r="I20" s="370">
        <v>396.31127501999998</v>
      </c>
      <c r="J20" s="370">
        <v>384.92208768</v>
      </c>
      <c r="K20" s="370">
        <v>320.96814860000001</v>
      </c>
      <c r="L20" s="370">
        <v>301.33099441000002</v>
      </c>
      <c r="M20" s="370">
        <v>289.04609841000001</v>
      </c>
      <c r="N20" s="370">
        <v>330.82642427000002</v>
      </c>
      <c r="O20" s="370">
        <v>335.54450566999998</v>
      </c>
      <c r="P20" s="370">
        <v>312.82397400000002</v>
      </c>
      <c r="Q20" s="370">
        <v>299.43972543000001</v>
      </c>
      <c r="R20" s="370">
        <v>281.76440786000001</v>
      </c>
      <c r="S20" s="370">
        <v>308.07916817</v>
      </c>
      <c r="T20" s="370">
        <v>360.95851453</v>
      </c>
      <c r="U20" s="370">
        <v>391.74394611999998</v>
      </c>
      <c r="V20" s="370">
        <v>399.08334783999999</v>
      </c>
      <c r="W20" s="370">
        <v>335.27434204999997</v>
      </c>
      <c r="X20" s="370">
        <v>307.60663363999998</v>
      </c>
      <c r="Y20" s="370">
        <v>301.49915786999998</v>
      </c>
      <c r="Z20" s="370">
        <v>323.80524208000003</v>
      </c>
      <c r="AA20" s="370">
        <v>359.89904067999998</v>
      </c>
      <c r="AB20" s="370">
        <v>312.19759145</v>
      </c>
      <c r="AC20" s="370">
        <v>311.57311712000001</v>
      </c>
      <c r="AD20" s="370">
        <v>291.85695049999998</v>
      </c>
      <c r="AE20" s="370">
        <v>329.36160821999999</v>
      </c>
      <c r="AF20" s="370">
        <v>366.05012195</v>
      </c>
      <c r="AG20" s="370">
        <v>408.87975003999998</v>
      </c>
      <c r="AH20" s="370">
        <v>398.08350722</v>
      </c>
      <c r="AI20" s="370">
        <v>339.00770985999998</v>
      </c>
      <c r="AJ20" s="370">
        <v>301.45802452999999</v>
      </c>
      <c r="AK20" s="370">
        <v>308.85462962999998</v>
      </c>
      <c r="AL20" s="370">
        <v>347.12402873000002</v>
      </c>
      <c r="AM20" s="370">
        <v>334.69636270000001</v>
      </c>
      <c r="AN20" s="370">
        <v>296.90503307</v>
      </c>
      <c r="AO20" s="370">
        <v>316.97279823000002</v>
      </c>
      <c r="AP20" s="370">
        <v>288.42823565999998</v>
      </c>
      <c r="AQ20" s="370">
        <v>315.11660847000002</v>
      </c>
      <c r="AR20" s="370">
        <v>343.81321014999997</v>
      </c>
      <c r="AS20" s="370">
        <v>412.23485118000002</v>
      </c>
      <c r="AT20" s="370">
        <v>410.08733809</v>
      </c>
      <c r="AU20" s="370">
        <v>345.95578846000001</v>
      </c>
      <c r="AV20" s="370">
        <v>316.80229347</v>
      </c>
      <c r="AW20" s="370">
        <v>308.93419632000001</v>
      </c>
      <c r="AX20" s="370">
        <v>332.39183431999999</v>
      </c>
      <c r="AY20" s="370">
        <v>365.62525951999999</v>
      </c>
      <c r="AZ20" s="370">
        <v>307.77068353999999</v>
      </c>
      <c r="BA20" s="370">
        <v>311.07859660999998</v>
      </c>
      <c r="BB20" s="370">
        <v>296.90479396000001</v>
      </c>
      <c r="BC20" s="370">
        <v>335.39588730000003</v>
      </c>
      <c r="BD20" s="566">
        <v>364.47489999999999</v>
      </c>
      <c r="BE20" s="566">
        <v>425.35109999999997</v>
      </c>
      <c r="BF20" s="566">
        <v>419.03100000000001</v>
      </c>
      <c r="BG20" s="566">
        <v>352.20100000000002</v>
      </c>
      <c r="BH20" s="566">
        <v>319.88909999999998</v>
      </c>
      <c r="BI20" s="566">
        <v>312.23309999999998</v>
      </c>
      <c r="BJ20" s="566">
        <v>341.17869999999999</v>
      </c>
      <c r="BK20" s="566">
        <v>360.14350000000002</v>
      </c>
      <c r="BL20" s="566">
        <v>307.1798</v>
      </c>
      <c r="BM20" s="566">
        <v>315.60700000000003</v>
      </c>
      <c r="BN20" s="566">
        <v>298.4556</v>
      </c>
      <c r="BO20" s="566">
        <v>341.01299999999998</v>
      </c>
      <c r="BP20" s="566">
        <v>374.8297</v>
      </c>
      <c r="BQ20" s="566">
        <v>429.99029999999999</v>
      </c>
      <c r="BR20" s="566">
        <v>423.90559999999999</v>
      </c>
      <c r="BS20" s="566">
        <v>356.11630000000002</v>
      </c>
      <c r="BT20" s="566">
        <v>323.33940000000001</v>
      </c>
      <c r="BU20" s="566">
        <v>315.32440000000003</v>
      </c>
      <c r="BV20" s="566">
        <v>344.3888</v>
      </c>
    </row>
    <row r="21" spans="1:74" ht="11.1" customHeight="1" x14ac:dyDescent="0.2">
      <c r="A21" s="258"/>
      <c r="B21" s="72" t="s">
        <v>811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80"/>
      <c r="BE21" s="580"/>
      <c r="BF21" s="580"/>
      <c r="BG21" s="580"/>
      <c r="BH21" s="580"/>
      <c r="BI21" s="580"/>
      <c r="BJ21" s="580"/>
      <c r="BK21" s="580"/>
      <c r="BL21" s="580"/>
      <c r="BM21" s="580"/>
      <c r="BN21" s="580"/>
      <c r="BO21" s="580"/>
      <c r="BP21" s="580"/>
      <c r="BQ21" s="580"/>
      <c r="BR21" s="580"/>
      <c r="BS21" s="580"/>
      <c r="BT21" s="580"/>
      <c r="BU21" s="580"/>
      <c r="BV21" s="580"/>
    </row>
    <row r="22" spans="1:74" ht="11.1" customHeight="1" x14ac:dyDescent="0.2">
      <c r="A22" s="263" t="s">
        <v>717</v>
      </c>
      <c r="B22" s="582" t="s">
        <v>1194</v>
      </c>
      <c r="C22" s="574">
        <v>4.1098701469999996</v>
      </c>
      <c r="D22" s="574">
        <v>3.7334824530000001</v>
      </c>
      <c r="E22" s="574">
        <v>2.8574423179999999</v>
      </c>
      <c r="F22" s="574">
        <v>3.1440908670000001</v>
      </c>
      <c r="G22" s="574">
        <v>2.6959840690000001</v>
      </c>
      <c r="H22" s="574">
        <v>4.655647117</v>
      </c>
      <c r="I22" s="574">
        <v>6.6681605360000002</v>
      </c>
      <c r="J22" s="574">
        <v>5.5522695090000003</v>
      </c>
      <c r="K22" s="574">
        <v>4.3177679419999997</v>
      </c>
      <c r="L22" s="574">
        <v>3.8922456080000001</v>
      </c>
      <c r="M22" s="574">
        <v>3.57192847</v>
      </c>
      <c r="N22" s="574">
        <v>3.8991281990000002</v>
      </c>
      <c r="O22" s="574">
        <v>4.4561335350000002</v>
      </c>
      <c r="P22" s="574">
        <v>4.1086150249999998</v>
      </c>
      <c r="Q22" s="574">
        <v>3.5085204980000002</v>
      </c>
      <c r="R22" s="574">
        <v>2.9064025660000001</v>
      </c>
      <c r="S22" s="574">
        <v>3.3516356260000002</v>
      </c>
      <c r="T22" s="574">
        <v>5.5168708210000004</v>
      </c>
      <c r="U22" s="574">
        <v>5.5160232679999996</v>
      </c>
      <c r="V22" s="574">
        <v>6.3909202430000001</v>
      </c>
      <c r="W22" s="574">
        <v>4.7753580659999999</v>
      </c>
      <c r="X22" s="574">
        <v>4.7166901179999998</v>
      </c>
      <c r="Y22" s="574">
        <v>4.2720732540000004</v>
      </c>
      <c r="Z22" s="574">
        <v>3.9068217930000002</v>
      </c>
      <c r="AA22" s="574">
        <v>3.939917957</v>
      </c>
      <c r="AB22" s="574">
        <v>3.5889442699999998</v>
      </c>
      <c r="AC22" s="574">
        <v>3.8894771869999998</v>
      </c>
      <c r="AD22" s="574">
        <v>3.5339791479999998</v>
      </c>
      <c r="AE22" s="574">
        <v>4.3209078449999998</v>
      </c>
      <c r="AF22" s="574">
        <v>4.6405108940000002</v>
      </c>
      <c r="AG22" s="574">
        <v>6.7065068849999996</v>
      </c>
      <c r="AH22" s="574">
        <v>6.8012020360000003</v>
      </c>
      <c r="AI22" s="574">
        <v>4.6609431160000003</v>
      </c>
      <c r="AJ22" s="574">
        <v>3.5988453310000001</v>
      </c>
      <c r="AK22" s="574">
        <v>4.0187897379999997</v>
      </c>
      <c r="AL22" s="574">
        <v>3.6339898179999999</v>
      </c>
      <c r="AM22" s="574">
        <v>4.041579885</v>
      </c>
      <c r="AN22" s="574">
        <v>3.5482346690000002</v>
      </c>
      <c r="AO22" s="574">
        <v>3.9025934169999998</v>
      </c>
      <c r="AP22" s="574">
        <v>3.8191700979999998</v>
      </c>
      <c r="AQ22" s="574">
        <v>3.5949826279999999</v>
      </c>
      <c r="AR22" s="574">
        <v>4.9315741639999997</v>
      </c>
      <c r="AS22" s="574">
        <v>6.0978162329999996</v>
      </c>
      <c r="AT22" s="574">
        <v>4.9978820199999996</v>
      </c>
      <c r="AU22" s="574">
        <v>4.6958147779999999</v>
      </c>
      <c r="AV22" s="574">
        <v>4.1194826300000003</v>
      </c>
      <c r="AW22" s="574">
        <v>4.150663099</v>
      </c>
      <c r="AX22" s="574">
        <v>4.2508101939999996</v>
      </c>
      <c r="AY22" s="574">
        <v>4.8890257229999996</v>
      </c>
      <c r="AZ22" s="574">
        <v>3.715356307</v>
      </c>
      <c r="BA22" s="574">
        <v>4.2256293449999998</v>
      </c>
      <c r="BB22" s="574">
        <v>3.4500009999999999</v>
      </c>
      <c r="BC22" s="574">
        <v>3.861151</v>
      </c>
      <c r="BD22" s="556">
        <v>4.869891</v>
      </c>
      <c r="BE22" s="556">
        <v>6.9194199999999997</v>
      </c>
      <c r="BF22" s="556">
        <v>6.3129749999999998</v>
      </c>
      <c r="BG22" s="556">
        <v>4.8451360000000001</v>
      </c>
      <c r="BH22" s="556">
        <v>4.8457470000000002</v>
      </c>
      <c r="BI22" s="556">
        <v>3.7259449999999998</v>
      </c>
      <c r="BJ22" s="556">
        <v>3.9768279999999998</v>
      </c>
      <c r="BK22" s="556">
        <v>3.965217</v>
      </c>
      <c r="BL22" s="556">
        <v>3.579243</v>
      </c>
      <c r="BM22" s="556">
        <v>3.5530149999999998</v>
      </c>
      <c r="BN22" s="556">
        <v>3.1255160000000002</v>
      </c>
      <c r="BO22" s="556">
        <v>3.900509</v>
      </c>
      <c r="BP22" s="556">
        <v>4.667027</v>
      </c>
      <c r="BQ22" s="556">
        <v>6.716653</v>
      </c>
      <c r="BR22" s="556">
        <v>6.1361720000000002</v>
      </c>
      <c r="BS22" s="556">
        <v>4.5911650000000002</v>
      </c>
      <c r="BT22" s="556">
        <v>3.754972</v>
      </c>
      <c r="BU22" s="556">
        <v>3.322613</v>
      </c>
      <c r="BV22" s="556">
        <v>3.7434099999999999</v>
      </c>
    </row>
    <row r="23" spans="1:74" ht="11.1" customHeight="1" x14ac:dyDescent="0.2">
      <c r="A23" s="263" t="s">
        <v>718</v>
      </c>
      <c r="B23" s="582" t="s">
        <v>511</v>
      </c>
      <c r="C23" s="574">
        <v>2.8377423999999998E-2</v>
      </c>
      <c r="D23" s="574">
        <v>2.9363568E-2</v>
      </c>
      <c r="E23" s="574">
        <v>1.2913689999999999E-3</v>
      </c>
      <c r="F23" s="574">
        <v>6.8995899999999997E-4</v>
      </c>
      <c r="G23" s="574">
        <v>1.391623E-3</v>
      </c>
      <c r="H23" s="574">
        <v>6.2023770000000002E-3</v>
      </c>
      <c r="I23" s="574">
        <v>3.1684679999999998E-3</v>
      </c>
      <c r="J23" s="574">
        <v>2.1349979999999999E-3</v>
      </c>
      <c r="K23" s="574">
        <v>2.3138450000000001E-3</v>
      </c>
      <c r="L23" s="574">
        <v>6.8073989999999996E-3</v>
      </c>
      <c r="M23" s="574">
        <v>8.1290549999999996E-3</v>
      </c>
      <c r="N23" s="574">
        <v>6.6456096000000006E-2</v>
      </c>
      <c r="O23" s="574">
        <v>0.174569587</v>
      </c>
      <c r="P23" s="574">
        <v>0.255268312</v>
      </c>
      <c r="Q23" s="574">
        <v>4.8117300000000002E-2</v>
      </c>
      <c r="R23" s="574">
        <v>-1.1234300000000001E-4</v>
      </c>
      <c r="S23" s="574">
        <v>2.851601E-3</v>
      </c>
      <c r="T23" s="574">
        <v>2.2246559999999999E-2</v>
      </c>
      <c r="U23" s="574">
        <v>1.7308212999999999E-2</v>
      </c>
      <c r="V23" s="574">
        <v>2.4954101999999999E-2</v>
      </c>
      <c r="W23" s="574">
        <v>6.4342519999999997E-3</v>
      </c>
      <c r="X23" s="574">
        <v>3.8076799999999999E-3</v>
      </c>
      <c r="Y23" s="574">
        <v>2.8467739999999998E-3</v>
      </c>
      <c r="Z23" s="574">
        <v>2.0514774E-2</v>
      </c>
      <c r="AA23" s="574">
        <v>0.15433516799999999</v>
      </c>
      <c r="AB23" s="574">
        <v>9.1760670000000003E-2</v>
      </c>
      <c r="AC23" s="574">
        <v>1.3233144000000001E-2</v>
      </c>
      <c r="AD23" s="574">
        <v>4.16885E-3</v>
      </c>
      <c r="AE23" s="574">
        <v>6.7032029999999996E-3</v>
      </c>
      <c r="AF23" s="574">
        <v>1.813217E-3</v>
      </c>
      <c r="AG23" s="574">
        <v>1.3912753999999999E-2</v>
      </c>
      <c r="AH23" s="574">
        <v>1.9949887999999999E-2</v>
      </c>
      <c r="AI23" s="574">
        <v>1.9410149999999999E-3</v>
      </c>
      <c r="AJ23" s="574">
        <v>2.9320259999999999E-3</v>
      </c>
      <c r="AK23" s="574">
        <v>4.3568460000000002E-3</v>
      </c>
      <c r="AL23" s="574">
        <v>3.2791041E-2</v>
      </c>
      <c r="AM23" s="574">
        <v>2.8954839E-2</v>
      </c>
      <c r="AN23" s="574">
        <v>8.2918449000000005E-2</v>
      </c>
      <c r="AO23" s="574">
        <v>5.6058009999999997E-3</v>
      </c>
      <c r="AP23" s="574">
        <v>2.5041709999999999E-3</v>
      </c>
      <c r="AQ23" s="574">
        <v>1.906982E-3</v>
      </c>
      <c r="AR23" s="574">
        <v>1.8449510000000001E-3</v>
      </c>
      <c r="AS23" s="574">
        <v>1.3886745000000001E-2</v>
      </c>
      <c r="AT23" s="574">
        <v>2.073872E-3</v>
      </c>
      <c r="AU23" s="574">
        <v>2.9886099999999998E-4</v>
      </c>
      <c r="AV23" s="574">
        <v>2.7703756999999999E-2</v>
      </c>
      <c r="AW23" s="574">
        <v>8.8356690000000009E-3</v>
      </c>
      <c r="AX23" s="574">
        <v>2.6811232000000001E-2</v>
      </c>
      <c r="AY23" s="574">
        <v>3.0665102E-2</v>
      </c>
      <c r="AZ23" s="574">
        <v>3.0678089999999999E-3</v>
      </c>
      <c r="BA23" s="574">
        <v>1.162532E-2</v>
      </c>
      <c r="BB23" s="574">
        <v>2.50417E-3</v>
      </c>
      <c r="BC23" s="574">
        <v>1.90698E-3</v>
      </c>
      <c r="BD23" s="556">
        <v>1.8449499999999999E-3</v>
      </c>
      <c r="BE23" s="556">
        <v>5.5436699999999998E-2</v>
      </c>
      <c r="BF23" s="556">
        <v>0.1433439</v>
      </c>
      <c r="BG23" s="556">
        <v>2.9886099999999998E-4</v>
      </c>
      <c r="BH23" s="556">
        <v>2.7703800000000001E-2</v>
      </c>
      <c r="BI23" s="556">
        <v>8.8356700000000003E-3</v>
      </c>
      <c r="BJ23" s="556">
        <v>2.68112E-2</v>
      </c>
      <c r="BK23" s="556">
        <v>0.26197510000000002</v>
      </c>
      <c r="BL23" s="556">
        <v>6.2278100000000003E-3</v>
      </c>
      <c r="BM23" s="556">
        <v>1.16253E-2</v>
      </c>
      <c r="BN23" s="556">
        <v>2.50417E-3</v>
      </c>
      <c r="BO23" s="556">
        <v>1.90698E-3</v>
      </c>
      <c r="BP23" s="556">
        <v>9.5549499999999996E-3</v>
      </c>
      <c r="BQ23" s="556">
        <v>6.9426699999999994E-2</v>
      </c>
      <c r="BR23" s="556">
        <v>0.2155039</v>
      </c>
      <c r="BS23" s="556">
        <v>2.9886099999999998E-4</v>
      </c>
      <c r="BT23" s="556">
        <v>2.7703800000000001E-2</v>
      </c>
      <c r="BU23" s="556">
        <v>8.8356700000000003E-3</v>
      </c>
      <c r="BV23" s="556">
        <v>2.68112E-2</v>
      </c>
    </row>
    <row r="24" spans="1:74" ht="11.1" customHeight="1" x14ac:dyDescent="0.2">
      <c r="A24" s="263" t="s">
        <v>719</v>
      </c>
      <c r="B24" s="539" t="s">
        <v>1195</v>
      </c>
      <c r="C24" s="574">
        <v>2.4839150000000001</v>
      </c>
      <c r="D24" s="574">
        <v>2.3291620000000002</v>
      </c>
      <c r="E24" s="574">
        <v>2.4775450000000001</v>
      </c>
      <c r="F24" s="574">
        <v>1.041372</v>
      </c>
      <c r="G24" s="574">
        <v>1.76756</v>
      </c>
      <c r="H24" s="574">
        <v>2.113524</v>
      </c>
      <c r="I24" s="574">
        <v>2.4715370000000001</v>
      </c>
      <c r="J24" s="574">
        <v>2.4385620000000001</v>
      </c>
      <c r="K24" s="574">
        <v>2.3892000000000002</v>
      </c>
      <c r="L24" s="574">
        <v>1.5923560000000001</v>
      </c>
      <c r="M24" s="574">
        <v>2.0348350000000002</v>
      </c>
      <c r="N24" s="574">
        <v>2.440483</v>
      </c>
      <c r="O24" s="574">
        <v>2.3273169999999999</v>
      </c>
      <c r="P24" s="574">
        <v>2.2517390000000002</v>
      </c>
      <c r="Q24" s="574">
        <v>2.4931589999999999</v>
      </c>
      <c r="R24" s="574">
        <v>2.4123830000000002</v>
      </c>
      <c r="S24" s="574">
        <v>2.4901870000000002</v>
      </c>
      <c r="T24" s="574">
        <v>2.160364</v>
      </c>
      <c r="U24" s="574">
        <v>2.4736359999999999</v>
      </c>
      <c r="V24" s="574">
        <v>2.4537969999999998</v>
      </c>
      <c r="W24" s="574">
        <v>2.3843839999999998</v>
      </c>
      <c r="X24" s="574">
        <v>1.0638080000000001</v>
      </c>
      <c r="Y24" s="574">
        <v>2.0740970000000001</v>
      </c>
      <c r="Z24" s="574">
        <v>2.4877549999999999</v>
      </c>
      <c r="AA24" s="574">
        <v>2.351677</v>
      </c>
      <c r="AB24" s="574">
        <v>2.2473770000000002</v>
      </c>
      <c r="AC24" s="574">
        <v>2.483851</v>
      </c>
      <c r="AD24" s="574">
        <v>1.7011769999999999</v>
      </c>
      <c r="AE24" s="574">
        <v>1.573663</v>
      </c>
      <c r="AF24" s="574">
        <v>2.2830180000000002</v>
      </c>
      <c r="AG24" s="574">
        <v>2.4790740000000002</v>
      </c>
      <c r="AH24" s="574">
        <v>2.4692310000000002</v>
      </c>
      <c r="AI24" s="574">
        <v>2.391289</v>
      </c>
      <c r="AJ24" s="574">
        <v>2.4850319999999999</v>
      </c>
      <c r="AK24" s="574">
        <v>2.4198059999999999</v>
      </c>
      <c r="AL24" s="574">
        <v>2.5005000000000002</v>
      </c>
      <c r="AM24" s="574">
        <v>2.454634</v>
      </c>
      <c r="AN24" s="574">
        <v>2.1987679999999998</v>
      </c>
      <c r="AO24" s="574">
        <v>2.4810859999999999</v>
      </c>
      <c r="AP24" s="574">
        <v>0.999247</v>
      </c>
      <c r="AQ24" s="574">
        <v>1.4977579999999999</v>
      </c>
      <c r="AR24" s="574">
        <v>0.924898</v>
      </c>
      <c r="AS24" s="574">
        <v>2.3311120000000001</v>
      </c>
      <c r="AT24" s="574">
        <v>2.3212760000000001</v>
      </c>
      <c r="AU24" s="574">
        <v>2.2086800000000002</v>
      </c>
      <c r="AV24" s="574">
        <v>2.0885129999999998</v>
      </c>
      <c r="AW24" s="574">
        <v>1.5202180000000001</v>
      </c>
      <c r="AX24" s="574">
        <v>2.1780490000000001</v>
      </c>
      <c r="AY24" s="574">
        <v>2.1924380000000001</v>
      </c>
      <c r="AZ24" s="574">
        <v>2.3353359999999999</v>
      </c>
      <c r="BA24" s="574">
        <v>2.4955579999999999</v>
      </c>
      <c r="BB24" s="574">
        <v>2.4682300000000001</v>
      </c>
      <c r="BC24" s="574">
        <v>2.5071099999999999</v>
      </c>
      <c r="BD24" s="556">
        <v>2.3477100000000002</v>
      </c>
      <c r="BE24" s="556">
        <v>2.42597</v>
      </c>
      <c r="BF24" s="556">
        <v>2.42597</v>
      </c>
      <c r="BG24" s="556">
        <v>2.3477100000000002</v>
      </c>
      <c r="BH24" s="556">
        <v>1.01918</v>
      </c>
      <c r="BI24" s="556">
        <v>2.1262400000000001</v>
      </c>
      <c r="BJ24" s="556">
        <v>2.42597</v>
      </c>
      <c r="BK24" s="556">
        <v>2.42597</v>
      </c>
      <c r="BL24" s="556">
        <v>2.1911999999999998</v>
      </c>
      <c r="BM24" s="556">
        <v>2.42597</v>
      </c>
      <c r="BN24" s="556">
        <v>1.98604</v>
      </c>
      <c r="BO24" s="556">
        <v>1.7297499999999999</v>
      </c>
      <c r="BP24" s="556">
        <v>2.3477100000000002</v>
      </c>
      <c r="BQ24" s="556">
        <v>2.42597</v>
      </c>
      <c r="BR24" s="556">
        <v>2.42597</v>
      </c>
      <c r="BS24" s="556">
        <v>2.3477100000000002</v>
      </c>
      <c r="BT24" s="556">
        <v>2.42597</v>
      </c>
      <c r="BU24" s="556">
        <v>2.3477100000000002</v>
      </c>
      <c r="BV24" s="556">
        <v>2.42597</v>
      </c>
    </row>
    <row r="25" spans="1:74" ht="11.1" customHeight="1" x14ac:dyDescent="0.2">
      <c r="A25" s="263" t="s">
        <v>720</v>
      </c>
      <c r="B25" s="539" t="s">
        <v>1188</v>
      </c>
      <c r="C25" s="574">
        <v>0.75935424399999996</v>
      </c>
      <c r="D25" s="574">
        <v>0.64705111900000001</v>
      </c>
      <c r="E25" s="574">
        <v>0.882870339</v>
      </c>
      <c r="F25" s="574">
        <v>0.95268624700000004</v>
      </c>
      <c r="G25" s="574">
        <v>0.85851040499999998</v>
      </c>
      <c r="H25" s="574">
        <v>0.28434881400000001</v>
      </c>
      <c r="I25" s="574">
        <v>0.36120232800000002</v>
      </c>
      <c r="J25" s="574">
        <v>0.19527572200000001</v>
      </c>
      <c r="K25" s="574">
        <v>0.111149912</v>
      </c>
      <c r="L25" s="574">
        <v>0.41260286299999999</v>
      </c>
      <c r="M25" s="574">
        <v>0.48643651999999998</v>
      </c>
      <c r="N25" s="574">
        <v>0.65697561699999996</v>
      </c>
      <c r="O25" s="574">
        <v>0.61855426400000002</v>
      </c>
      <c r="P25" s="574">
        <v>0.39721144899999999</v>
      </c>
      <c r="Q25" s="574">
        <v>0.61190738899999997</v>
      </c>
      <c r="R25" s="574">
        <v>0.75461627799999997</v>
      </c>
      <c r="S25" s="574">
        <v>0.57886209700000002</v>
      </c>
      <c r="T25" s="574">
        <v>0.25651305600000002</v>
      </c>
      <c r="U25" s="574">
        <v>0.51096708300000004</v>
      </c>
      <c r="V25" s="574">
        <v>0.35805573299999999</v>
      </c>
      <c r="W25" s="574">
        <v>0.41188328299999999</v>
      </c>
      <c r="X25" s="574">
        <v>0.44209013699999999</v>
      </c>
      <c r="Y25" s="574">
        <v>0.62441825900000003</v>
      </c>
      <c r="Z25" s="574">
        <v>0.61288063199999998</v>
      </c>
      <c r="AA25" s="574">
        <v>0.50072918300000002</v>
      </c>
      <c r="AB25" s="574">
        <v>0.61926938799999998</v>
      </c>
      <c r="AC25" s="574">
        <v>0.90835944999999996</v>
      </c>
      <c r="AD25" s="574">
        <v>1.040137264</v>
      </c>
      <c r="AE25" s="574">
        <v>0.75784167800000002</v>
      </c>
      <c r="AF25" s="574">
        <v>0.35747368800000001</v>
      </c>
      <c r="AG25" s="574">
        <v>0.20358311800000001</v>
      </c>
      <c r="AH25" s="574">
        <v>0.178426736</v>
      </c>
      <c r="AI25" s="574">
        <v>0.33314761199999998</v>
      </c>
      <c r="AJ25" s="574">
        <v>0.43662063600000001</v>
      </c>
      <c r="AK25" s="574">
        <v>0.48507423700000002</v>
      </c>
      <c r="AL25" s="574">
        <v>0.70199537000000001</v>
      </c>
      <c r="AM25" s="574">
        <v>0.70835952300000005</v>
      </c>
      <c r="AN25" s="574">
        <v>0.56291516699999999</v>
      </c>
      <c r="AO25" s="574">
        <v>0.63076015699999999</v>
      </c>
      <c r="AP25" s="574">
        <v>0.50505846399999998</v>
      </c>
      <c r="AQ25" s="574">
        <v>0.52777582899999997</v>
      </c>
      <c r="AR25" s="574">
        <v>0.34624238299999999</v>
      </c>
      <c r="AS25" s="574">
        <v>0.55130175800000003</v>
      </c>
      <c r="AT25" s="574">
        <v>0.57292685499999996</v>
      </c>
      <c r="AU25" s="574">
        <v>0.51366321500000001</v>
      </c>
      <c r="AV25" s="574">
        <v>0.66683266900000004</v>
      </c>
      <c r="AW25" s="574">
        <v>0.50843058600000002</v>
      </c>
      <c r="AX25" s="574">
        <v>0.58439893200000004</v>
      </c>
      <c r="AY25" s="574">
        <v>0.72239386400000005</v>
      </c>
      <c r="AZ25" s="574">
        <v>0.62438670100000004</v>
      </c>
      <c r="BA25" s="574">
        <v>0.68314626099999998</v>
      </c>
      <c r="BB25" s="574">
        <v>0.81475390000000003</v>
      </c>
      <c r="BC25" s="574">
        <v>0.75978789999999996</v>
      </c>
      <c r="BD25" s="556">
        <v>0.55708120000000005</v>
      </c>
      <c r="BE25" s="556">
        <v>0.46112039999999999</v>
      </c>
      <c r="BF25" s="556">
        <v>0.3682763</v>
      </c>
      <c r="BG25" s="556">
        <v>0.3430375</v>
      </c>
      <c r="BH25" s="556">
        <v>0.49332890000000001</v>
      </c>
      <c r="BI25" s="556">
        <v>0.573909</v>
      </c>
      <c r="BJ25" s="556">
        <v>0.67713999999999996</v>
      </c>
      <c r="BK25" s="556">
        <v>0.67074069999999997</v>
      </c>
      <c r="BL25" s="556">
        <v>0.58214730000000003</v>
      </c>
      <c r="BM25" s="556">
        <v>0.71772539999999996</v>
      </c>
      <c r="BN25" s="556">
        <v>0.83185909999999996</v>
      </c>
      <c r="BO25" s="556">
        <v>0.76882280000000003</v>
      </c>
      <c r="BP25" s="556">
        <v>0.56155049999999995</v>
      </c>
      <c r="BQ25" s="556">
        <v>0.46348099999999998</v>
      </c>
      <c r="BR25" s="556">
        <v>0.36948300000000001</v>
      </c>
      <c r="BS25" s="556">
        <v>0.3436343</v>
      </c>
      <c r="BT25" s="556">
        <v>0.49364419999999998</v>
      </c>
      <c r="BU25" s="556">
        <v>0.57406489999999999</v>
      </c>
      <c r="BV25" s="556">
        <v>0.6772224</v>
      </c>
    </row>
    <row r="26" spans="1:74" ht="11.1" customHeight="1" x14ac:dyDescent="0.2">
      <c r="A26" s="263" t="s">
        <v>721</v>
      </c>
      <c r="B26" s="539" t="s">
        <v>1202</v>
      </c>
      <c r="C26" s="574">
        <v>0.79772429199999995</v>
      </c>
      <c r="D26" s="574">
        <v>0.76760733800000003</v>
      </c>
      <c r="E26" s="574">
        <v>0.95461972900000003</v>
      </c>
      <c r="F26" s="574">
        <v>0.90707987199999995</v>
      </c>
      <c r="G26" s="574">
        <v>0.96798325399999996</v>
      </c>
      <c r="H26" s="574">
        <v>0.77652804799999997</v>
      </c>
      <c r="I26" s="574">
        <v>0.79425407299999995</v>
      </c>
      <c r="J26" s="574">
        <v>0.82367074699999998</v>
      </c>
      <c r="K26" s="574">
        <v>0.80573772099999996</v>
      </c>
      <c r="L26" s="574">
        <v>0.80002652600000002</v>
      </c>
      <c r="M26" s="574">
        <v>0.87123339099999997</v>
      </c>
      <c r="N26" s="574">
        <v>0.882541142</v>
      </c>
      <c r="O26" s="574">
        <v>0.88476125900000002</v>
      </c>
      <c r="P26" s="574">
        <v>0.768994921</v>
      </c>
      <c r="Q26" s="574">
        <v>1.1756789050000001</v>
      </c>
      <c r="R26" s="574">
        <v>0.91605813400000002</v>
      </c>
      <c r="S26" s="574">
        <v>0.91735251500000003</v>
      </c>
      <c r="T26" s="574">
        <v>0.97340448700000004</v>
      </c>
      <c r="U26" s="574">
        <v>0.83012341000000001</v>
      </c>
      <c r="V26" s="574">
        <v>0.78809179500000004</v>
      </c>
      <c r="W26" s="574">
        <v>0.86305953899999999</v>
      </c>
      <c r="X26" s="574">
        <v>0.79536567000000002</v>
      </c>
      <c r="Y26" s="574">
        <v>0.91185725299999998</v>
      </c>
      <c r="Z26" s="574">
        <v>0.89821061700000004</v>
      </c>
      <c r="AA26" s="574">
        <v>0.97584689999999996</v>
      </c>
      <c r="AB26" s="574">
        <v>0.89363110499999998</v>
      </c>
      <c r="AC26" s="574">
        <v>1.0647364319999999</v>
      </c>
      <c r="AD26" s="574">
        <v>1.007452647</v>
      </c>
      <c r="AE26" s="574">
        <v>0.90728945500000002</v>
      </c>
      <c r="AF26" s="574">
        <v>0.92164512499999995</v>
      </c>
      <c r="AG26" s="574">
        <v>1.007180465</v>
      </c>
      <c r="AH26" s="574">
        <v>0.83025921300000005</v>
      </c>
      <c r="AI26" s="574">
        <v>0.81533298600000004</v>
      </c>
      <c r="AJ26" s="574">
        <v>0.74466577599999995</v>
      </c>
      <c r="AK26" s="574">
        <v>0.89832545799999997</v>
      </c>
      <c r="AL26" s="574">
        <v>0.87641433899999999</v>
      </c>
      <c r="AM26" s="574">
        <v>0.81365318499999995</v>
      </c>
      <c r="AN26" s="574">
        <v>0.82973113300000001</v>
      </c>
      <c r="AO26" s="574">
        <v>0.97173462300000002</v>
      </c>
      <c r="AP26" s="574">
        <v>0.92022946699999997</v>
      </c>
      <c r="AQ26" s="574">
        <v>1.0403231319999999</v>
      </c>
      <c r="AR26" s="574">
        <v>0.84297698799999998</v>
      </c>
      <c r="AS26" s="574">
        <v>0.91386015899999995</v>
      </c>
      <c r="AT26" s="574">
        <v>0.94536234799999996</v>
      </c>
      <c r="AU26" s="574">
        <v>0.76768868899999998</v>
      </c>
      <c r="AV26" s="574">
        <v>0.76412944100000002</v>
      </c>
      <c r="AW26" s="574">
        <v>0.87925101900000002</v>
      </c>
      <c r="AX26" s="574">
        <v>0.74736930099999999</v>
      </c>
      <c r="AY26" s="574">
        <v>0.82795896999999996</v>
      </c>
      <c r="AZ26" s="574">
        <v>0.91003375399999997</v>
      </c>
      <c r="BA26" s="574">
        <v>1.0431367460000001</v>
      </c>
      <c r="BB26" s="574">
        <v>1.0771219999999999</v>
      </c>
      <c r="BC26" s="574">
        <v>0.98964850000000004</v>
      </c>
      <c r="BD26" s="556">
        <v>0.97731429999999997</v>
      </c>
      <c r="BE26" s="556">
        <v>1.0309569999999999</v>
      </c>
      <c r="BF26" s="556">
        <v>1.1011150000000001</v>
      </c>
      <c r="BG26" s="556">
        <v>0.96934050000000005</v>
      </c>
      <c r="BH26" s="556">
        <v>1.0295559999999999</v>
      </c>
      <c r="BI26" s="556">
        <v>1.262405</v>
      </c>
      <c r="BJ26" s="556">
        <v>1.0789789999999999</v>
      </c>
      <c r="BK26" s="556">
        <v>1.1698740000000001</v>
      </c>
      <c r="BL26" s="556">
        <v>1.1363369999999999</v>
      </c>
      <c r="BM26" s="556">
        <v>1.2503409999999999</v>
      </c>
      <c r="BN26" s="556">
        <v>1.2208319999999999</v>
      </c>
      <c r="BO26" s="556">
        <v>1.1497759999999999</v>
      </c>
      <c r="BP26" s="556">
        <v>1.090546</v>
      </c>
      <c r="BQ26" s="556">
        <v>1.1132219999999999</v>
      </c>
      <c r="BR26" s="556">
        <v>1.1783509999999999</v>
      </c>
      <c r="BS26" s="556">
        <v>1.19465</v>
      </c>
      <c r="BT26" s="556">
        <v>1.174337</v>
      </c>
      <c r="BU26" s="556">
        <v>1.4879469999999999</v>
      </c>
      <c r="BV26" s="556">
        <v>1.2682089999999999</v>
      </c>
    </row>
    <row r="27" spans="1:74" ht="11.1" customHeight="1" x14ac:dyDescent="0.2">
      <c r="A27" s="263" t="s">
        <v>722</v>
      </c>
      <c r="B27" s="582" t="s">
        <v>1203</v>
      </c>
      <c r="C27" s="574">
        <v>0.13604313500000001</v>
      </c>
      <c r="D27" s="574">
        <v>0.108216241</v>
      </c>
      <c r="E27" s="574">
        <v>0.103679756</v>
      </c>
      <c r="F27" s="574">
        <v>0.118909696</v>
      </c>
      <c r="G27" s="574">
        <v>0.11367258700000001</v>
      </c>
      <c r="H27" s="574">
        <v>0.105723999</v>
      </c>
      <c r="I27" s="574">
        <v>0.124566758</v>
      </c>
      <c r="J27" s="574">
        <v>0.10172434</v>
      </c>
      <c r="K27" s="574">
        <v>0.117616807</v>
      </c>
      <c r="L27" s="574">
        <v>0.116574279</v>
      </c>
      <c r="M27" s="574">
        <v>0.103958593</v>
      </c>
      <c r="N27" s="574">
        <v>0.18217488500000001</v>
      </c>
      <c r="O27" s="574">
        <v>0.13571301899999999</v>
      </c>
      <c r="P27" s="574">
        <v>0.178951211</v>
      </c>
      <c r="Q27" s="574">
        <v>9.5957549000000003E-2</v>
      </c>
      <c r="R27" s="574">
        <v>8.8774617E-2</v>
      </c>
      <c r="S27" s="574">
        <v>0.11244568000000001</v>
      </c>
      <c r="T27" s="574">
        <v>0.12696512500000001</v>
      </c>
      <c r="U27" s="574">
        <v>0.103632434</v>
      </c>
      <c r="V27" s="574">
        <v>0.113647638</v>
      </c>
      <c r="W27" s="574">
        <v>0.10314685899999999</v>
      </c>
      <c r="X27" s="574">
        <v>0.10405201</v>
      </c>
      <c r="Y27" s="574">
        <v>0.11908450700000001</v>
      </c>
      <c r="Z27" s="574">
        <v>0.159166265</v>
      </c>
      <c r="AA27" s="574">
        <v>1.1027061760000001</v>
      </c>
      <c r="AB27" s="574">
        <v>0.22231395900000001</v>
      </c>
      <c r="AC27" s="574">
        <v>7.9907396000000006E-2</v>
      </c>
      <c r="AD27" s="574">
        <v>5.7083012000000002E-2</v>
      </c>
      <c r="AE27" s="574">
        <v>7.2012775000000001E-2</v>
      </c>
      <c r="AF27" s="574">
        <v>6.8671864999999999E-2</v>
      </c>
      <c r="AG27" s="574">
        <v>0.101588446</v>
      </c>
      <c r="AH27" s="574">
        <v>6.1669123999999999E-2</v>
      </c>
      <c r="AI27" s="574">
        <v>5.8995211999999998E-2</v>
      </c>
      <c r="AJ27" s="574">
        <v>5.5040553999999998E-2</v>
      </c>
      <c r="AK27" s="574">
        <v>4.7921495000000001E-2</v>
      </c>
      <c r="AL27" s="574">
        <v>0.52787595799999998</v>
      </c>
      <c r="AM27" s="574">
        <v>6.4767480000000002E-2</v>
      </c>
      <c r="AN27" s="574">
        <v>0.23403723100000001</v>
      </c>
      <c r="AO27" s="574">
        <v>4.8524818999999997E-2</v>
      </c>
      <c r="AP27" s="574">
        <v>6.3236378999999995E-2</v>
      </c>
      <c r="AQ27" s="574">
        <v>8.7002340999999997E-2</v>
      </c>
      <c r="AR27" s="574">
        <v>6.1006748999999999E-2</v>
      </c>
      <c r="AS27" s="574">
        <v>8.9461476999999998E-2</v>
      </c>
      <c r="AT27" s="574">
        <v>5.8097803000000003E-2</v>
      </c>
      <c r="AU27" s="574">
        <v>7.6556971000000001E-2</v>
      </c>
      <c r="AV27" s="574">
        <v>7.8320232000000004E-2</v>
      </c>
      <c r="AW27" s="574">
        <v>9.6879795000000005E-2</v>
      </c>
      <c r="AX27" s="574">
        <v>8.1703343999999997E-2</v>
      </c>
      <c r="AY27" s="574">
        <v>0.14339001900000001</v>
      </c>
      <c r="AZ27" s="574">
        <v>5.8324340000000002E-2</v>
      </c>
      <c r="BA27" s="574">
        <v>4.3292373000000002E-2</v>
      </c>
      <c r="BB27" s="574">
        <v>8.4439299999999995E-2</v>
      </c>
      <c r="BC27" s="574">
        <v>7.8595700000000004E-2</v>
      </c>
      <c r="BD27" s="556">
        <v>8.2355700000000004E-2</v>
      </c>
      <c r="BE27" s="556">
        <v>9.1323699999999994E-2</v>
      </c>
      <c r="BF27" s="556">
        <v>7.3090500000000003E-2</v>
      </c>
      <c r="BG27" s="556">
        <v>6.25082E-2</v>
      </c>
      <c r="BH27" s="556">
        <v>6.4037999999999998E-2</v>
      </c>
      <c r="BI27" s="556">
        <v>7.9254199999999997E-2</v>
      </c>
      <c r="BJ27" s="556">
        <v>0.25641199999999997</v>
      </c>
      <c r="BK27" s="556">
        <v>0.43185980000000002</v>
      </c>
      <c r="BL27" s="556">
        <v>0.17094400000000001</v>
      </c>
      <c r="BM27" s="556">
        <v>4.7272700000000001E-2</v>
      </c>
      <c r="BN27" s="556">
        <v>6.8363900000000005E-2</v>
      </c>
      <c r="BO27" s="556">
        <v>8.1629900000000005E-2</v>
      </c>
      <c r="BP27" s="556">
        <v>6.4104999999999995E-2</v>
      </c>
      <c r="BQ27" s="556">
        <v>9.4370300000000004E-2</v>
      </c>
      <c r="BR27" s="556">
        <v>6.0886299999999997E-2</v>
      </c>
      <c r="BS27" s="556">
        <v>6.75954E-2</v>
      </c>
      <c r="BT27" s="556">
        <v>6.1432500000000001E-2</v>
      </c>
      <c r="BU27" s="556">
        <v>7.2764499999999996E-2</v>
      </c>
      <c r="BV27" s="556">
        <v>0.29254079999999999</v>
      </c>
    </row>
    <row r="28" spans="1:74" s="342" customFormat="1" ht="11.1" customHeight="1" x14ac:dyDescent="0.2">
      <c r="A28" s="581" t="s">
        <v>723</v>
      </c>
      <c r="B28" s="546" t="s">
        <v>1201</v>
      </c>
      <c r="C28" s="370">
        <v>8.3152842420000006</v>
      </c>
      <c r="D28" s="370">
        <v>7.6148827189999997</v>
      </c>
      <c r="E28" s="370">
        <v>7.2774485110000002</v>
      </c>
      <c r="F28" s="370">
        <v>6.1648286409999997</v>
      </c>
      <c r="G28" s="370">
        <v>6.4051019379999996</v>
      </c>
      <c r="H28" s="370">
        <v>7.9419743550000002</v>
      </c>
      <c r="I28" s="370">
        <v>10.422889163000001</v>
      </c>
      <c r="J28" s="370">
        <v>9.1136373160000002</v>
      </c>
      <c r="K28" s="370">
        <v>7.7437862270000002</v>
      </c>
      <c r="L28" s="370">
        <v>6.8206126749999996</v>
      </c>
      <c r="M28" s="370">
        <v>7.0765210290000002</v>
      </c>
      <c r="N28" s="370">
        <v>8.1277589389999996</v>
      </c>
      <c r="O28" s="370">
        <v>8.5970486640000008</v>
      </c>
      <c r="P28" s="370">
        <v>7.9607799180000001</v>
      </c>
      <c r="Q28" s="370">
        <v>7.933340641</v>
      </c>
      <c r="R28" s="370">
        <v>7.078122252</v>
      </c>
      <c r="S28" s="370">
        <v>7.4533345190000002</v>
      </c>
      <c r="T28" s="370">
        <v>9.0563640490000008</v>
      </c>
      <c r="U28" s="370">
        <v>9.4516904079999993</v>
      </c>
      <c r="V28" s="370">
        <v>10.129466511</v>
      </c>
      <c r="W28" s="370">
        <v>8.5442659990000003</v>
      </c>
      <c r="X28" s="370">
        <v>7.1258136150000002</v>
      </c>
      <c r="Y28" s="370">
        <v>8.0043770470000002</v>
      </c>
      <c r="Z28" s="370">
        <v>8.0853490810000004</v>
      </c>
      <c r="AA28" s="370">
        <v>9.0252123839999996</v>
      </c>
      <c r="AB28" s="370">
        <v>7.6632963920000003</v>
      </c>
      <c r="AC28" s="370">
        <v>8.4395646089999996</v>
      </c>
      <c r="AD28" s="370">
        <v>7.3439979209999997</v>
      </c>
      <c r="AE28" s="370">
        <v>7.6384179559999996</v>
      </c>
      <c r="AF28" s="370">
        <v>8.2731327889999999</v>
      </c>
      <c r="AG28" s="370">
        <v>10.511845667999999</v>
      </c>
      <c r="AH28" s="370">
        <v>10.360737996999999</v>
      </c>
      <c r="AI28" s="370">
        <v>8.2616489410000007</v>
      </c>
      <c r="AJ28" s="370">
        <v>7.3231363229999999</v>
      </c>
      <c r="AK28" s="370">
        <v>7.8742737739999997</v>
      </c>
      <c r="AL28" s="370">
        <v>8.2735665259999998</v>
      </c>
      <c r="AM28" s="370">
        <v>8.1119489120000008</v>
      </c>
      <c r="AN28" s="370">
        <v>7.456604649</v>
      </c>
      <c r="AO28" s="370">
        <v>8.0403048170000009</v>
      </c>
      <c r="AP28" s="370">
        <v>6.3094455790000001</v>
      </c>
      <c r="AQ28" s="370">
        <v>6.7497489120000003</v>
      </c>
      <c r="AR28" s="370">
        <v>7.108543235</v>
      </c>
      <c r="AS28" s="370">
        <v>9.9974383719999995</v>
      </c>
      <c r="AT28" s="370">
        <v>8.8976188979999993</v>
      </c>
      <c r="AU28" s="370">
        <v>8.2627025140000008</v>
      </c>
      <c r="AV28" s="370">
        <v>7.744981729</v>
      </c>
      <c r="AW28" s="370">
        <v>7.1642781680000001</v>
      </c>
      <c r="AX28" s="370">
        <v>7.8691420030000003</v>
      </c>
      <c r="AY28" s="370">
        <v>8.8058716780000008</v>
      </c>
      <c r="AZ28" s="370">
        <v>7.6465049110000001</v>
      </c>
      <c r="BA28" s="370">
        <v>8.502388045</v>
      </c>
      <c r="BB28" s="370">
        <v>7.8970500000000001</v>
      </c>
      <c r="BC28" s="370">
        <v>8.1981999999999999</v>
      </c>
      <c r="BD28" s="566">
        <v>8.8361979999999996</v>
      </c>
      <c r="BE28" s="566">
        <v>10.98423</v>
      </c>
      <c r="BF28" s="566">
        <v>10.424770000000001</v>
      </c>
      <c r="BG28" s="566">
        <v>8.5680309999999995</v>
      </c>
      <c r="BH28" s="566">
        <v>7.4795530000000001</v>
      </c>
      <c r="BI28" s="566">
        <v>7.7765880000000003</v>
      </c>
      <c r="BJ28" s="566">
        <v>8.4421409999999995</v>
      </c>
      <c r="BK28" s="566">
        <v>8.925637</v>
      </c>
      <c r="BL28" s="566">
        <v>7.666099</v>
      </c>
      <c r="BM28" s="566">
        <v>8.0059500000000003</v>
      </c>
      <c r="BN28" s="566">
        <v>7.2351150000000004</v>
      </c>
      <c r="BO28" s="566">
        <v>7.6323949999999998</v>
      </c>
      <c r="BP28" s="566">
        <v>8.740494</v>
      </c>
      <c r="BQ28" s="566">
        <v>10.88312</v>
      </c>
      <c r="BR28" s="566">
        <v>10.386369999999999</v>
      </c>
      <c r="BS28" s="566">
        <v>8.5450529999999993</v>
      </c>
      <c r="BT28" s="566">
        <v>7.938059</v>
      </c>
      <c r="BU28" s="566">
        <v>7.8139349999999999</v>
      </c>
      <c r="BV28" s="566">
        <v>8.4341629999999999</v>
      </c>
    </row>
    <row r="29" spans="1:74" ht="11.1" customHeight="1" x14ac:dyDescent="0.2">
      <c r="A29" s="263" t="s">
        <v>724</v>
      </c>
      <c r="B29" s="582" t="s">
        <v>1204</v>
      </c>
      <c r="C29" s="574">
        <v>10.416409</v>
      </c>
      <c r="D29" s="574">
        <v>9.4946540000000006</v>
      </c>
      <c r="E29" s="574">
        <v>9.1991785000000004</v>
      </c>
      <c r="F29" s="574">
        <v>8.2708069999999996</v>
      </c>
      <c r="G29" s="574">
        <v>8.2461640000000003</v>
      </c>
      <c r="H29" s="574">
        <v>9.8770279999999993</v>
      </c>
      <c r="I29" s="574">
        <v>12.302941000000001</v>
      </c>
      <c r="J29" s="574">
        <v>11.483109000000001</v>
      </c>
      <c r="K29" s="574">
        <v>9.2312580000000004</v>
      </c>
      <c r="L29" s="574">
        <v>8.8436900000000005</v>
      </c>
      <c r="M29" s="574">
        <v>9.0089365000000008</v>
      </c>
      <c r="N29" s="574">
        <v>10.485099999999999</v>
      </c>
      <c r="O29" s="574">
        <v>10.67671</v>
      </c>
      <c r="P29" s="574">
        <v>9.7437380000000005</v>
      </c>
      <c r="Q29" s="574">
        <v>9.5002545000000005</v>
      </c>
      <c r="R29" s="574">
        <v>8.3468099999999996</v>
      </c>
      <c r="S29" s="574">
        <v>8.6536329999999992</v>
      </c>
      <c r="T29" s="574">
        <v>10.718552000000001</v>
      </c>
      <c r="U29" s="574">
        <v>11.022432</v>
      </c>
      <c r="V29" s="574">
        <v>12.095171000000001</v>
      </c>
      <c r="W29" s="574">
        <v>9.6442940000000004</v>
      </c>
      <c r="X29" s="574">
        <v>8.8786090000000009</v>
      </c>
      <c r="Y29" s="574">
        <v>9.1386524999999992</v>
      </c>
      <c r="Z29" s="574">
        <v>10.293087</v>
      </c>
      <c r="AA29" s="574">
        <v>11.312889999999999</v>
      </c>
      <c r="AB29" s="574">
        <v>9.6541979999999992</v>
      </c>
      <c r="AC29" s="574">
        <v>9.6152689999999996</v>
      </c>
      <c r="AD29" s="574">
        <v>8.3073530000000009</v>
      </c>
      <c r="AE29" s="574">
        <v>8.9615390000000001</v>
      </c>
      <c r="AF29" s="574">
        <v>9.5047619999999995</v>
      </c>
      <c r="AG29" s="574">
        <v>12.140250999999999</v>
      </c>
      <c r="AH29" s="574">
        <v>12.245239</v>
      </c>
      <c r="AI29" s="574">
        <v>9.1396859999999993</v>
      </c>
      <c r="AJ29" s="574">
        <v>8.658671</v>
      </c>
      <c r="AK29" s="574">
        <v>8.9345239999999997</v>
      </c>
      <c r="AL29" s="574">
        <v>10.402646000000001</v>
      </c>
      <c r="AM29" s="574">
        <v>10.233377000000001</v>
      </c>
      <c r="AN29" s="574">
        <v>9.326511</v>
      </c>
      <c r="AO29" s="574">
        <v>9.4454419999999999</v>
      </c>
      <c r="AP29" s="574">
        <v>8.1306589999999996</v>
      </c>
      <c r="AQ29" s="574">
        <v>8.2169460000000001</v>
      </c>
      <c r="AR29" s="574">
        <v>9.2215629999999997</v>
      </c>
      <c r="AS29" s="574">
        <v>12.032157</v>
      </c>
      <c r="AT29" s="574">
        <v>10.533161</v>
      </c>
      <c r="AU29" s="574">
        <v>9.6738199999999992</v>
      </c>
      <c r="AV29" s="574">
        <v>8.7132570000000005</v>
      </c>
      <c r="AW29" s="574">
        <v>9.1740770000000005</v>
      </c>
      <c r="AX29" s="574">
        <v>10.022690000000001</v>
      </c>
      <c r="AY29" s="574">
        <v>10.882820000000001</v>
      </c>
      <c r="AZ29" s="574">
        <v>9.4955669999999994</v>
      </c>
      <c r="BA29" s="574">
        <v>9.2663530000000005</v>
      </c>
      <c r="BB29" s="574">
        <v>8.292484</v>
      </c>
      <c r="BC29" s="574">
        <v>8.8369180000000007</v>
      </c>
      <c r="BD29" s="556">
        <v>9.8020499999999995</v>
      </c>
      <c r="BE29" s="556">
        <v>12.27431</v>
      </c>
      <c r="BF29" s="556">
        <v>11.84498</v>
      </c>
      <c r="BG29" s="556">
        <v>9.6525029999999994</v>
      </c>
      <c r="BH29" s="556">
        <v>9.0863580000000006</v>
      </c>
      <c r="BI29" s="556">
        <v>9.2386020000000002</v>
      </c>
      <c r="BJ29" s="556">
        <v>10.376139999999999</v>
      </c>
      <c r="BK29" s="556">
        <v>10.89339</v>
      </c>
      <c r="BL29" s="556">
        <v>9.3913729999999997</v>
      </c>
      <c r="BM29" s="556">
        <v>9.6728780000000008</v>
      </c>
      <c r="BN29" s="556">
        <v>8.556241</v>
      </c>
      <c r="BO29" s="556">
        <v>9.1371710000000004</v>
      </c>
      <c r="BP29" s="556">
        <v>10.18993</v>
      </c>
      <c r="BQ29" s="556">
        <v>12.5837</v>
      </c>
      <c r="BR29" s="556">
        <v>12.12792</v>
      </c>
      <c r="BS29" s="556">
        <v>9.8612369999999991</v>
      </c>
      <c r="BT29" s="556">
        <v>9.2614280000000004</v>
      </c>
      <c r="BU29" s="556">
        <v>9.3847129999999996</v>
      </c>
      <c r="BV29" s="556">
        <v>10.49775</v>
      </c>
    </row>
    <row r="30" spans="1:74" ht="11.1" customHeight="1" x14ac:dyDescent="0.2">
      <c r="A30" s="258"/>
      <c r="B30" s="72" t="s">
        <v>812</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75"/>
      <c r="AZ30" s="575"/>
      <c r="BA30" s="575"/>
      <c r="BB30" s="575"/>
      <c r="BC30" s="575"/>
      <c r="BD30" s="580"/>
      <c r="BE30" s="580"/>
      <c r="BF30" s="580"/>
      <c r="BG30" s="580"/>
      <c r="BH30" s="580"/>
      <c r="BI30" s="580"/>
      <c r="BJ30" s="580"/>
      <c r="BK30" s="580"/>
      <c r="BL30" s="580"/>
      <c r="BM30" s="580"/>
      <c r="BN30" s="580"/>
      <c r="BO30" s="580"/>
      <c r="BP30" s="580"/>
      <c r="BQ30" s="580"/>
      <c r="BR30" s="580"/>
      <c r="BS30" s="580"/>
      <c r="BT30" s="580"/>
      <c r="BU30" s="580"/>
      <c r="BV30" s="580"/>
    </row>
    <row r="31" spans="1:74" ht="11.1" customHeight="1" x14ac:dyDescent="0.2">
      <c r="A31" s="263" t="s">
        <v>725</v>
      </c>
      <c r="B31" s="582" t="s">
        <v>1194</v>
      </c>
      <c r="C31" s="574">
        <v>4.3259720970000002</v>
      </c>
      <c r="D31" s="574">
        <v>4.0040926880000001</v>
      </c>
      <c r="E31" s="574">
        <v>3.890320419</v>
      </c>
      <c r="F31" s="574">
        <v>2.8541326069999999</v>
      </c>
      <c r="G31" s="574">
        <v>3.2596785150000001</v>
      </c>
      <c r="H31" s="574">
        <v>5.3796860339999997</v>
      </c>
      <c r="I31" s="574">
        <v>7.9983687750000003</v>
      </c>
      <c r="J31" s="574">
        <v>7.063430404</v>
      </c>
      <c r="K31" s="574">
        <v>5.3591588809999999</v>
      </c>
      <c r="L31" s="574">
        <v>4.1443655379999997</v>
      </c>
      <c r="M31" s="574">
        <v>4.2748023929999999</v>
      </c>
      <c r="N31" s="574">
        <v>4.579847752</v>
      </c>
      <c r="O31" s="574">
        <v>4.8306660199999998</v>
      </c>
      <c r="P31" s="574">
        <v>4.2300590290000004</v>
      </c>
      <c r="Q31" s="574">
        <v>4.0542196029999999</v>
      </c>
      <c r="R31" s="574">
        <v>3.4315900780000002</v>
      </c>
      <c r="S31" s="574">
        <v>4.3321623770000004</v>
      </c>
      <c r="T31" s="574">
        <v>6.2713546859999996</v>
      </c>
      <c r="U31" s="574">
        <v>6.8321734239999996</v>
      </c>
      <c r="V31" s="574">
        <v>7.4751218570000004</v>
      </c>
      <c r="W31" s="574">
        <v>5.0664499149999997</v>
      </c>
      <c r="X31" s="574">
        <v>5.0379280570000002</v>
      </c>
      <c r="Y31" s="574">
        <v>4.85678915</v>
      </c>
      <c r="Z31" s="574">
        <v>4.9504481910000004</v>
      </c>
      <c r="AA31" s="574">
        <v>5.078028786</v>
      </c>
      <c r="AB31" s="574">
        <v>4.7311718989999996</v>
      </c>
      <c r="AC31" s="574">
        <v>4.4750605830000003</v>
      </c>
      <c r="AD31" s="574">
        <v>4.5520362519999997</v>
      </c>
      <c r="AE31" s="574">
        <v>5.4151973189999998</v>
      </c>
      <c r="AF31" s="574">
        <v>5.678253572</v>
      </c>
      <c r="AG31" s="574">
        <v>7.992725321</v>
      </c>
      <c r="AH31" s="574">
        <v>7.894759605</v>
      </c>
      <c r="AI31" s="574">
        <v>5.2105133480000001</v>
      </c>
      <c r="AJ31" s="574">
        <v>4.6602065049999997</v>
      </c>
      <c r="AK31" s="574">
        <v>4.7720984680000003</v>
      </c>
      <c r="AL31" s="574">
        <v>4.8532388400000004</v>
      </c>
      <c r="AM31" s="574">
        <v>4.8451618219999997</v>
      </c>
      <c r="AN31" s="574">
        <v>4.4872368500000004</v>
      </c>
      <c r="AO31" s="574">
        <v>4.2032341999999998</v>
      </c>
      <c r="AP31" s="574">
        <v>4.0132394439999999</v>
      </c>
      <c r="AQ31" s="574">
        <v>4.3804283140000004</v>
      </c>
      <c r="AR31" s="574">
        <v>5.8442148100000004</v>
      </c>
      <c r="AS31" s="574">
        <v>8.495957507</v>
      </c>
      <c r="AT31" s="574">
        <v>6.6930746880000003</v>
      </c>
      <c r="AU31" s="574">
        <v>5.8691450200000004</v>
      </c>
      <c r="AV31" s="574">
        <v>4.7851028690000001</v>
      </c>
      <c r="AW31" s="574">
        <v>5.4754158410000002</v>
      </c>
      <c r="AX31" s="574">
        <v>5.3355252550000003</v>
      </c>
      <c r="AY31" s="574">
        <v>5.7969549840000001</v>
      </c>
      <c r="AZ31" s="574">
        <v>5.2354647590000001</v>
      </c>
      <c r="BA31" s="574">
        <v>5.1048126849999997</v>
      </c>
      <c r="BB31" s="574">
        <v>3.9344220000000001</v>
      </c>
      <c r="BC31" s="574">
        <v>4.2184819999999998</v>
      </c>
      <c r="BD31" s="556">
        <v>5.4019599999999999</v>
      </c>
      <c r="BE31" s="556">
        <v>7.9427750000000001</v>
      </c>
      <c r="BF31" s="556">
        <v>7.1889839999999996</v>
      </c>
      <c r="BG31" s="556">
        <v>5.484731</v>
      </c>
      <c r="BH31" s="556">
        <v>5.0765149999999997</v>
      </c>
      <c r="BI31" s="556">
        <v>4.4067819999999998</v>
      </c>
      <c r="BJ31" s="556">
        <v>4.887772</v>
      </c>
      <c r="BK31" s="556">
        <v>5.055218</v>
      </c>
      <c r="BL31" s="556">
        <v>4.3432539999999999</v>
      </c>
      <c r="BM31" s="556">
        <v>4.3526259999999999</v>
      </c>
      <c r="BN31" s="556">
        <v>3.7505700000000002</v>
      </c>
      <c r="BO31" s="556">
        <v>4.5089009999999998</v>
      </c>
      <c r="BP31" s="556">
        <v>5.6711619999999998</v>
      </c>
      <c r="BQ31" s="556">
        <v>8.1045230000000004</v>
      </c>
      <c r="BR31" s="556">
        <v>7.4221719999999998</v>
      </c>
      <c r="BS31" s="556">
        <v>5.5834809999999999</v>
      </c>
      <c r="BT31" s="556">
        <v>4.7660439999999999</v>
      </c>
      <c r="BU31" s="556">
        <v>4.4415529999999999</v>
      </c>
      <c r="BV31" s="556">
        <v>4.800732</v>
      </c>
    </row>
    <row r="32" spans="1:74" ht="11.1" customHeight="1" x14ac:dyDescent="0.2">
      <c r="A32" s="263" t="s">
        <v>726</v>
      </c>
      <c r="B32" s="539" t="s">
        <v>511</v>
      </c>
      <c r="C32" s="574">
        <v>2.079568E-2</v>
      </c>
      <c r="D32" s="574">
        <v>2.6068313999999999E-2</v>
      </c>
      <c r="E32" s="574">
        <v>9.6827539000000004E-2</v>
      </c>
      <c r="F32" s="574">
        <v>0</v>
      </c>
      <c r="G32" s="574">
        <v>0</v>
      </c>
      <c r="H32" s="574">
        <v>0</v>
      </c>
      <c r="I32" s="574">
        <v>0</v>
      </c>
      <c r="J32" s="574">
        <v>0</v>
      </c>
      <c r="K32" s="574">
        <v>0</v>
      </c>
      <c r="L32" s="574">
        <v>0</v>
      </c>
      <c r="M32" s="574">
        <v>0</v>
      </c>
      <c r="N32" s="574">
        <v>0</v>
      </c>
      <c r="O32" s="574">
        <v>0</v>
      </c>
      <c r="P32" s="574">
        <v>0</v>
      </c>
      <c r="Q32" s="574">
        <v>0</v>
      </c>
      <c r="R32" s="574">
        <v>0</v>
      </c>
      <c r="S32" s="574">
        <v>0</v>
      </c>
      <c r="T32" s="574">
        <v>0</v>
      </c>
      <c r="U32" s="574">
        <v>0</v>
      </c>
      <c r="V32" s="574">
        <v>0</v>
      </c>
      <c r="W32" s="574">
        <v>0</v>
      </c>
      <c r="X32" s="574">
        <v>0</v>
      </c>
      <c r="Y32" s="574">
        <v>0</v>
      </c>
      <c r="Z32" s="574">
        <v>0</v>
      </c>
      <c r="AA32" s="574">
        <v>0</v>
      </c>
      <c r="AB32" s="574">
        <v>0</v>
      </c>
      <c r="AC32" s="574">
        <v>0</v>
      </c>
      <c r="AD32" s="574">
        <v>0</v>
      </c>
      <c r="AE32" s="574">
        <v>0</v>
      </c>
      <c r="AF32" s="574">
        <v>0</v>
      </c>
      <c r="AG32" s="574">
        <v>0</v>
      </c>
      <c r="AH32" s="574">
        <v>0</v>
      </c>
      <c r="AI32" s="574">
        <v>0</v>
      </c>
      <c r="AJ32" s="574">
        <v>0</v>
      </c>
      <c r="AK32" s="574">
        <v>0</v>
      </c>
      <c r="AL32" s="574">
        <v>0</v>
      </c>
      <c r="AM32" s="574">
        <v>0</v>
      </c>
      <c r="AN32" s="574">
        <v>0</v>
      </c>
      <c r="AO32" s="574">
        <v>0</v>
      </c>
      <c r="AP32" s="574">
        <v>0</v>
      </c>
      <c r="AQ32" s="574">
        <v>0</v>
      </c>
      <c r="AR32" s="574">
        <v>0</v>
      </c>
      <c r="AS32" s="574">
        <v>0</v>
      </c>
      <c r="AT32" s="574">
        <v>0</v>
      </c>
      <c r="AU32" s="574">
        <v>0</v>
      </c>
      <c r="AV32" s="574">
        <v>0</v>
      </c>
      <c r="AW32" s="574">
        <v>0</v>
      </c>
      <c r="AX32" s="574">
        <v>0</v>
      </c>
      <c r="AY32" s="574">
        <v>0</v>
      </c>
      <c r="AZ32" s="574">
        <v>0</v>
      </c>
      <c r="BA32" s="574">
        <v>0</v>
      </c>
      <c r="BB32" s="574">
        <v>0</v>
      </c>
      <c r="BC32" s="574">
        <v>0</v>
      </c>
      <c r="BD32" s="556">
        <v>0</v>
      </c>
      <c r="BE32" s="556">
        <v>0</v>
      </c>
      <c r="BF32" s="556">
        <v>0</v>
      </c>
      <c r="BG32" s="556">
        <v>0</v>
      </c>
      <c r="BH32" s="556">
        <v>0</v>
      </c>
      <c r="BI32" s="556">
        <v>0</v>
      </c>
      <c r="BJ32" s="556">
        <v>0</v>
      </c>
      <c r="BK32" s="556">
        <v>0</v>
      </c>
      <c r="BL32" s="556">
        <v>0</v>
      </c>
      <c r="BM32" s="556">
        <v>0</v>
      </c>
      <c r="BN32" s="556">
        <v>0</v>
      </c>
      <c r="BO32" s="556">
        <v>0</v>
      </c>
      <c r="BP32" s="556">
        <v>0</v>
      </c>
      <c r="BQ32" s="556">
        <v>0</v>
      </c>
      <c r="BR32" s="556">
        <v>0</v>
      </c>
      <c r="BS32" s="556">
        <v>0</v>
      </c>
      <c r="BT32" s="556">
        <v>0</v>
      </c>
      <c r="BU32" s="556">
        <v>0</v>
      </c>
      <c r="BV32" s="556">
        <v>0</v>
      </c>
    </row>
    <row r="33" spans="1:74" ht="11.1" customHeight="1" x14ac:dyDescent="0.2">
      <c r="A33" s="263" t="s">
        <v>727</v>
      </c>
      <c r="B33" s="539" t="s">
        <v>1195</v>
      </c>
      <c r="C33" s="574">
        <v>4.0071940000000001</v>
      </c>
      <c r="D33" s="574">
        <v>3.5162409999999999</v>
      </c>
      <c r="E33" s="574">
        <v>3.1279089999999998</v>
      </c>
      <c r="F33" s="574">
        <v>3.1975500000000001</v>
      </c>
      <c r="G33" s="574">
        <v>2.8957039999999998</v>
      </c>
      <c r="H33" s="574">
        <v>3.1186989999999999</v>
      </c>
      <c r="I33" s="574">
        <v>3.164209</v>
      </c>
      <c r="J33" s="574">
        <v>3.1246719999999999</v>
      </c>
      <c r="K33" s="574">
        <v>2.7108289999999999</v>
      </c>
      <c r="L33" s="574">
        <v>3.1341990000000002</v>
      </c>
      <c r="M33" s="574">
        <v>3.1689349999999998</v>
      </c>
      <c r="N33" s="574">
        <v>3.263935</v>
      </c>
      <c r="O33" s="574">
        <v>3.2741229999999999</v>
      </c>
      <c r="P33" s="574">
        <v>2.9367179999999999</v>
      </c>
      <c r="Q33" s="574">
        <v>3.0706630000000001</v>
      </c>
      <c r="R33" s="574">
        <v>2.830031</v>
      </c>
      <c r="S33" s="574">
        <v>2.475368</v>
      </c>
      <c r="T33" s="574">
        <v>2.3699210000000002</v>
      </c>
      <c r="U33" s="574">
        <v>2.4680550000000001</v>
      </c>
      <c r="V33" s="574">
        <v>2.407</v>
      </c>
      <c r="W33" s="574">
        <v>2.3781020000000002</v>
      </c>
      <c r="X33" s="574">
        <v>2.105477</v>
      </c>
      <c r="Y33" s="574">
        <v>2.3819910000000002</v>
      </c>
      <c r="Z33" s="574">
        <v>2.4791340000000002</v>
      </c>
      <c r="AA33" s="574">
        <v>2.4766319999999999</v>
      </c>
      <c r="AB33" s="574">
        <v>2.129934</v>
      </c>
      <c r="AC33" s="574">
        <v>1.759827</v>
      </c>
      <c r="AD33" s="574">
        <v>2.2480720000000001</v>
      </c>
      <c r="AE33" s="574">
        <v>2.449576</v>
      </c>
      <c r="AF33" s="574">
        <v>2.3463850000000002</v>
      </c>
      <c r="AG33" s="574">
        <v>2.3799920000000001</v>
      </c>
      <c r="AH33" s="574">
        <v>2.2978160000000001</v>
      </c>
      <c r="AI33" s="574">
        <v>1.7285269999999999</v>
      </c>
      <c r="AJ33" s="574">
        <v>2.1130990000000001</v>
      </c>
      <c r="AK33" s="574">
        <v>2.3962590000000001</v>
      </c>
      <c r="AL33" s="574">
        <v>2.4860449999999998</v>
      </c>
      <c r="AM33" s="574">
        <v>2.4696549999999999</v>
      </c>
      <c r="AN33" s="574">
        <v>2.1856100000000001</v>
      </c>
      <c r="AO33" s="574">
        <v>2.139999</v>
      </c>
      <c r="AP33" s="574">
        <v>1.771711</v>
      </c>
      <c r="AQ33" s="574">
        <v>2.4506009999999998</v>
      </c>
      <c r="AR33" s="574">
        <v>2.3679579999999998</v>
      </c>
      <c r="AS33" s="574">
        <v>2.386361</v>
      </c>
      <c r="AT33" s="574">
        <v>2.409554</v>
      </c>
      <c r="AU33" s="574">
        <v>2.113712</v>
      </c>
      <c r="AV33" s="574">
        <v>2.4000720000000002</v>
      </c>
      <c r="AW33" s="574">
        <v>2.3780320000000001</v>
      </c>
      <c r="AX33" s="574">
        <v>2.4516580000000001</v>
      </c>
      <c r="AY33" s="574">
        <v>2.4607730000000001</v>
      </c>
      <c r="AZ33" s="574">
        <v>2.2955570000000001</v>
      </c>
      <c r="BA33" s="574">
        <v>1.715265</v>
      </c>
      <c r="BB33" s="574">
        <v>2.4257900000000001</v>
      </c>
      <c r="BC33" s="574">
        <v>2.49037</v>
      </c>
      <c r="BD33" s="556">
        <v>2.3347500000000001</v>
      </c>
      <c r="BE33" s="556">
        <v>2.4125800000000002</v>
      </c>
      <c r="BF33" s="556">
        <v>2.4125800000000002</v>
      </c>
      <c r="BG33" s="556">
        <v>2.20648</v>
      </c>
      <c r="BH33" s="556">
        <v>1.7423900000000001</v>
      </c>
      <c r="BI33" s="556">
        <v>2.3347500000000001</v>
      </c>
      <c r="BJ33" s="556">
        <v>2.4125800000000002</v>
      </c>
      <c r="BK33" s="556">
        <v>2.4125800000000002</v>
      </c>
      <c r="BL33" s="556">
        <v>2.1791</v>
      </c>
      <c r="BM33" s="556">
        <v>2.0997400000000002</v>
      </c>
      <c r="BN33" s="556">
        <v>2.2063799999999998</v>
      </c>
      <c r="BO33" s="556">
        <v>2.4125800000000002</v>
      </c>
      <c r="BP33" s="556">
        <v>2.3347500000000001</v>
      </c>
      <c r="BQ33" s="556">
        <v>2.4125800000000002</v>
      </c>
      <c r="BR33" s="556">
        <v>2.4125800000000002</v>
      </c>
      <c r="BS33" s="556">
        <v>2.3347500000000001</v>
      </c>
      <c r="BT33" s="556">
        <v>2.4125800000000002</v>
      </c>
      <c r="BU33" s="556">
        <v>2.3347500000000001</v>
      </c>
      <c r="BV33" s="556">
        <v>2.4125800000000002</v>
      </c>
    </row>
    <row r="34" spans="1:74" ht="11.1" customHeight="1" x14ac:dyDescent="0.2">
      <c r="A34" s="263" t="s">
        <v>728</v>
      </c>
      <c r="B34" s="539" t="s">
        <v>1188</v>
      </c>
      <c r="C34" s="574">
        <v>2.5383984929999999</v>
      </c>
      <c r="D34" s="574">
        <v>2.3637195480000002</v>
      </c>
      <c r="E34" s="574">
        <v>2.5126768030000002</v>
      </c>
      <c r="F34" s="574">
        <v>2.4584600750000001</v>
      </c>
      <c r="G34" s="574">
        <v>2.5740743909999999</v>
      </c>
      <c r="H34" s="574">
        <v>2.4206127940000002</v>
      </c>
      <c r="I34" s="574">
        <v>2.5416630809999998</v>
      </c>
      <c r="J34" s="574">
        <v>2.493076233</v>
      </c>
      <c r="K34" s="574">
        <v>2.3698172290000001</v>
      </c>
      <c r="L34" s="574">
        <v>2.3814373760000001</v>
      </c>
      <c r="M34" s="574">
        <v>2.3517225150000001</v>
      </c>
      <c r="N34" s="574">
        <v>2.4744136349999999</v>
      </c>
      <c r="O34" s="574">
        <v>2.570166526</v>
      </c>
      <c r="P34" s="574">
        <v>2.073726127</v>
      </c>
      <c r="Q34" s="574">
        <v>2.4211474750000002</v>
      </c>
      <c r="R34" s="574">
        <v>2.303364889</v>
      </c>
      <c r="S34" s="574">
        <v>2.3623638969999998</v>
      </c>
      <c r="T34" s="574">
        <v>2.3366264960000001</v>
      </c>
      <c r="U34" s="574">
        <v>2.4282567199999998</v>
      </c>
      <c r="V34" s="574">
        <v>2.4386904309999999</v>
      </c>
      <c r="W34" s="574">
        <v>2.2669035769999999</v>
      </c>
      <c r="X34" s="574">
        <v>2.3673957300000001</v>
      </c>
      <c r="Y34" s="574">
        <v>2.4805946909999999</v>
      </c>
      <c r="Z34" s="574">
        <v>2.638890983</v>
      </c>
      <c r="AA34" s="574">
        <v>2.4115053469999999</v>
      </c>
      <c r="AB34" s="574">
        <v>2.2091782919999998</v>
      </c>
      <c r="AC34" s="574">
        <v>2.51748605</v>
      </c>
      <c r="AD34" s="574">
        <v>2.1814047269999999</v>
      </c>
      <c r="AE34" s="574">
        <v>2.2980127619999999</v>
      </c>
      <c r="AF34" s="574">
        <v>2.333229373</v>
      </c>
      <c r="AG34" s="574">
        <v>2.3903478069999999</v>
      </c>
      <c r="AH34" s="574">
        <v>2.2928776530000001</v>
      </c>
      <c r="AI34" s="574">
        <v>2.1509347860000001</v>
      </c>
      <c r="AJ34" s="574">
        <v>2.1189708970000001</v>
      </c>
      <c r="AK34" s="574">
        <v>2.1497675209999998</v>
      </c>
      <c r="AL34" s="574">
        <v>2.3276987849999999</v>
      </c>
      <c r="AM34" s="574">
        <v>2.540940365</v>
      </c>
      <c r="AN34" s="574">
        <v>2.1602343820000001</v>
      </c>
      <c r="AO34" s="574">
        <v>2.3926045930000002</v>
      </c>
      <c r="AP34" s="574">
        <v>2.125849004</v>
      </c>
      <c r="AQ34" s="574">
        <v>2.3405776349999998</v>
      </c>
      <c r="AR34" s="574">
        <v>2.1117670589999999</v>
      </c>
      <c r="AS34" s="574">
        <v>2.357668087</v>
      </c>
      <c r="AT34" s="574">
        <v>2.3562956669999999</v>
      </c>
      <c r="AU34" s="574">
        <v>2.215388779</v>
      </c>
      <c r="AV34" s="574">
        <v>2.3383929179999998</v>
      </c>
      <c r="AW34" s="574">
        <v>2.2891227139999999</v>
      </c>
      <c r="AX34" s="574">
        <v>2.4044472689999998</v>
      </c>
      <c r="AY34" s="574">
        <v>2.5468292190000001</v>
      </c>
      <c r="AZ34" s="574">
        <v>2.4176849030000001</v>
      </c>
      <c r="BA34" s="574">
        <v>2.5830586470000001</v>
      </c>
      <c r="BB34" s="574">
        <v>2.357605</v>
      </c>
      <c r="BC34" s="574">
        <v>2.464054</v>
      </c>
      <c r="BD34" s="556">
        <v>2.3882750000000001</v>
      </c>
      <c r="BE34" s="556">
        <v>2.4643030000000001</v>
      </c>
      <c r="BF34" s="556">
        <v>2.3971800000000001</v>
      </c>
      <c r="BG34" s="556">
        <v>2.2306599999999999</v>
      </c>
      <c r="BH34" s="556">
        <v>2.2743509999999998</v>
      </c>
      <c r="BI34" s="556">
        <v>2.42591</v>
      </c>
      <c r="BJ34" s="556">
        <v>2.5157039999999999</v>
      </c>
      <c r="BK34" s="556">
        <v>2.3744459999999998</v>
      </c>
      <c r="BL34" s="556">
        <v>2.1331319999999998</v>
      </c>
      <c r="BM34" s="556">
        <v>2.4621430000000002</v>
      </c>
      <c r="BN34" s="556">
        <v>2.2569710000000001</v>
      </c>
      <c r="BO34" s="556">
        <v>2.3746230000000002</v>
      </c>
      <c r="BP34" s="556">
        <v>2.3138450000000002</v>
      </c>
      <c r="BQ34" s="556">
        <v>2.3981590000000002</v>
      </c>
      <c r="BR34" s="556">
        <v>2.3402949999999998</v>
      </c>
      <c r="BS34" s="556">
        <v>2.183316</v>
      </c>
      <c r="BT34" s="556">
        <v>2.232278</v>
      </c>
      <c r="BU34" s="556">
        <v>2.3908939999999999</v>
      </c>
      <c r="BV34" s="556">
        <v>2.4845860000000002</v>
      </c>
    </row>
    <row r="35" spans="1:74" ht="11.1" customHeight="1" x14ac:dyDescent="0.2">
      <c r="A35" s="263" t="s">
        <v>729</v>
      </c>
      <c r="B35" s="539" t="s">
        <v>1202</v>
      </c>
      <c r="C35" s="574">
        <v>0.55604105400000003</v>
      </c>
      <c r="D35" s="574">
        <v>0.568946269</v>
      </c>
      <c r="E35" s="574">
        <v>0.675254197</v>
      </c>
      <c r="F35" s="574">
        <v>0.64904775999999997</v>
      </c>
      <c r="G35" s="574">
        <v>0.55314084500000005</v>
      </c>
      <c r="H35" s="574">
        <v>0.46401141800000001</v>
      </c>
      <c r="I35" s="574">
        <v>0.49904348199999998</v>
      </c>
      <c r="J35" s="574">
        <v>0.46676637100000001</v>
      </c>
      <c r="K35" s="574">
        <v>0.55559442400000003</v>
      </c>
      <c r="L35" s="574">
        <v>0.56890435399999995</v>
      </c>
      <c r="M35" s="574">
        <v>0.74342156299999995</v>
      </c>
      <c r="N35" s="574">
        <v>0.63309783200000003</v>
      </c>
      <c r="O35" s="574">
        <v>0.459257321</v>
      </c>
      <c r="P35" s="574">
        <v>0.48225167099999999</v>
      </c>
      <c r="Q35" s="574">
        <v>0.80387760799999997</v>
      </c>
      <c r="R35" s="574">
        <v>0.54751741200000004</v>
      </c>
      <c r="S35" s="574">
        <v>0.53470625199999999</v>
      </c>
      <c r="T35" s="574">
        <v>0.63538251899999998</v>
      </c>
      <c r="U35" s="574">
        <v>0.45202173600000001</v>
      </c>
      <c r="V35" s="574">
        <v>0.450892719</v>
      </c>
      <c r="W35" s="574">
        <v>0.566624499</v>
      </c>
      <c r="X35" s="574">
        <v>0.551901325</v>
      </c>
      <c r="Y35" s="574">
        <v>0.59530490599999997</v>
      </c>
      <c r="Z35" s="574">
        <v>0.695245958</v>
      </c>
      <c r="AA35" s="574">
        <v>0.52152241899999996</v>
      </c>
      <c r="AB35" s="574">
        <v>0.630065439</v>
      </c>
      <c r="AC35" s="574">
        <v>0.71854970399999996</v>
      </c>
      <c r="AD35" s="574">
        <v>0.67883593200000003</v>
      </c>
      <c r="AE35" s="574">
        <v>0.54393480299999997</v>
      </c>
      <c r="AF35" s="574">
        <v>0.58882283999999996</v>
      </c>
      <c r="AG35" s="574">
        <v>0.57297131000000001</v>
      </c>
      <c r="AH35" s="574">
        <v>0.48905159199999998</v>
      </c>
      <c r="AI35" s="574">
        <v>0.45530801999999998</v>
      </c>
      <c r="AJ35" s="574">
        <v>0.64289540300000003</v>
      </c>
      <c r="AK35" s="574">
        <v>0.68673810000000002</v>
      </c>
      <c r="AL35" s="574">
        <v>0.706240019</v>
      </c>
      <c r="AM35" s="574">
        <v>0.545587406</v>
      </c>
      <c r="AN35" s="574">
        <v>0.76269807300000003</v>
      </c>
      <c r="AO35" s="574">
        <v>0.80965879799999996</v>
      </c>
      <c r="AP35" s="574">
        <v>0.73436617999999998</v>
      </c>
      <c r="AQ35" s="574">
        <v>0.70106580600000001</v>
      </c>
      <c r="AR35" s="574">
        <v>0.59502527100000002</v>
      </c>
      <c r="AS35" s="574">
        <v>0.615787215</v>
      </c>
      <c r="AT35" s="574">
        <v>0.65891176100000004</v>
      </c>
      <c r="AU35" s="574">
        <v>0.53683544100000002</v>
      </c>
      <c r="AV35" s="574">
        <v>0.67566808</v>
      </c>
      <c r="AW35" s="574">
        <v>0.744941411</v>
      </c>
      <c r="AX35" s="574">
        <v>0.70002826100000004</v>
      </c>
      <c r="AY35" s="574">
        <v>0.68499281899999998</v>
      </c>
      <c r="AZ35" s="574">
        <v>0.77801769099999996</v>
      </c>
      <c r="BA35" s="574">
        <v>0.92330837700000001</v>
      </c>
      <c r="BB35" s="574">
        <v>0.79606080000000001</v>
      </c>
      <c r="BC35" s="574">
        <v>0.79633719999999997</v>
      </c>
      <c r="BD35" s="556">
        <v>0.78263419999999995</v>
      </c>
      <c r="BE35" s="556">
        <v>0.67230389999999995</v>
      </c>
      <c r="BF35" s="556">
        <v>0.80115219999999998</v>
      </c>
      <c r="BG35" s="556">
        <v>0.63876379999999999</v>
      </c>
      <c r="BH35" s="556">
        <v>0.77790219999999999</v>
      </c>
      <c r="BI35" s="556">
        <v>0.87647520000000001</v>
      </c>
      <c r="BJ35" s="556">
        <v>0.71778839999999999</v>
      </c>
      <c r="BK35" s="556">
        <v>0.74062399999999995</v>
      </c>
      <c r="BL35" s="556">
        <v>0.77728079999999999</v>
      </c>
      <c r="BM35" s="556">
        <v>1.131087</v>
      </c>
      <c r="BN35" s="556">
        <v>0.92422570000000004</v>
      </c>
      <c r="BO35" s="556">
        <v>0.85493859999999999</v>
      </c>
      <c r="BP35" s="556">
        <v>0.85438809999999998</v>
      </c>
      <c r="BQ35" s="556">
        <v>0.73040629999999995</v>
      </c>
      <c r="BR35" s="556">
        <v>0.85349370000000002</v>
      </c>
      <c r="BS35" s="556">
        <v>0.70603479999999996</v>
      </c>
      <c r="BT35" s="556">
        <v>0.91214640000000002</v>
      </c>
      <c r="BU35" s="556">
        <v>0.98549810000000004</v>
      </c>
      <c r="BV35" s="556">
        <v>0.90552319999999997</v>
      </c>
    </row>
    <row r="36" spans="1:74" ht="11.1" customHeight="1" x14ac:dyDescent="0.2">
      <c r="A36" s="263" t="s">
        <v>730</v>
      </c>
      <c r="B36" s="582" t="s">
        <v>1203</v>
      </c>
      <c r="C36" s="574">
        <v>7.9098932999999996E-2</v>
      </c>
      <c r="D36" s="574">
        <v>6.9025095999999994E-2</v>
      </c>
      <c r="E36" s="574">
        <v>7.2007570000000007E-2</v>
      </c>
      <c r="F36" s="574">
        <v>5.6986938000000001E-2</v>
      </c>
      <c r="G36" s="574">
        <v>7.3385586000000003E-2</v>
      </c>
      <c r="H36" s="574">
        <v>4.0627436000000003E-2</v>
      </c>
      <c r="I36" s="574">
        <v>5.7498475E-2</v>
      </c>
      <c r="J36" s="574">
        <v>4.7226678000000001E-2</v>
      </c>
      <c r="K36" s="574">
        <v>5.2539475000000002E-2</v>
      </c>
      <c r="L36" s="574">
        <v>5.4941416999999999E-2</v>
      </c>
      <c r="M36" s="574">
        <v>5.2636744999999999E-2</v>
      </c>
      <c r="N36" s="574">
        <v>9.4480037000000003E-2</v>
      </c>
      <c r="O36" s="574">
        <v>0.16743904800000001</v>
      </c>
      <c r="P36" s="574">
        <v>0.16364062099999999</v>
      </c>
      <c r="Q36" s="574">
        <v>5.06145E-2</v>
      </c>
      <c r="R36" s="574">
        <v>6.4282599999999995E-2</v>
      </c>
      <c r="S36" s="574">
        <v>3.0509905E-2</v>
      </c>
      <c r="T36" s="574">
        <v>6.2714131000000006E-2</v>
      </c>
      <c r="U36" s="574">
        <v>6.0224921000000001E-2</v>
      </c>
      <c r="V36" s="574">
        <v>0.210045812</v>
      </c>
      <c r="W36" s="574">
        <v>0.13731048900000001</v>
      </c>
      <c r="X36" s="574">
        <v>2.7464367E-2</v>
      </c>
      <c r="Y36" s="574">
        <v>2.8636255999999999E-2</v>
      </c>
      <c r="Z36" s="574">
        <v>3.9257950999999999E-2</v>
      </c>
      <c r="AA36" s="574">
        <v>0.98390797600000002</v>
      </c>
      <c r="AB36" s="574">
        <v>9.6752643999999999E-2</v>
      </c>
      <c r="AC36" s="574">
        <v>1.9171304E-2</v>
      </c>
      <c r="AD36" s="574">
        <v>-1.7272501999999999E-2</v>
      </c>
      <c r="AE36" s="574">
        <v>-3.3430320000000001E-3</v>
      </c>
      <c r="AF36" s="574">
        <v>-1.8703447000000002E-2</v>
      </c>
      <c r="AG36" s="574">
        <v>2.4078605999999999E-2</v>
      </c>
      <c r="AH36" s="574">
        <v>1.8118476000000001E-2</v>
      </c>
      <c r="AI36" s="574">
        <v>-4.5139070000000002E-3</v>
      </c>
      <c r="AJ36" s="574">
        <v>-1.0522067E-2</v>
      </c>
      <c r="AK36" s="574">
        <v>-5.31549E-3</v>
      </c>
      <c r="AL36" s="574">
        <v>0.50694203900000001</v>
      </c>
      <c r="AM36" s="574">
        <v>1.3622496E-2</v>
      </c>
      <c r="AN36" s="574">
        <v>0.16268454800000001</v>
      </c>
      <c r="AO36" s="574">
        <v>1.4405372E-2</v>
      </c>
      <c r="AP36" s="574">
        <v>7.1600930000000002E-3</v>
      </c>
      <c r="AQ36" s="574">
        <v>2.2848030000000002E-3</v>
      </c>
      <c r="AR36" s="574">
        <v>-1.264468E-2</v>
      </c>
      <c r="AS36" s="574">
        <v>1.5986116000000002E-2</v>
      </c>
      <c r="AT36" s="574">
        <v>-1.0362609999999999E-3</v>
      </c>
      <c r="AU36" s="574">
        <v>5.4553939999999997E-3</v>
      </c>
      <c r="AV36" s="574">
        <v>1.901612E-3</v>
      </c>
      <c r="AW36" s="574">
        <v>2.631212E-3</v>
      </c>
      <c r="AX36" s="574">
        <v>6.2680230000000002E-3</v>
      </c>
      <c r="AY36" s="574">
        <v>0.10225073899999999</v>
      </c>
      <c r="AZ36" s="574">
        <v>1.640182E-3</v>
      </c>
      <c r="BA36" s="574">
        <v>1.8880899999999999E-4</v>
      </c>
      <c r="BB36" s="574">
        <v>1.37489E-2</v>
      </c>
      <c r="BC36" s="574">
        <v>5.3099200000000001E-3</v>
      </c>
      <c r="BD36" s="556">
        <v>1.5605700000000001E-3</v>
      </c>
      <c r="BE36" s="556">
        <v>1.7964899999999999E-2</v>
      </c>
      <c r="BF36" s="556">
        <v>6.6446500000000006E-2</v>
      </c>
      <c r="BG36" s="556">
        <v>3.2745700000000003E-2</v>
      </c>
      <c r="BH36" s="556">
        <v>-1.03556E-2</v>
      </c>
      <c r="BI36" s="556">
        <v>-9.0846799999999995E-4</v>
      </c>
      <c r="BJ36" s="556">
        <v>0.14683170000000001</v>
      </c>
      <c r="BK36" s="556">
        <v>0.30708429999999998</v>
      </c>
      <c r="BL36" s="556">
        <v>7.8999600000000003E-2</v>
      </c>
      <c r="BM36" s="556">
        <v>-2.57909E-3</v>
      </c>
      <c r="BN36" s="556">
        <v>2.2327800000000002E-3</v>
      </c>
      <c r="BO36" s="556">
        <v>3.8447099999999999E-3</v>
      </c>
      <c r="BP36" s="556">
        <v>-5.8010500000000003E-4</v>
      </c>
      <c r="BQ36" s="556">
        <v>2.45953E-2</v>
      </c>
      <c r="BR36" s="556">
        <v>3.01277E-2</v>
      </c>
      <c r="BS36" s="556">
        <v>1.5465400000000001E-2</v>
      </c>
      <c r="BT36" s="556">
        <v>-4.61809E-3</v>
      </c>
      <c r="BU36" s="556">
        <v>-4.4070699999999999E-3</v>
      </c>
      <c r="BV36" s="556">
        <v>0.19521569999999999</v>
      </c>
    </row>
    <row r="37" spans="1:74" s="342" customFormat="1" ht="11.1" customHeight="1" x14ac:dyDescent="0.2">
      <c r="A37" s="581" t="s">
        <v>731</v>
      </c>
      <c r="B37" s="546" t="s">
        <v>1201</v>
      </c>
      <c r="C37" s="370">
        <v>11.527500257</v>
      </c>
      <c r="D37" s="370">
        <v>10.548092915</v>
      </c>
      <c r="E37" s="370">
        <v>10.374995527999999</v>
      </c>
      <c r="F37" s="370">
        <v>9.2161773799999995</v>
      </c>
      <c r="G37" s="370">
        <v>9.3559833369999996</v>
      </c>
      <c r="H37" s="370">
        <v>11.423636682</v>
      </c>
      <c r="I37" s="370">
        <v>14.260782813000001</v>
      </c>
      <c r="J37" s="370">
        <v>13.195171686</v>
      </c>
      <c r="K37" s="370">
        <v>11.047939009</v>
      </c>
      <c r="L37" s="370">
        <v>10.283847685</v>
      </c>
      <c r="M37" s="370">
        <v>10.591518216000001</v>
      </c>
      <c r="N37" s="370">
        <v>11.045774256</v>
      </c>
      <c r="O37" s="370">
        <v>11.301651915000001</v>
      </c>
      <c r="P37" s="370">
        <v>9.886395448</v>
      </c>
      <c r="Q37" s="370">
        <v>10.400522186</v>
      </c>
      <c r="R37" s="370">
        <v>9.1767859789999999</v>
      </c>
      <c r="S37" s="370">
        <v>9.7351104310000007</v>
      </c>
      <c r="T37" s="370">
        <v>11.675998831999999</v>
      </c>
      <c r="U37" s="370">
        <v>12.240731801000001</v>
      </c>
      <c r="V37" s="370">
        <v>12.981750819</v>
      </c>
      <c r="W37" s="370">
        <v>10.415390479999999</v>
      </c>
      <c r="X37" s="370">
        <v>10.090166479000001</v>
      </c>
      <c r="Y37" s="370">
        <v>10.343316003</v>
      </c>
      <c r="Z37" s="370">
        <v>10.802977083</v>
      </c>
      <c r="AA37" s="370">
        <v>11.471596527999999</v>
      </c>
      <c r="AB37" s="370">
        <v>9.7971022740000002</v>
      </c>
      <c r="AC37" s="370">
        <v>9.4900946410000007</v>
      </c>
      <c r="AD37" s="370">
        <v>9.6430764090000007</v>
      </c>
      <c r="AE37" s="370">
        <v>10.703377851999999</v>
      </c>
      <c r="AF37" s="370">
        <v>10.927987337999999</v>
      </c>
      <c r="AG37" s="370">
        <v>13.360115044</v>
      </c>
      <c r="AH37" s="370">
        <v>12.992623326</v>
      </c>
      <c r="AI37" s="370">
        <v>9.5407692470000001</v>
      </c>
      <c r="AJ37" s="370">
        <v>9.5246497380000008</v>
      </c>
      <c r="AK37" s="370">
        <v>9.9995475989999996</v>
      </c>
      <c r="AL37" s="370">
        <v>10.880164683</v>
      </c>
      <c r="AM37" s="370">
        <v>10.414967088999999</v>
      </c>
      <c r="AN37" s="370">
        <v>9.7584638530000003</v>
      </c>
      <c r="AO37" s="370">
        <v>9.5599019629999997</v>
      </c>
      <c r="AP37" s="370">
        <v>8.6523257210000004</v>
      </c>
      <c r="AQ37" s="370">
        <v>9.8749575580000002</v>
      </c>
      <c r="AR37" s="370">
        <v>10.90632046</v>
      </c>
      <c r="AS37" s="370">
        <v>13.871759924999999</v>
      </c>
      <c r="AT37" s="370">
        <v>12.116799855</v>
      </c>
      <c r="AU37" s="370">
        <v>10.740536634</v>
      </c>
      <c r="AV37" s="370">
        <v>10.201137479</v>
      </c>
      <c r="AW37" s="370">
        <v>10.890143178000001</v>
      </c>
      <c r="AX37" s="370">
        <v>10.897926807999999</v>
      </c>
      <c r="AY37" s="370">
        <v>11.591800761</v>
      </c>
      <c r="AZ37" s="370">
        <v>10.728364535000001</v>
      </c>
      <c r="BA37" s="370">
        <v>10.326633518</v>
      </c>
      <c r="BB37" s="370">
        <v>9.5276270000000007</v>
      </c>
      <c r="BC37" s="370">
        <v>9.9745530000000002</v>
      </c>
      <c r="BD37" s="566">
        <v>10.909179999999999</v>
      </c>
      <c r="BE37" s="566">
        <v>13.509930000000001</v>
      </c>
      <c r="BF37" s="566">
        <v>12.866339999999999</v>
      </c>
      <c r="BG37" s="566">
        <v>10.59338</v>
      </c>
      <c r="BH37" s="566">
        <v>9.8608030000000007</v>
      </c>
      <c r="BI37" s="566">
        <v>10.043010000000001</v>
      </c>
      <c r="BJ37" s="566">
        <v>10.680680000000001</v>
      </c>
      <c r="BK37" s="566">
        <v>10.889950000000001</v>
      </c>
      <c r="BL37" s="566">
        <v>9.5117670000000007</v>
      </c>
      <c r="BM37" s="566">
        <v>10.04302</v>
      </c>
      <c r="BN37" s="566">
        <v>9.1403789999999994</v>
      </c>
      <c r="BO37" s="566">
        <v>10.15489</v>
      </c>
      <c r="BP37" s="566">
        <v>11.17357</v>
      </c>
      <c r="BQ37" s="566">
        <v>13.670260000000001</v>
      </c>
      <c r="BR37" s="566">
        <v>13.058669999999999</v>
      </c>
      <c r="BS37" s="566">
        <v>10.82305</v>
      </c>
      <c r="BT37" s="566">
        <v>10.318429999999999</v>
      </c>
      <c r="BU37" s="566">
        <v>10.148289999999999</v>
      </c>
      <c r="BV37" s="566">
        <v>10.798640000000001</v>
      </c>
    </row>
    <row r="38" spans="1:74" ht="11.1" customHeight="1" x14ac:dyDescent="0.2">
      <c r="A38" s="263" t="s">
        <v>732</v>
      </c>
      <c r="B38" s="582" t="s">
        <v>1204</v>
      </c>
      <c r="C38" s="574">
        <v>13.123086000000001</v>
      </c>
      <c r="D38" s="574">
        <v>12.089384000000001</v>
      </c>
      <c r="E38" s="574">
        <v>11.631062</v>
      </c>
      <c r="F38" s="574">
        <v>10.320007</v>
      </c>
      <c r="G38" s="574">
        <v>10.692757</v>
      </c>
      <c r="H38" s="574">
        <v>12.925613</v>
      </c>
      <c r="I38" s="574">
        <v>16.439550000000001</v>
      </c>
      <c r="J38" s="574">
        <v>15.156836999999999</v>
      </c>
      <c r="K38" s="574">
        <v>12.229409</v>
      </c>
      <c r="L38" s="574">
        <v>11.363655</v>
      </c>
      <c r="M38" s="574">
        <v>11.296244</v>
      </c>
      <c r="N38" s="574">
        <v>12.930681</v>
      </c>
      <c r="O38" s="574">
        <v>13.223711</v>
      </c>
      <c r="P38" s="574">
        <v>12.147183999999999</v>
      </c>
      <c r="Q38" s="574">
        <v>11.930161</v>
      </c>
      <c r="R38" s="574">
        <v>10.610669</v>
      </c>
      <c r="S38" s="574">
        <v>11.314845</v>
      </c>
      <c r="T38" s="574">
        <v>13.754079000000001</v>
      </c>
      <c r="U38" s="574">
        <v>14.962937999999999</v>
      </c>
      <c r="V38" s="574">
        <v>15.637915</v>
      </c>
      <c r="W38" s="574">
        <v>12.591926000000001</v>
      </c>
      <c r="X38" s="574">
        <v>11.554100999999999</v>
      </c>
      <c r="Y38" s="574">
        <v>11.605649</v>
      </c>
      <c r="Z38" s="574">
        <v>12.645562999999999</v>
      </c>
      <c r="AA38" s="574">
        <v>13.97039</v>
      </c>
      <c r="AB38" s="574">
        <v>12.007031</v>
      </c>
      <c r="AC38" s="574">
        <v>12.095578</v>
      </c>
      <c r="AD38" s="574">
        <v>10.768924</v>
      </c>
      <c r="AE38" s="574">
        <v>11.527875999999999</v>
      </c>
      <c r="AF38" s="574">
        <v>12.668126000000001</v>
      </c>
      <c r="AG38" s="574">
        <v>15.765587999999999</v>
      </c>
      <c r="AH38" s="574">
        <v>15.923831</v>
      </c>
      <c r="AI38" s="574">
        <v>12.340597000000001</v>
      </c>
      <c r="AJ38" s="574">
        <v>11.119373</v>
      </c>
      <c r="AK38" s="574">
        <v>11.447889999999999</v>
      </c>
      <c r="AL38" s="574">
        <v>13.046155000000001</v>
      </c>
      <c r="AM38" s="574">
        <v>12.699878999999999</v>
      </c>
      <c r="AN38" s="574">
        <v>11.432169999999999</v>
      </c>
      <c r="AO38" s="574">
        <v>11.992837</v>
      </c>
      <c r="AP38" s="574">
        <v>10.478895</v>
      </c>
      <c r="AQ38" s="574">
        <v>10.838215</v>
      </c>
      <c r="AR38" s="574">
        <v>12.015824</v>
      </c>
      <c r="AS38" s="574">
        <v>15.608202</v>
      </c>
      <c r="AT38" s="574">
        <v>13.953676</v>
      </c>
      <c r="AU38" s="574">
        <v>12.560556</v>
      </c>
      <c r="AV38" s="574">
        <v>11.365569000000001</v>
      </c>
      <c r="AW38" s="574">
        <v>11.598578</v>
      </c>
      <c r="AX38" s="574">
        <v>12.505335006999999</v>
      </c>
      <c r="AY38" s="574">
        <v>13.447781000000001</v>
      </c>
      <c r="AZ38" s="574">
        <v>11.872809999999999</v>
      </c>
      <c r="BA38" s="574">
        <v>11.641648999999999</v>
      </c>
      <c r="BB38" s="574">
        <v>10.659670999999999</v>
      </c>
      <c r="BC38" s="574">
        <v>11.227130000000001</v>
      </c>
      <c r="BD38" s="556">
        <v>12.93347</v>
      </c>
      <c r="BE38" s="556">
        <v>16.228899999999999</v>
      </c>
      <c r="BF38" s="556">
        <v>15.637180000000001</v>
      </c>
      <c r="BG38" s="556">
        <v>12.79438</v>
      </c>
      <c r="BH38" s="556">
        <v>11.61224</v>
      </c>
      <c r="BI38" s="556">
        <v>11.655329999999999</v>
      </c>
      <c r="BJ38" s="556">
        <v>12.898540000000001</v>
      </c>
      <c r="BK38" s="556">
        <v>13.455349999999999</v>
      </c>
      <c r="BL38" s="556">
        <v>11.694430000000001</v>
      </c>
      <c r="BM38" s="556">
        <v>12.42271</v>
      </c>
      <c r="BN38" s="556">
        <v>11.051439999999999</v>
      </c>
      <c r="BO38" s="556">
        <v>11.98367</v>
      </c>
      <c r="BP38" s="556">
        <v>13.579280000000001</v>
      </c>
      <c r="BQ38" s="556">
        <v>16.654990000000002</v>
      </c>
      <c r="BR38" s="556">
        <v>16.008980000000001</v>
      </c>
      <c r="BS38" s="556">
        <v>13.07694</v>
      </c>
      <c r="BT38" s="556">
        <v>11.84755</v>
      </c>
      <c r="BU38" s="556">
        <v>11.85219</v>
      </c>
      <c r="BV38" s="556">
        <v>13.065899999999999</v>
      </c>
    </row>
    <row r="39" spans="1:74" ht="11.1" customHeight="1" x14ac:dyDescent="0.2">
      <c r="A39" s="258"/>
      <c r="B39" s="72" t="s">
        <v>813</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80"/>
      <c r="BE39" s="580"/>
      <c r="BF39" s="580"/>
      <c r="BG39" s="580"/>
      <c r="BH39" s="580"/>
      <c r="BI39" s="580"/>
      <c r="BJ39" s="580"/>
      <c r="BK39" s="580"/>
      <c r="BL39" s="580"/>
      <c r="BM39" s="580"/>
      <c r="BN39" s="580"/>
      <c r="BO39" s="580"/>
      <c r="BP39" s="580"/>
      <c r="BQ39" s="580"/>
      <c r="BR39" s="580"/>
      <c r="BS39" s="580"/>
      <c r="BT39" s="580"/>
      <c r="BU39" s="580"/>
      <c r="BV39" s="580"/>
    </row>
    <row r="40" spans="1:74" ht="11.1" customHeight="1" x14ac:dyDescent="0.2">
      <c r="A40" s="263" t="s">
        <v>733</v>
      </c>
      <c r="B40" s="582" t="s">
        <v>1194</v>
      </c>
      <c r="C40" s="574">
        <v>28.417717084</v>
      </c>
      <c r="D40" s="574">
        <v>26.290444872999998</v>
      </c>
      <c r="E40" s="574">
        <v>26.253165926000001</v>
      </c>
      <c r="F40" s="574">
        <v>21.906882093</v>
      </c>
      <c r="G40" s="574">
        <v>21.627072521999999</v>
      </c>
      <c r="H40" s="574">
        <v>27.596354945000002</v>
      </c>
      <c r="I40" s="574">
        <v>36.508154845999996</v>
      </c>
      <c r="J40" s="574">
        <v>33.433145633000002</v>
      </c>
      <c r="K40" s="574">
        <v>26.670318397999999</v>
      </c>
      <c r="L40" s="574">
        <v>24.014930407000001</v>
      </c>
      <c r="M40" s="574">
        <v>20.285044801000002</v>
      </c>
      <c r="N40" s="574">
        <v>25.765267504000001</v>
      </c>
      <c r="O40" s="574">
        <v>25.875181625</v>
      </c>
      <c r="P40" s="574">
        <v>22.602738249000002</v>
      </c>
      <c r="Q40" s="574">
        <v>23.806918026999998</v>
      </c>
      <c r="R40" s="574">
        <v>21.628948263000002</v>
      </c>
      <c r="S40" s="574">
        <v>22.309867403999998</v>
      </c>
      <c r="T40" s="574">
        <v>27.49856746</v>
      </c>
      <c r="U40" s="574">
        <v>31.469946647</v>
      </c>
      <c r="V40" s="574">
        <v>32.899928668000001</v>
      </c>
      <c r="W40" s="574">
        <v>25.593735605999999</v>
      </c>
      <c r="X40" s="574">
        <v>26.142855049000001</v>
      </c>
      <c r="Y40" s="574">
        <v>25.655771902000001</v>
      </c>
      <c r="Z40" s="574">
        <v>27.094792935000001</v>
      </c>
      <c r="AA40" s="574">
        <v>26.852465638000002</v>
      </c>
      <c r="AB40" s="574">
        <v>23.787591860999999</v>
      </c>
      <c r="AC40" s="574">
        <v>25.407644981000001</v>
      </c>
      <c r="AD40" s="574">
        <v>20.083242568999999</v>
      </c>
      <c r="AE40" s="574">
        <v>23.354358458</v>
      </c>
      <c r="AF40" s="574">
        <v>29.648434672</v>
      </c>
      <c r="AG40" s="574">
        <v>36.272475524999997</v>
      </c>
      <c r="AH40" s="574">
        <v>35.880873938000001</v>
      </c>
      <c r="AI40" s="574">
        <v>30.178582931000001</v>
      </c>
      <c r="AJ40" s="574">
        <v>26.526557800999999</v>
      </c>
      <c r="AK40" s="574">
        <v>25.191196273999999</v>
      </c>
      <c r="AL40" s="574">
        <v>27.628266554</v>
      </c>
      <c r="AM40" s="574">
        <v>30.124214347999999</v>
      </c>
      <c r="AN40" s="574">
        <v>26.720509904</v>
      </c>
      <c r="AO40" s="574">
        <v>28.302329841999999</v>
      </c>
      <c r="AP40" s="574">
        <v>23.057339772999999</v>
      </c>
      <c r="AQ40" s="574">
        <v>25.963577533999999</v>
      </c>
      <c r="AR40" s="574">
        <v>32.458619886999998</v>
      </c>
      <c r="AS40" s="574">
        <v>41.230165217</v>
      </c>
      <c r="AT40" s="574">
        <v>38.411899689999998</v>
      </c>
      <c r="AU40" s="574">
        <v>32.627854865000003</v>
      </c>
      <c r="AV40" s="574">
        <v>26.329188030000001</v>
      </c>
      <c r="AW40" s="574">
        <v>27.981592203999998</v>
      </c>
      <c r="AX40" s="574">
        <v>31.116618942999999</v>
      </c>
      <c r="AY40" s="574">
        <v>32.723295847999999</v>
      </c>
      <c r="AZ40" s="574">
        <v>30.790193919</v>
      </c>
      <c r="BA40" s="574">
        <v>30.029898871</v>
      </c>
      <c r="BB40" s="574">
        <v>25.482753409000001</v>
      </c>
      <c r="BC40" s="574">
        <v>27.820375715000001</v>
      </c>
      <c r="BD40" s="556">
        <v>30.108830000000001</v>
      </c>
      <c r="BE40" s="556">
        <v>37.240540000000003</v>
      </c>
      <c r="BF40" s="556">
        <v>35.357500000000002</v>
      </c>
      <c r="BG40" s="556">
        <v>31.388490000000001</v>
      </c>
      <c r="BH40" s="556">
        <v>25.721019999999999</v>
      </c>
      <c r="BI40" s="556">
        <v>25.511150000000001</v>
      </c>
      <c r="BJ40" s="556">
        <v>32.109940000000002</v>
      </c>
      <c r="BK40" s="556">
        <v>34.720750000000002</v>
      </c>
      <c r="BL40" s="556">
        <v>29.276530000000001</v>
      </c>
      <c r="BM40" s="556">
        <v>29.97223</v>
      </c>
      <c r="BN40" s="556">
        <v>26.658760000000001</v>
      </c>
      <c r="BO40" s="556">
        <v>31.110320000000002</v>
      </c>
      <c r="BP40" s="556">
        <v>33.495840000000001</v>
      </c>
      <c r="BQ40" s="556">
        <v>39.945569999999996</v>
      </c>
      <c r="BR40" s="556">
        <v>38.415559999999999</v>
      </c>
      <c r="BS40" s="556">
        <v>31.13719</v>
      </c>
      <c r="BT40" s="556">
        <v>30.097280000000001</v>
      </c>
      <c r="BU40" s="556">
        <v>27.398900000000001</v>
      </c>
      <c r="BV40" s="556">
        <v>30.859290000000001</v>
      </c>
    </row>
    <row r="41" spans="1:74" ht="11.1" customHeight="1" x14ac:dyDescent="0.2">
      <c r="A41" s="263" t="s">
        <v>734</v>
      </c>
      <c r="B41" s="539" t="s">
        <v>511</v>
      </c>
      <c r="C41" s="574">
        <v>12.442781044</v>
      </c>
      <c r="D41" s="574">
        <v>11.977560064</v>
      </c>
      <c r="E41" s="574">
        <v>9.3370079760000007</v>
      </c>
      <c r="F41" s="574">
        <v>7.313116076</v>
      </c>
      <c r="G41" s="574">
        <v>9.0785404520000004</v>
      </c>
      <c r="H41" s="574">
        <v>13.251508526</v>
      </c>
      <c r="I41" s="574">
        <v>18.817444277</v>
      </c>
      <c r="J41" s="574">
        <v>16.887344279000001</v>
      </c>
      <c r="K41" s="574">
        <v>10.882438966</v>
      </c>
      <c r="L41" s="574">
        <v>9.6242066919999996</v>
      </c>
      <c r="M41" s="574">
        <v>12.151286494000001</v>
      </c>
      <c r="N41" s="574">
        <v>16.18249101</v>
      </c>
      <c r="O41" s="574">
        <v>16.743927436</v>
      </c>
      <c r="P41" s="574">
        <v>20.409738678</v>
      </c>
      <c r="Q41" s="574">
        <v>12.683046763</v>
      </c>
      <c r="R41" s="574">
        <v>10.476472797</v>
      </c>
      <c r="S41" s="574">
        <v>11.436374662</v>
      </c>
      <c r="T41" s="574">
        <v>17.853197160000001</v>
      </c>
      <c r="U41" s="574">
        <v>21.226040175000001</v>
      </c>
      <c r="V41" s="574">
        <v>20.758307085999999</v>
      </c>
      <c r="W41" s="574">
        <v>13.330375504999999</v>
      </c>
      <c r="X41" s="574">
        <v>9.0429991449999996</v>
      </c>
      <c r="Y41" s="574">
        <v>9.2259576590000005</v>
      </c>
      <c r="Z41" s="574">
        <v>11.498792262</v>
      </c>
      <c r="AA41" s="574">
        <v>21.488793485999999</v>
      </c>
      <c r="AB41" s="574">
        <v>15.666828722</v>
      </c>
      <c r="AC41" s="574">
        <v>11.769496050000001</v>
      </c>
      <c r="AD41" s="574">
        <v>11.287875865</v>
      </c>
      <c r="AE41" s="574">
        <v>11.352450564</v>
      </c>
      <c r="AF41" s="574">
        <v>13.02842676</v>
      </c>
      <c r="AG41" s="574">
        <v>15.720831725</v>
      </c>
      <c r="AH41" s="574">
        <v>16.579918687999999</v>
      </c>
      <c r="AI41" s="574">
        <v>10.217734618</v>
      </c>
      <c r="AJ41" s="574">
        <v>7.263808901</v>
      </c>
      <c r="AK41" s="574">
        <v>9.2944511040000002</v>
      </c>
      <c r="AL41" s="574">
        <v>14.536779459</v>
      </c>
      <c r="AM41" s="574">
        <v>10.055593965</v>
      </c>
      <c r="AN41" s="574">
        <v>8.6201089619999998</v>
      </c>
      <c r="AO41" s="574">
        <v>9.6545886509999992</v>
      </c>
      <c r="AP41" s="574">
        <v>8.0454665680000002</v>
      </c>
      <c r="AQ41" s="574">
        <v>6.8575948440000003</v>
      </c>
      <c r="AR41" s="574">
        <v>7.9822970560000002</v>
      </c>
      <c r="AS41" s="574">
        <v>13.592682349</v>
      </c>
      <c r="AT41" s="574">
        <v>13.307511908</v>
      </c>
      <c r="AU41" s="574">
        <v>9.3423627509999996</v>
      </c>
      <c r="AV41" s="574">
        <v>7.0284690019999996</v>
      </c>
      <c r="AW41" s="574">
        <v>8.4408884400000002</v>
      </c>
      <c r="AX41" s="574">
        <v>10.180647617</v>
      </c>
      <c r="AY41" s="574">
        <v>15.156702052</v>
      </c>
      <c r="AZ41" s="574">
        <v>7.809849281</v>
      </c>
      <c r="BA41" s="574">
        <v>6.1111372790000003</v>
      </c>
      <c r="BB41" s="574">
        <v>6.8398120000000002</v>
      </c>
      <c r="BC41" s="574">
        <v>8.8436629999999994</v>
      </c>
      <c r="BD41" s="556">
        <v>10.89475</v>
      </c>
      <c r="BE41" s="556">
        <v>16.029199999999999</v>
      </c>
      <c r="BF41" s="556">
        <v>15.446619999999999</v>
      </c>
      <c r="BG41" s="556">
        <v>6.8404100000000003</v>
      </c>
      <c r="BH41" s="556">
        <v>7.4753189999999998</v>
      </c>
      <c r="BI41" s="556">
        <v>8.4161140000000003</v>
      </c>
      <c r="BJ41" s="556">
        <v>7.8352709999999997</v>
      </c>
      <c r="BK41" s="556">
        <v>10.236459999999999</v>
      </c>
      <c r="BL41" s="556">
        <v>7.5205520000000003</v>
      </c>
      <c r="BM41" s="556">
        <v>6.2152029999999998</v>
      </c>
      <c r="BN41" s="556">
        <v>3.8820839999999999</v>
      </c>
      <c r="BO41" s="556">
        <v>4.80992</v>
      </c>
      <c r="BP41" s="556">
        <v>8.0231259999999995</v>
      </c>
      <c r="BQ41" s="556">
        <v>13.272740000000001</v>
      </c>
      <c r="BR41" s="556">
        <v>12.779450000000001</v>
      </c>
      <c r="BS41" s="556">
        <v>7.6522509999999997</v>
      </c>
      <c r="BT41" s="556">
        <v>4.5793290000000004</v>
      </c>
      <c r="BU41" s="556">
        <v>6.2065659999999996</v>
      </c>
      <c r="BV41" s="556">
        <v>9.5262519999999995</v>
      </c>
    </row>
    <row r="42" spans="1:74" ht="11.1" customHeight="1" x14ac:dyDescent="0.2">
      <c r="A42" s="263" t="s">
        <v>735</v>
      </c>
      <c r="B42" s="539" t="s">
        <v>1195</v>
      </c>
      <c r="C42" s="574">
        <v>24.934111000000001</v>
      </c>
      <c r="D42" s="574">
        <v>22.001196</v>
      </c>
      <c r="E42" s="574">
        <v>21.964994999999998</v>
      </c>
      <c r="F42" s="574">
        <v>20.822652000000001</v>
      </c>
      <c r="G42" s="574">
        <v>22.672436000000001</v>
      </c>
      <c r="H42" s="574">
        <v>23.568380999999999</v>
      </c>
      <c r="I42" s="574">
        <v>24.085398999999999</v>
      </c>
      <c r="J42" s="574">
        <v>24.138093000000001</v>
      </c>
      <c r="K42" s="574">
        <v>22.629688000000002</v>
      </c>
      <c r="L42" s="574">
        <v>21.771270000000001</v>
      </c>
      <c r="M42" s="574">
        <v>22.651841999999998</v>
      </c>
      <c r="N42" s="574">
        <v>24.509457000000001</v>
      </c>
      <c r="O42" s="574">
        <v>25.059024999999998</v>
      </c>
      <c r="P42" s="574">
        <v>22.059631</v>
      </c>
      <c r="Q42" s="574">
        <v>21.140552</v>
      </c>
      <c r="R42" s="574">
        <v>19.603925</v>
      </c>
      <c r="S42" s="574">
        <v>21.749980999999998</v>
      </c>
      <c r="T42" s="574">
        <v>23.295214999999999</v>
      </c>
      <c r="U42" s="574">
        <v>23.527076999999998</v>
      </c>
      <c r="V42" s="574">
        <v>24.210357999999999</v>
      </c>
      <c r="W42" s="574">
        <v>22.781082999999999</v>
      </c>
      <c r="X42" s="574">
        <v>21.486812</v>
      </c>
      <c r="Y42" s="574">
        <v>21.970548000000001</v>
      </c>
      <c r="Z42" s="574">
        <v>24.808299999999999</v>
      </c>
      <c r="AA42" s="574">
        <v>24.976103999999999</v>
      </c>
      <c r="AB42" s="574">
        <v>21.677513999999999</v>
      </c>
      <c r="AC42" s="574">
        <v>22.356406</v>
      </c>
      <c r="AD42" s="574">
        <v>19.338346000000001</v>
      </c>
      <c r="AE42" s="574">
        <v>22.62135</v>
      </c>
      <c r="AF42" s="574">
        <v>23.104254000000001</v>
      </c>
      <c r="AG42" s="574">
        <v>23.994440999999998</v>
      </c>
      <c r="AH42" s="574">
        <v>23.605253999999999</v>
      </c>
      <c r="AI42" s="574">
        <v>22.09065</v>
      </c>
      <c r="AJ42" s="574">
        <v>20.431763</v>
      </c>
      <c r="AK42" s="574">
        <v>22.007086000000001</v>
      </c>
      <c r="AL42" s="574">
        <v>24.383047000000001</v>
      </c>
      <c r="AM42" s="574">
        <v>24.382957999999999</v>
      </c>
      <c r="AN42" s="574">
        <v>21.35632</v>
      </c>
      <c r="AO42" s="574">
        <v>21.878081000000002</v>
      </c>
      <c r="AP42" s="574">
        <v>20.077632000000001</v>
      </c>
      <c r="AQ42" s="574">
        <v>22.207439000000001</v>
      </c>
      <c r="AR42" s="574">
        <v>23.373743000000001</v>
      </c>
      <c r="AS42" s="574">
        <v>24.054993</v>
      </c>
      <c r="AT42" s="574">
        <v>23.876401000000001</v>
      </c>
      <c r="AU42" s="574">
        <v>22.623988000000001</v>
      </c>
      <c r="AV42" s="574">
        <v>21.699584999999999</v>
      </c>
      <c r="AW42" s="574">
        <v>22.630302</v>
      </c>
      <c r="AX42" s="574">
        <v>24.440300000000001</v>
      </c>
      <c r="AY42" s="574">
        <v>24.642478000000001</v>
      </c>
      <c r="AZ42" s="574">
        <v>22.390941999999999</v>
      </c>
      <c r="BA42" s="574">
        <v>21.840306000000002</v>
      </c>
      <c r="BB42" s="574">
        <v>18.955680000000001</v>
      </c>
      <c r="BC42" s="574">
        <v>22.187850000000001</v>
      </c>
      <c r="BD42" s="556">
        <v>23.349799999999998</v>
      </c>
      <c r="BE42" s="556">
        <v>24.349820000000001</v>
      </c>
      <c r="BF42" s="556">
        <v>24.349820000000001</v>
      </c>
      <c r="BG42" s="556">
        <v>22.974830000000001</v>
      </c>
      <c r="BH42" s="556">
        <v>22.036110000000001</v>
      </c>
      <c r="BI42" s="556">
        <v>21.963550000000001</v>
      </c>
      <c r="BJ42" s="556">
        <v>24.323779999999999</v>
      </c>
      <c r="BK42" s="556">
        <v>24.352630000000001</v>
      </c>
      <c r="BL42" s="556">
        <v>21.203990000000001</v>
      </c>
      <c r="BM42" s="556">
        <v>21.83728</v>
      </c>
      <c r="BN42" s="556">
        <v>19.958690000000001</v>
      </c>
      <c r="BO42" s="556">
        <v>22.786349999999999</v>
      </c>
      <c r="BP42" s="556">
        <v>23.567070000000001</v>
      </c>
      <c r="BQ42" s="556">
        <v>24.352630000000001</v>
      </c>
      <c r="BR42" s="556">
        <v>24.352630000000001</v>
      </c>
      <c r="BS42" s="556">
        <v>22.623180000000001</v>
      </c>
      <c r="BT42" s="556">
        <v>20.377269999999999</v>
      </c>
      <c r="BU42" s="556">
        <v>22.800249999999998</v>
      </c>
      <c r="BV42" s="556">
        <v>24.352630000000001</v>
      </c>
    </row>
    <row r="43" spans="1:74" ht="11.1" customHeight="1" x14ac:dyDescent="0.2">
      <c r="A43" s="263" t="s">
        <v>736</v>
      </c>
      <c r="B43" s="539" t="s">
        <v>1188</v>
      </c>
      <c r="C43" s="574">
        <v>0.93949220899999997</v>
      </c>
      <c r="D43" s="574">
        <v>1.0188192709999999</v>
      </c>
      <c r="E43" s="574">
        <v>1.0669614650000001</v>
      </c>
      <c r="F43" s="574">
        <v>0.99442952399999995</v>
      </c>
      <c r="G43" s="574">
        <v>0.98901821899999998</v>
      </c>
      <c r="H43" s="574">
        <v>0.76655817500000001</v>
      </c>
      <c r="I43" s="574">
        <v>0.63732705099999998</v>
      </c>
      <c r="J43" s="574">
        <v>0.62380544900000001</v>
      </c>
      <c r="K43" s="574">
        <v>0.53583539599999996</v>
      </c>
      <c r="L43" s="574">
        <v>0.48072120099999999</v>
      </c>
      <c r="M43" s="574">
        <v>0.57964233899999995</v>
      </c>
      <c r="N43" s="574">
        <v>0.73478606099999999</v>
      </c>
      <c r="O43" s="574">
        <v>0.89231832799999999</v>
      </c>
      <c r="P43" s="574">
        <v>0.67636028699999995</v>
      </c>
      <c r="Q43" s="574">
        <v>1.1001856640000001</v>
      </c>
      <c r="R43" s="574">
        <v>0.85810703099999996</v>
      </c>
      <c r="S43" s="574">
        <v>0.86068651399999996</v>
      </c>
      <c r="T43" s="574">
        <v>0.67914281600000004</v>
      </c>
      <c r="U43" s="574">
        <v>0.80663605800000004</v>
      </c>
      <c r="V43" s="574">
        <v>0.74119907900000004</v>
      </c>
      <c r="W43" s="574">
        <v>0.80976743900000003</v>
      </c>
      <c r="X43" s="574">
        <v>0.77119779399999999</v>
      </c>
      <c r="Y43" s="574">
        <v>0.85735395400000003</v>
      </c>
      <c r="Z43" s="574">
        <v>0.71903915600000001</v>
      </c>
      <c r="AA43" s="574">
        <v>0.71987885100000004</v>
      </c>
      <c r="AB43" s="574">
        <v>0.783605408</v>
      </c>
      <c r="AC43" s="574">
        <v>1.0235541370000001</v>
      </c>
      <c r="AD43" s="574">
        <v>0.90004922499999995</v>
      </c>
      <c r="AE43" s="574">
        <v>0.77020402399999999</v>
      </c>
      <c r="AF43" s="574">
        <v>0.623845023</v>
      </c>
      <c r="AG43" s="574">
        <v>0.53240849599999995</v>
      </c>
      <c r="AH43" s="574">
        <v>0.53731924399999997</v>
      </c>
      <c r="AI43" s="574">
        <v>0.54505073599999998</v>
      </c>
      <c r="AJ43" s="574">
        <v>0.49058313599999998</v>
      </c>
      <c r="AK43" s="574">
        <v>0.59424775399999996</v>
      </c>
      <c r="AL43" s="574">
        <v>0.83769048599999996</v>
      </c>
      <c r="AM43" s="574">
        <v>1.03969391</v>
      </c>
      <c r="AN43" s="574">
        <v>0.69596412799999996</v>
      </c>
      <c r="AO43" s="574">
        <v>0.88334948300000005</v>
      </c>
      <c r="AP43" s="574">
        <v>0.68096780199999996</v>
      </c>
      <c r="AQ43" s="574">
        <v>0.71428653900000005</v>
      </c>
      <c r="AR43" s="574">
        <v>0.37008127800000001</v>
      </c>
      <c r="AS43" s="574">
        <v>0.67320073400000002</v>
      </c>
      <c r="AT43" s="574">
        <v>0.70443577899999998</v>
      </c>
      <c r="AU43" s="574">
        <v>0.62137611100000001</v>
      </c>
      <c r="AV43" s="574">
        <v>1.08367093</v>
      </c>
      <c r="AW43" s="574">
        <v>0.59023684200000004</v>
      </c>
      <c r="AX43" s="574">
        <v>0.84658512399999997</v>
      </c>
      <c r="AY43" s="574">
        <v>1.091295356</v>
      </c>
      <c r="AZ43" s="574">
        <v>0.85335900200000003</v>
      </c>
      <c r="BA43" s="574">
        <v>1.012221676</v>
      </c>
      <c r="BB43" s="574">
        <v>0.97159689999999999</v>
      </c>
      <c r="BC43" s="574">
        <v>0.91743189999999997</v>
      </c>
      <c r="BD43" s="556">
        <v>0.69522010000000001</v>
      </c>
      <c r="BE43" s="556">
        <v>0.60473920000000003</v>
      </c>
      <c r="BF43" s="556">
        <v>0.53803730000000005</v>
      </c>
      <c r="BG43" s="556">
        <v>0.49472240000000001</v>
      </c>
      <c r="BH43" s="556">
        <v>0.60320119999999999</v>
      </c>
      <c r="BI43" s="556">
        <v>0.6371888</v>
      </c>
      <c r="BJ43" s="556">
        <v>0.81515090000000001</v>
      </c>
      <c r="BK43" s="556">
        <v>0.85408010000000001</v>
      </c>
      <c r="BL43" s="556">
        <v>0.75438360000000004</v>
      </c>
      <c r="BM43" s="556">
        <v>0.96647939999999999</v>
      </c>
      <c r="BN43" s="556">
        <v>0.94805030000000001</v>
      </c>
      <c r="BO43" s="556">
        <v>0.90484509999999996</v>
      </c>
      <c r="BP43" s="556">
        <v>0.68897790000000003</v>
      </c>
      <c r="BQ43" s="556">
        <v>0.60171649999999999</v>
      </c>
      <c r="BR43" s="556">
        <v>0.53692390000000001</v>
      </c>
      <c r="BS43" s="556">
        <v>0.49470829999999999</v>
      </c>
      <c r="BT43" s="556">
        <v>0.60411150000000002</v>
      </c>
      <c r="BU43" s="556">
        <v>0.63858119999999996</v>
      </c>
      <c r="BV43" s="556">
        <v>0.81488879999999997</v>
      </c>
    </row>
    <row r="44" spans="1:74" ht="11.1" customHeight="1" x14ac:dyDescent="0.2">
      <c r="A44" s="263" t="s">
        <v>737</v>
      </c>
      <c r="B44" s="539" t="s">
        <v>1202</v>
      </c>
      <c r="C44" s="574">
        <v>3.3140700860000001</v>
      </c>
      <c r="D44" s="574">
        <v>3.3258166259999999</v>
      </c>
      <c r="E44" s="574">
        <v>3.6917432680000002</v>
      </c>
      <c r="F44" s="574">
        <v>3.695524174</v>
      </c>
      <c r="G44" s="574">
        <v>3.379923346</v>
      </c>
      <c r="H44" s="574">
        <v>2.750406602</v>
      </c>
      <c r="I44" s="574">
        <v>2.1634261920000002</v>
      </c>
      <c r="J44" s="574">
        <v>1.982678943</v>
      </c>
      <c r="K44" s="574">
        <v>2.5467741529999999</v>
      </c>
      <c r="L44" s="574">
        <v>3.2090289529999998</v>
      </c>
      <c r="M44" s="574">
        <v>4.0851077250000003</v>
      </c>
      <c r="N44" s="574">
        <v>3.6278745400000001</v>
      </c>
      <c r="O44" s="574">
        <v>3.3937382889999999</v>
      </c>
      <c r="P44" s="574">
        <v>3.3810089130000001</v>
      </c>
      <c r="Q44" s="574">
        <v>4.5561602470000002</v>
      </c>
      <c r="R44" s="574">
        <v>3.9970268839999998</v>
      </c>
      <c r="S44" s="574">
        <v>3.6462954060000001</v>
      </c>
      <c r="T44" s="574">
        <v>3.1942649620000001</v>
      </c>
      <c r="U44" s="574">
        <v>2.7272960080000002</v>
      </c>
      <c r="V44" s="574">
        <v>2.6166858899999998</v>
      </c>
      <c r="W44" s="574">
        <v>3.6062705820000001</v>
      </c>
      <c r="X44" s="574">
        <v>3.4035435879999998</v>
      </c>
      <c r="Y44" s="574">
        <v>4.1234283100000004</v>
      </c>
      <c r="Z44" s="574">
        <v>4.3103231160000002</v>
      </c>
      <c r="AA44" s="574">
        <v>4.1652590380000003</v>
      </c>
      <c r="AB44" s="574">
        <v>4.4071442830000001</v>
      </c>
      <c r="AC44" s="574">
        <v>4.8096681979999998</v>
      </c>
      <c r="AD44" s="574">
        <v>4.9707611529999998</v>
      </c>
      <c r="AE44" s="574">
        <v>4.4579280580000002</v>
      </c>
      <c r="AF44" s="574">
        <v>3.6788056120000001</v>
      </c>
      <c r="AG44" s="574">
        <v>3.223670136</v>
      </c>
      <c r="AH44" s="574">
        <v>2.9489053850000002</v>
      </c>
      <c r="AI44" s="574">
        <v>3.1290639329999999</v>
      </c>
      <c r="AJ44" s="574">
        <v>4.1863329399999998</v>
      </c>
      <c r="AK44" s="574">
        <v>4.5232844459999999</v>
      </c>
      <c r="AL44" s="574">
        <v>3.9353161920000002</v>
      </c>
      <c r="AM44" s="574">
        <v>3.8028371129999998</v>
      </c>
      <c r="AN44" s="574">
        <v>4.3413178669999999</v>
      </c>
      <c r="AO44" s="574">
        <v>4.9174995060000004</v>
      </c>
      <c r="AP44" s="574">
        <v>4.4441440219999997</v>
      </c>
      <c r="AQ44" s="574">
        <v>4.0305054849999999</v>
      </c>
      <c r="AR44" s="574">
        <v>3.5595068830000001</v>
      </c>
      <c r="AS44" s="574">
        <v>3.2129752749999998</v>
      </c>
      <c r="AT44" s="574">
        <v>3.4938357039999999</v>
      </c>
      <c r="AU44" s="574">
        <v>3.087396875</v>
      </c>
      <c r="AV44" s="574">
        <v>4.0707065939999998</v>
      </c>
      <c r="AW44" s="574">
        <v>4.2925716219999996</v>
      </c>
      <c r="AX44" s="574">
        <v>3.9908454469999999</v>
      </c>
      <c r="AY44" s="574">
        <v>4.0066612670000001</v>
      </c>
      <c r="AZ44" s="574">
        <v>4.450666569</v>
      </c>
      <c r="BA44" s="574">
        <v>5.4783275070000004</v>
      </c>
      <c r="BB44" s="574">
        <v>5.430428</v>
      </c>
      <c r="BC44" s="574">
        <v>5.1075819999999998</v>
      </c>
      <c r="BD44" s="556">
        <v>4.7194799999999999</v>
      </c>
      <c r="BE44" s="556">
        <v>4.3722490000000001</v>
      </c>
      <c r="BF44" s="556">
        <v>4.3098809999999999</v>
      </c>
      <c r="BG44" s="556">
        <v>4.1146560000000001</v>
      </c>
      <c r="BH44" s="556">
        <v>4.8260379999999996</v>
      </c>
      <c r="BI44" s="556">
        <v>4.9208280000000002</v>
      </c>
      <c r="BJ44" s="556">
        <v>4.2386980000000003</v>
      </c>
      <c r="BK44" s="556">
        <v>4.6379080000000004</v>
      </c>
      <c r="BL44" s="556">
        <v>4.623462</v>
      </c>
      <c r="BM44" s="556">
        <v>5.9375119999999999</v>
      </c>
      <c r="BN44" s="556">
        <v>5.8295170000000001</v>
      </c>
      <c r="BO44" s="556">
        <v>5.6029710000000001</v>
      </c>
      <c r="BP44" s="556">
        <v>5.2103840000000003</v>
      </c>
      <c r="BQ44" s="556">
        <v>4.7647339999999998</v>
      </c>
      <c r="BR44" s="556">
        <v>4.4915659999999997</v>
      </c>
      <c r="BS44" s="556">
        <v>4.4926589999999997</v>
      </c>
      <c r="BT44" s="556">
        <v>5.0707430000000002</v>
      </c>
      <c r="BU44" s="556">
        <v>5.2362710000000003</v>
      </c>
      <c r="BV44" s="556">
        <v>4.5616219999999998</v>
      </c>
    </row>
    <row r="45" spans="1:74" ht="11.1" customHeight="1" x14ac:dyDescent="0.2">
      <c r="A45" s="263" t="s">
        <v>738</v>
      </c>
      <c r="B45" s="582" t="s">
        <v>1203</v>
      </c>
      <c r="C45" s="574">
        <v>0.212039225</v>
      </c>
      <c r="D45" s="574">
        <v>0.223980293</v>
      </c>
      <c r="E45" s="574">
        <v>0.25260438499999999</v>
      </c>
      <c r="F45" s="574">
        <v>0.24162708599999999</v>
      </c>
      <c r="G45" s="574">
        <v>0.19252097100000001</v>
      </c>
      <c r="H45" s="574">
        <v>0.17367027800000001</v>
      </c>
      <c r="I45" s="574">
        <v>0.143495185</v>
      </c>
      <c r="J45" s="574">
        <v>0.134289562</v>
      </c>
      <c r="K45" s="574">
        <v>0.157093493</v>
      </c>
      <c r="L45" s="574">
        <v>0.178143524</v>
      </c>
      <c r="M45" s="574">
        <v>0.248418263</v>
      </c>
      <c r="N45" s="574">
        <v>0.27803732799999997</v>
      </c>
      <c r="O45" s="574">
        <v>0.222588852</v>
      </c>
      <c r="P45" s="574">
        <v>0.29762717300000002</v>
      </c>
      <c r="Q45" s="574">
        <v>0.25830060300000002</v>
      </c>
      <c r="R45" s="574">
        <v>0.29772101000000001</v>
      </c>
      <c r="S45" s="574">
        <v>0.2253454</v>
      </c>
      <c r="T45" s="574">
        <v>0.177935437</v>
      </c>
      <c r="U45" s="574">
        <v>0.13315406499999999</v>
      </c>
      <c r="V45" s="574">
        <v>0.17818717000000001</v>
      </c>
      <c r="W45" s="574">
        <v>0.159858951</v>
      </c>
      <c r="X45" s="574">
        <v>0.200626743</v>
      </c>
      <c r="Y45" s="574">
        <v>0.28371126699999999</v>
      </c>
      <c r="Z45" s="574">
        <v>0.27476679599999998</v>
      </c>
      <c r="AA45" s="574">
        <v>0.31409239900000002</v>
      </c>
      <c r="AB45" s="574">
        <v>0.15658482900000001</v>
      </c>
      <c r="AC45" s="574">
        <v>0.128510493</v>
      </c>
      <c r="AD45" s="574">
        <v>0.14294485700000001</v>
      </c>
      <c r="AE45" s="574">
        <v>5.8647249999999998E-2</v>
      </c>
      <c r="AF45" s="574">
        <v>6.9232241999999999E-2</v>
      </c>
      <c r="AG45" s="574">
        <v>6.4181178000000005E-2</v>
      </c>
      <c r="AH45" s="574">
        <v>5.7464413999999998E-2</v>
      </c>
      <c r="AI45" s="574">
        <v>5.7327197000000003E-2</v>
      </c>
      <c r="AJ45" s="574">
        <v>0.16842827499999999</v>
      </c>
      <c r="AK45" s="574">
        <v>0.13586115100000001</v>
      </c>
      <c r="AL45" s="574">
        <v>0.78203020400000001</v>
      </c>
      <c r="AM45" s="574">
        <v>0.10776426</v>
      </c>
      <c r="AN45" s="574">
        <v>0.105332263</v>
      </c>
      <c r="AO45" s="574">
        <v>0.107432046</v>
      </c>
      <c r="AP45" s="574">
        <v>6.0806084000000003E-2</v>
      </c>
      <c r="AQ45" s="574">
        <v>5.2844271999999998E-2</v>
      </c>
      <c r="AR45" s="574">
        <v>-9.4821760000000001E-3</v>
      </c>
      <c r="AS45" s="574">
        <v>5.5583433000000002E-2</v>
      </c>
      <c r="AT45" s="574">
        <v>6.3701878000000003E-2</v>
      </c>
      <c r="AU45" s="574">
        <v>6.7978955999999993E-2</v>
      </c>
      <c r="AV45" s="574">
        <v>0.120302679</v>
      </c>
      <c r="AW45" s="574">
        <v>0.135725595</v>
      </c>
      <c r="AX45" s="574">
        <v>0.10048860599999999</v>
      </c>
      <c r="AY45" s="574">
        <v>0.195905618</v>
      </c>
      <c r="AZ45" s="574">
        <v>7.7116980000000003E-3</v>
      </c>
      <c r="BA45" s="574">
        <v>3.1369881000000002E-2</v>
      </c>
      <c r="BB45" s="574">
        <v>0.1213921</v>
      </c>
      <c r="BC45" s="574">
        <v>8.2579899999999998E-2</v>
      </c>
      <c r="BD45" s="556">
        <v>3.0122800000000002E-2</v>
      </c>
      <c r="BE45" s="556">
        <v>3.2939900000000001E-2</v>
      </c>
      <c r="BF45" s="556">
        <v>6.7907800000000004E-2</v>
      </c>
      <c r="BG45" s="556">
        <v>6.5513399999999999E-2</v>
      </c>
      <c r="BH45" s="556">
        <v>0.12728410000000001</v>
      </c>
      <c r="BI45" s="556">
        <v>0.13733509999999999</v>
      </c>
      <c r="BJ45" s="556">
        <v>0.33626539999999999</v>
      </c>
      <c r="BK45" s="556">
        <v>0.181036</v>
      </c>
      <c r="BL45" s="556">
        <v>4.0892400000000002E-2</v>
      </c>
      <c r="BM45" s="556">
        <v>8.0075099999999996E-2</v>
      </c>
      <c r="BN45" s="556">
        <v>0.1150861</v>
      </c>
      <c r="BO45" s="556">
        <v>7.0541699999999999E-2</v>
      </c>
      <c r="BP45" s="556">
        <v>1.6029000000000002E-2</v>
      </c>
      <c r="BQ45" s="556">
        <v>2.62802E-2</v>
      </c>
      <c r="BR45" s="556">
        <v>6.3450400000000004E-2</v>
      </c>
      <c r="BS45" s="556">
        <v>6.0900099999999999E-2</v>
      </c>
      <c r="BT45" s="556">
        <v>0.1147058</v>
      </c>
      <c r="BU45" s="556">
        <v>0.12010709999999999</v>
      </c>
      <c r="BV45" s="556">
        <v>0.33312330000000001</v>
      </c>
    </row>
    <row r="46" spans="1:74" s="342" customFormat="1" ht="11.1" customHeight="1" x14ac:dyDescent="0.2">
      <c r="A46" s="581" t="s">
        <v>739</v>
      </c>
      <c r="B46" s="546" t="s">
        <v>1201</v>
      </c>
      <c r="C46" s="370">
        <v>70.260210647999997</v>
      </c>
      <c r="D46" s="370">
        <v>64.837817126999994</v>
      </c>
      <c r="E46" s="370">
        <v>62.566478019999998</v>
      </c>
      <c r="F46" s="370">
        <v>54.974230953000003</v>
      </c>
      <c r="G46" s="370">
        <v>57.939511510000003</v>
      </c>
      <c r="H46" s="370">
        <v>68.106879526</v>
      </c>
      <c r="I46" s="370">
        <v>82.355246550999993</v>
      </c>
      <c r="J46" s="370">
        <v>77.199356866000002</v>
      </c>
      <c r="K46" s="370">
        <v>63.422148405999998</v>
      </c>
      <c r="L46" s="370">
        <v>59.278300776999998</v>
      </c>
      <c r="M46" s="370">
        <v>60.001341621999998</v>
      </c>
      <c r="N46" s="370">
        <v>71.097913442999996</v>
      </c>
      <c r="O46" s="370">
        <v>72.186779529999995</v>
      </c>
      <c r="P46" s="370">
        <v>69.427104299999996</v>
      </c>
      <c r="Q46" s="370">
        <v>63.545163303999999</v>
      </c>
      <c r="R46" s="370">
        <v>56.862200985000001</v>
      </c>
      <c r="S46" s="370">
        <v>60.228550386000002</v>
      </c>
      <c r="T46" s="370">
        <v>72.698322834999999</v>
      </c>
      <c r="U46" s="370">
        <v>79.890149953000005</v>
      </c>
      <c r="V46" s="370">
        <v>81.404665893000001</v>
      </c>
      <c r="W46" s="370">
        <v>66.281091083000007</v>
      </c>
      <c r="X46" s="370">
        <v>61.048034319000003</v>
      </c>
      <c r="Y46" s="370">
        <v>62.116771092</v>
      </c>
      <c r="Z46" s="370">
        <v>68.706014264999993</v>
      </c>
      <c r="AA46" s="370">
        <v>78.516593412000006</v>
      </c>
      <c r="AB46" s="370">
        <v>66.479269102999993</v>
      </c>
      <c r="AC46" s="370">
        <v>65.495279858999993</v>
      </c>
      <c r="AD46" s="370">
        <v>56.723219669000002</v>
      </c>
      <c r="AE46" s="370">
        <v>62.614938354000003</v>
      </c>
      <c r="AF46" s="370">
        <v>70.152998308999997</v>
      </c>
      <c r="AG46" s="370">
        <v>79.808008060000006</v>
      </c>
      <c r="AH46" s="370">
        <v>79.609735669000003</v>
      </c>
      <c r="AI46" s="370">
        <v>66.218409414999996</v>
      </c>
      <c r="AJ46" s="370">
        <v>59.067474052999998</v>
      </c>
      <c r="AK46" s="370">
        <v>61.746126728999997</v>
      </c>
      <c r="AL46" s="370">
        <v>72.103129894999995</v>
      </c>
      <c r="AM46" s="370">
        <v>69.513061596</v>
      </c>
      <c r="AN46" s="370">
        <v>61.839553123999998</v>
      </c>
      <c r="AO46" s="370">
        <v>65.743280528</v>
      </c>
      <c r="AP46" s="370">
        <v>56.366356248999999</v>
      </c>
      <c r="AQ46" s="370">
        <v>59.826247674000001</v>
      </c>
      <c r="AR46" s="370">
        <v>67.734765928000002</v>
      </c>
      <c r="AS46" s="370">
        <v>82.819600007999995</v>
      </c>
      <c r="AT46" s="370">
        <v>79.857785958999997</v>
      </c>
      <c r="AU46" s="370">
        <v>68.370957558000001</v>
      </c>
      <c r="AV46" s="370">
        <v>60.331922235</v>
      </c>
      <c r="AW46" s="370">
        <v>64.071316702999994</v>
      </c>
      <c r="AX46" s="370">
        <v>70.675485737000002</v>
      </c>
      <c r="AY46" s="370">
        <v>77.816338141000003</v>
      </c>
      <c r="AZ46" s="370">
        <v>66.302722469000003</v>
      </c>
      <c r="BA46" s="370">
        <v>64.503261214000005</v>
      </c>
      <c r="BB46" s="370">
        <v>57.801662958999998</v>
      </c>
      <c r="BC46" s="370">
        <v>64.959482303000001</v>
      </c>
      <c r="BD46" s="566">
        <v>69.798199999999994</v>
      </c>
      <c r="BE46" s="566">
        <v>82.629480000000001</v>
      </c>
      <c r="BF46" s="566">
        <v>80.069770000000005</v>
      </c>
      <c r="BG46" s="566">
        <v>65.878619999999998</v>
      </c>
      <c r="BH46" s="566">
        <v>60.788969999999999</v>
      </c>
      <c r="BI46" s="566">
        <v>61.586170000000003</v>
      </c>
      <c r="BJ46" s="566">
        <v>69.659109999999998</v>
      </c>
      <c r="BK46" s="566">
        <v>74.982870000000005</v>
      </c>
      <c r="BL46" s="566">
        <v>63.419809999999998</v>
      </c>
      <c r="BM46" s="566">
        <v>65.008780000000002</v>
      </c>
      <c r="BN46" s="566">
        <v>57.392189999999999</v>
      </c>
      <c r="BO46" s="566">
        <v>65.284940000000006</v>
      </c>
      <c r="BP46" s="566">
        <v>71.001429999999999</v>
      </c>
      <c r="BQ46" s="566">
        <v>82.963669999999993</v>
      </c>
      <c r="BR46" s="566">
        <v>80.639579999999995</v>
      </c>
      <c r="BS46" s="566">
        <v>66.460890000000006</v>
      </c>
      <c r="BT46" s="566">
        <v>60.843440000000001</v>
      </c>
      <c r="BU46" s="566">
        <v>62.400669999999998</v>
      </c>
      <c r="BV46" s="566">
        <v>70.447810000000004</v>
      </c>
    </row>
    <row r="47" spans="1:74" ht="11.1" customHeight="1" x14ac:dyDescent="0.2">
      <c r="A47" s="263" t="s">
        <v>740</v>
      </c>
      <c r="B47" s="582" t="s">
        <v>1204</v>
      </c>
      <c r="C47" s="574">
        <v>68.221802999999994</v>
      </c>
      <c r="D47" s="574">
        <v>62.905379000000003</v>
      </c>
      <c r="E47" s="574">
        <v>59.462333999999998</v>
      </c>
      <c r="F47" s="574">
        <v>51.781345999999999</v>
      </c>
      <c r="G47" s="574">
        <v>54.440184000000002</v>
      </c>
      <c r="H47" s="574">
        <v>64.904945999999995</v>
      </c>
      <c r="I47" s="574">
        <v>80.293980000000005</v>
      </c>
      <c r="J47" s="574">
        <v>73.807963999999998</v>
      </c>
      <c r="K47" s="574">
        <v>59.756191999999999</v>
      </c>
      <c r="L47" s="574">
        <v>56.075634999999998</v>
      </c>
      <c r="M47" s="574">
        <v>57.001455</v>
      </c>
      <c r="N47" s="574">
        <v>68.633041000000006</v>
      </c>
      <c r="O47" s="574">
        <v>70.744906589999999</v>
      </c>
      <c r="P47" s="574">
        <v>66.156363729999995</v>
      </c>
      <c r="Q47" s="574">
        <v>61.242915719999999</v>
      </c>
      <c r="R47" s="574">
        <v>54.994824029999997</v>
      </c>
      <c r="S47" s="574">
        <v>58.533422549999997</v>
      </c>
      <c r="T47" s="574">
        <v>69.179724820000004</v>
      </c>
      <c r="U47" s="574">
        <v>75.877906170000003</v>
      </c>
      <c r="V47" s="574">
        <v>77.929277339999999</v>
      </c>
      <c r="W47" s="574">
        <v>63.483484490000002</v>
      </c>
      <c r="X47" s="574">
        <v>58.563643519999999</v>
      </c>
      <c r="Y47" s="574">
        <v>61.040286279999997</v>
      </c>
      <c r="Z47" s="574">
        <v>64.937141789999998</v>
      </c>
      <c r="AA47" s="574">
        <v>76.399011455999997</v>
      </c>
      <c r="AB47" s="574">
        <v>64.002150127999997</v>
      </c>
      <c r="AC47" s="574">
        <v>62.973501882999997</v>
      </c>
      <c r="AD47" s="574">
        <v>56.502889404999998</v>
      </c>
      <c r="AE47" s="574">
        <v>61.029707100000003</v>
      </c>
      <c r="AF47" s="574">
        <v>67.842669318000006</v>
      </c>
      <c r="AG47" s="574">
        <v>77.671677622000004</v>
      </c>
      <c r="AH47" s="574">
        <v>76.395934113999999</v>
      </c>
      <c r="AI47" s="574">
        <v>62.646572157000001</v>
      </c>
      <c r="AJ47" s="574">
        <v>57.334343019000002</v>
      </c>
      <c r="AK47" s="574">
        <v>60.602413104999997</v>
      </c>
      <c r="AL47" s="574">
        <v>71.715381402000006</v>
      </c>
      <c r="AM47" s="574">
        <v>68.250291326999999</v>
      </c>
      <c r="AN47" s="574">
        <v>60.280532186999999</v>
      </c>
      <c r="AO47" s="574">
        <v>63.967406615999998</v>
      </c>
      <c r="AP47" s="574">
        <v>55.538533973</v>
      </c>
      <c r="AQ47" s="574">
        <v>57.983473566000001</v>
      </c>
      <c r="AR47" s="574">
        <v>62.719608792999999</v>
      </c>
      <c r="AS47" s="574">
        <v>77.340997525000006</v>
      </c>
      <c r="AT47" s="574">
        <v>73.731785467999998</v>
      </c>
      <c r="AU47" s="574">
        <v>63.351546028999998</v>
      </c>
      <c r="AV47" s="574">
        <v>58.624104389000003</v>
      </c>
      <c r="AW47" s="574">
        <v>61.390942008000003</v>
      </c>
      <c r="AX47" s="574">
        <v>66.961826938000002</v>
      </c>
      <c r="AY47" s="574">
        <v>74.356954036000005</v>
      </c>
      <c r="AZ47" s="574">
        <v>63.262626490000002</v>
      </c>
      <c r="BA47" s="574">
        <v>61.784201715999998</v>
      </c>
      <c r="BB47" s="574">
        <v>57.186658074999997</v>
      </c>
      <c r="BC47" s="574">
        <v>63.828659999999999</v>
      </c>
      <c r="BD47" s="556">
        <v>67.33014</v>
      </c>
      <c r="BE47" s="556">
        <v>80.122659999999996</v>
      </c>
      <c r="BF47" s="556">
        <v>77.012410000000003</v>
      </c>
      <c r="BG47" s="556">
        <v>62.961010000000002</v>
      </c>
      <c r="BH47" s="556">
        <v>58.055869999999999</v>
      </c>
      <c r="BI47" s="556">
        <v>59.829770000000003</v>
      </c>
      <c r="BJ47" s="556">
        <v>67.556970000000007</v>
      </c>
      <c r="BK47" s="556">
        <v>73.679370000000006</v>
      </c>
      <c r="BL47" s="556">
        <v>62.186549999999997</v>
      </c>
      <c r="BM47" s="556">
        <v>63.470100000000002</v>
      </c>
      <c r="BN47" s="556">
        <v>56.059269999999998</v>
      </c>
      <c r="BO47" s="556">
        <v>64.098200000000006</v>
      </c>
      <c r="BP47" s="556">
        <v>68.846130000000002</v>
      </c>
      <c r="BQ47" s="556">
        <v>81.092849999999999</v>
      </c>
      <c r="BR47" s="556">
        <v>78.146889999999999</v>
      </c>
      <c r="BS47" s="556">
        <v>63.830730000000003</v>
      </c>
      <c r="BT47" s="556">
        <v>58.860329999999998</v>
      </c>
      <c r="BU47" s="556">
        <v>60.622929999999997</v>
      </c>
      <c r="BV47" s="556">
        <v>68.438050000000004</v>
      </c>
    </row>
    <row r="48" spans="1:74" ht="11.1" customHeight="1" x14ac:dyDescent="0.2">
      <c r="A48" s="258"/>
      <c r="B48" s="72" t="s">
        <v>741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5"/>
      <c r="AR48" s="575"/>
      <c r="AS48" s="575"/>
      <c r="AT48" s="575"/>
      <c r="AU48" s="575"/>
      <c r="AV48" s="575"/>
      <c r="AW48" s="575"/>
      <c r="AX48" s="575"/>
      <c r="AY48" s="575"/>
      <c r="AZ48" s="575"/>
      <c r="BA48" s="575"/>
      <c r="BB48" s="575"/>
      <c r="BC48" s="575"/>
      <c r="BD48" s="580"/>
      <c r="BE48" s="580"/>
      <c r="BF48" s="580"/>
      <c r="BG48" s="580"/>
      <c r="BH48" s="580"/>
      <c r="BI48" s="580"/>
      <c r="BJ48" s="580"/>
      <c r="BK48" s="580"/>
      <c r="BL48" s="580"/>
      <c r="BM48" s="580"/>
      <c r="BN48" s="580"/>
      <c r="BO48" s="580"/>
      <c r="BP48" s="580"/>
      <c r="BQ48" s="580"/>
      <c r="BR48" s="580"/>
      <c r="BS48" s="580"/>
      <c r="BT48" s="580"/>
      <c r="BU48" s="580"/>
      <c r="BV48" s="580"/>
    </row>
    <row r="49" spans="1:74" ht="11.1" customHeight="1" x14ac:dyDescent="0.2">
      <c r="A49" s="263" t="s">
        <v>742</v>
      </c>
      <c r="B49" s="582" t="s">
        <v>1194</v>
      </c>
      <c r="C49" s="574">
        <v>21.836777592000001</v>
      </c>
      <c r="D49" s="574">
        <v>22.298677219999998</v>
      </c>
      <c r="E49" s="574">
        <v>18.999464283999998</v>
      </c>
      <c r="F49" s="574">
        <v>15.913345143000001</v>
      </c>
      <c r="G49" s="574">
        <v>20.356350396</v>
      </c>
      <c r="H49" s="574">
        <v>23.013706450000001</v>
      </c>
      <c r="I49" s="574">
        <v>27.479775710999998</v>
      </c>
      <c r="J49" s="574">
        <v>25.270728081000001</v>
      </c>
      <c r="K49" s="574">
        <v>20.523459862999999</v>
      </c>
      <c r="L49" s="574">
        <v>19.142549817999999</v>
      </c>
      <c r="M49" s="574">
        <v>17.596132727000001</v>
      </c>
      <c r="N49" s="574">
        <v>22.026352547999998</v>
      </c>
      <c r="O49" s="574">
        <v>23.114285643999999</v>
      </c>
      <c r="P49" s="574">
        <v>17.65038277</v>
      </c>
      <c r="Q49" s="574">
        <v>16.259280844999999</v>
      </c>
      <c r="R49" s="574">
        <v>16.282560398000001</v>
      </c>
      <c r="S49" s="574">
        <v>18.104822481999999</v>
      </c>
      <c r="T49" s="574">
        <v>22.578141281000001</v>
      </c>
      <c r="U49" s="574">
        <v>25.417434076999999</v>
      </c>
      <c r="V49" s="574">
        <v>25.976923492000001</v>
      </c>
      <c r="W49" s="574">
        <v>21.048969145000001</v>
      </c>
      <c r="X49" s="574">
        <v>20.467302748000002</v>
      </c>
      <c r="Y49" s="574">
        <v>21.532666850999998</v>
      </c>
      <c r="Z49" s="574">
        <v>22.113803174000001</v>
      </c>
      <c r="AA49" s="574">
        <v>24.469076320999999</v>
      </c>
      <c r="AB49" s="574">
        <v>20.092598127999999</v>
      </c>
      <c r="AC49" s="574">
        <v>18.909592219</v>
      </c>
      <c r="AD49" s="574">
        <v>16.88608331</v>
      </c>
      <c r="AE49" s="574">
        <v>21.531191167999999</v>
      </c>
      <c r="AF49" s="574">
        <v>28.283354898999999</v>
      </c>
      <c r="AG49" s="574">
        <v>31.335566034999999</v>
      </c>
      <c r="AH49" s="574">
        <v>30.283105479</v>
      </c>
      <c r="AI49" s="574">
        <v>24.413233694999999</v>
      </c>
      <c r="AJ49" s="574">
        <v>20.588894439000001</v>
      </c>
      <c r="AK49" s="574">
        <v>20.798394264999999</v>
      </c>
      <c r="AL49" s="574">
        <v>23.231176109</v>
      </c>
      <c r="AM49" s="574">
        <v>22.318628908000001</v>
      </c>
      <c r="AN49" s="574">
        <v>20.380429409000001</v>
      </c>
      <c r="AO49" s="574">
        <v>20.966932293999999</v>
      </c>
      <c r="AP49" s="574">
        <v>18.257005122999999</v>
      </c>
      <c r="AQ49" s="574">
        <v>22.650558613000001</v>
      </c>
      <c r="AR49" s="574">
        <v>24.796851357000001</v>
      </c>
      <c r="AS49" s="574">
        <v>28.605504203999999</v>
      </c>
      <c r="AT49" s="574">
        <v>29.584063487000002</v>
      </c>
      <c r="AU49" s="574">
        <v>24.248991172</v>
      </c>
      <c r="AV49" s="574">
        <v>20.131611326000002</v>
      </c>
      <c r="AW49" s="574">
        <v>20.207838781</v>
      </c>
      <c r="AX49" s="574">
        <v>22.295612040000002</v>
      </c>
      <c r="AY49" s="574">
        <v>24.558209493</v>
      </c>
      <c r="AZ49" s="574">
        <v>20.235431552000001</v>
      </c>
      <c r="BA49" s="574">
        <v>17.257966426999999</v>
      </c>
      <c r="BB49" s="574">
        <v>18.416440000000001</v>
      </c>
      <c r="BC49" s="574">
        <v>23.27103</v>
      </c>
      <c r="BD49" s="556">
        <v>25.56</v>
      </c>
      <c r="BE49" s="556">
        <v>29.361730000000001</v>
      </c>
      <c r="BF49" s="556">
        <v>29.265070000000001</v>
      </c>
      <c r="BG49" s="556">
        <v>26.289390000000001</v>
      </c>
      <c r="BH49" s="556">
        <v>22.811250000000001</v>
      </c>
      <c r="BI49" s="556">
        <v>21.980119999999999</v>
      </c>
      <c r="BJ49" s="556">
        <v>21.4282</v>
      </c>
      <c r="BK49" s="556">
        <v>23.37275</v>
      </c>
      <c r="BL49" s="556">
        <v>21.769369999999999</v>
      </c>
      <c r="BM49" s="556">
        <v>21.938130000000001</v>
      </c>
      <c r="BN49" s="556">
        <v>19.356870000000001</v>
      </c>
      <c r="BO49" s="556">
        <v>25.208580000000001</v>
      </c>
      <c r="BP49" s="556">
        <v>27.33661</v>
      </c>
      <c r="BQ49" s="556">
        <v>30.552140000000001</v>
      </c>
      <c r="BR49" s="556">
        <v>30.164449999999999</v>
      </c>
      <c r="BS49" s="556">
        <v>25.794509999999999</v>
      </c>
      <c r="BT49" s="556">
        <v>22.980229999999999</v>
      </c>
      <c r="BU49" s="556">
        <v>20.355899999999998</v>
      </c>
      <c r="BV49" s="556">
        <v>21.56691</v>
      </c>
    </row>
    <row r="50" spans="1:74" ht="11.1" customHeight="1" x14ac:dyDescent="0.2">
      <c r="A50" s="263" t="s">
        <v>743</v>
      </c>
      <c r="B50" s="539" t="s">
        <v>511</v>
      </c>
      <c r="C50" s="574">
        <v>9.2578089830000003</v>
      </c>
      <c r="D50" s="574">
        <v>7.1305350499999998</v>
      </c>
      <c r="E50" s="574">
        <v>7.3710632980000002</v>
      </c>
      <c r="F50" s="574">
        <v>4.8364365979999997</v>
      </c>
      <c r="G50" s="574">
        <v>6.1472956190000003</v>
      </c>
      <c r="H50" s="574">
        <v>11.164512327000001</v>
      </c>
      <c r="I50" s="574">
        <v>16.161089513</v>
      </c>
      <c r="J50" s="574">
        <v>16.526285273999999</v>
      </c>
      <c r="K50" s="574">
        <v>11.707046948</v>
      </c>
      <c r="L50" s="574">
        <v>7.952245885</v>
      </c>
      <c r="M50" s="574">
        <v>7.9375904200000003</v>
      </c>
      <c r="N50" s="574">
        <v>12.086746728</v>
      </c>
      <c r="O50" s="574">
        <v>11.647750309999999</v>
      </c>
      <c r="P50" s="574">
        <v>15.154973752</v>
      </c>
      <c r="Q50" s="574">
        <v>9.4838357260000006</v>
      </c>
      <c r="R50" s="574">
        <v>8.8773331130000006</v>
      </c>
      <c r="S50" s="574">
        <v>10.850094249</v>
      </c>
      <c r="T50" s="574">
        <v>13.999787378000001</v>
      </c>
      <c r="U50" s="574">
        <v>15.939976949</v>
      </c>
      <c r="V50" s="574">
        <v>16.867741472999999</v>
      </c>
      <c r="W50" s="574">
        <v>11.497792859</v>
      </c>
      <c r="X50" s="574">
        <v>7.7290044309999999</v>
      </c>
      <c r="Y50" s="574">
        <v>8.5729405720000003</v>
      </c>
      <c r="Z50" s="574">
        <v>7.0302237810000001</v>
      </c>
      <c r="AA50" s="574">
        <v>13.893280153999999</v>
      </c>
      <c r="AB50" s="574">
        <v>9.6664791450000003</v>
      </c>
      <c r="AC50" s="574">
        <v>8.6923841250000002</v>
      </c>
      <c r="AD50" s="574">
        <v>9.0283778750000003</v>
      </c>
      <c r="AE50" s="574">
        <v>11.580649838999999</v>
      </c>
      <c r="AF50" s="574">
        <v>12.142038175</v>
      </c>
      <c r="AG50" s="574">
        <v>12.681004986</v>
      </c>
      <c r="AH50" s="574">
        <v>10.534117582</v>
      </c>
      <c r="AI50" s="574">
        <v>8.8259390880000002</v>
      </c>
      <c r="AJ50" s="574">
        <v>7.3938024200000001</v>
      </c>
      <c r="AK50" s="574">
        <v>8.7122821940000001</v>
      </c>
      <c r="AL50" s="574">
        <v>11.991264413</v>
      </c>
      <c r="AM50" s="574">
        <v>8.4962999549999996</v>
      </c>
      <c r="AN50" s="574">
        <v>6.7455824629999999</v>
      </c>
      <c r="AO50" s="574">
        <v>8.4338813669999997</v>
      </c>
      <c r="AP50" s="574">
        <v>7.915716228</v>
      </c>
      <c r="AQ50" s="574">
        <v>8.0766695130000006</v>
      </c>
      <c r="AR50" s="574">
        <v>10.459553469999999</v>
      </c>
      <c r="AS50" s="574">
        <v>15.418035932</v>
      </c>
      <c r="AT50" s="574">
        <v>14.552758261999999</v>
      </c>
      <c r="AU50" s="574">
        <v>9.7371546129999995</v>
      </c>
      <c r="AV50" s="574">
        <v>7.3444111919999999</v>
      </c>
      <c r="AW50" s="574">
        <v>7.8622549949999998</v>
      </c>
      <c r="AX50" s="574">
        <v>9.9762809130000001</v>
      </c>
      <c r="AY50" s="574">
        <v>13.548573075</v>
      </c>
      <c r="AZ50" s="574">
        <v>8.4548332360000007</v>
      </c>
      <c r="BA50" s="574">
        <v>8.4702919110000003</v>
      </c>
      <c r="BB50" s="574">
        <v>6.551609</v>
      </c>
      <c r="BC50" s="574">
        <v>8.8051770000000005</v>
      </c>
      <c r="BD50" s="556">
        <v>10.075570000000001</v>
      </c>
      <c r="BE50" s="556">
        <v>15.44788</v>
      </c>
      <c r="BF50" s="556">
        <v>14.82681</v>
      </c>
      <c r="BG50" s="556">
        <v>9.0676000000000005</v>
      </c>
      <c r="BH50" s="556">
        <v>5.8137150000000002</v>
      </c>
      <c r="BI50" s="556">
        <v>6.1514850000000001</v>
      </c>
      <c r="BJ50" s="556">
        <v>9.5292239999999993</v>
      </c>
      <c r="BK50" s="556">
        <v>11.46705</v>
      </c>
      <c r="BL50" s="556">
        <v>6.5574409999999999</v>
      </c>
      <c r="BM50" s="556">
        <v>4.6935570000000002</v>
      </c>
      <c r="BN50" s="556">
        <v>4.665521</v>
      </c>
      <c r="BO50" s="556">
        <v>7.1749400000000003</v>
      </c>
      <c r="BP50" s="556">
        <v>11.748340000000001</v>
      </c>
      <c r="BQ50" s="556">
        <v>16.470870000000001</v>
      </c>
      <c r="BR50" s="556">
        <v>15.87041</v>
      </c>
      <c r="BS50" s="556">
        <v>10.05775</v>
      </c>
      <c r="BT50" s="556">
        <v>6.9176419999999998</v>
      </c>
      <c r="BU50" s="556">
        <v>7.1855510000000002</v>
      </c>
      <c r="BV50" s="556">
        <v>9.9346879999999995</v>
      </c>
    </row>
    <row r="51" spans="1:74" ht="11.1" customHeight="1" x14ac:dyDescent="0.2">
      <c r="A51" s="263" t="s">
        <v>744</v>
      </c>
      <c r="B51" s="539" t="s">
        <v>1195</v>
      </c>
      <c r="C51" s="574">
        <v>19.340544000000001</v>
      </c>
      <c r="D51" s="574">
        <v>17.202967000000001</v>
      </c>
      <c r="E51" s="574">
        <v>16.429819999999999</v>
      </c>
      <c r="F51" s="574">
        <v>16.481005</v>
      </c>
      <c r="G51" s="574">
        <v>16.382496</v>
      </c>
      <c r="H51" s="574">
        <v>17.664995999999999</v>
      </c>
      <c r="I51" s="574">
        <v>18.529578999999998</v>
      </c>
      <c r="J51" s="574">
        <v>18.085519999999999</v>
      </c>
      <c r="K51" s="574">
        <v>17.502645999999999</v>
      </c>
      <c r="L51" s="574">
        <v>16.755226</v>
      </c>
      <c r="M51" s="574">
        <v>16.615877000000001</v>
      </c>
      <c r="N51" s="574">
        <v>19.153713</v>
      </c>
      <c r="O51" s="574">
        <v>19.530722999999998</v>
      </c>
      <c r="P51" s="574">
        <v>16.982538999999999</v>
      </c>
      <c r="Q51" s="574">
        <v>17.324390000000001</v>
      </c>
      <c r="R51" s="574">
        <v>15.76116</v>
      </c>
      <c r="S51" s="574">
        <v>18.088152999999998</v>
      </c>
      <c r="T51" s="574">
        <v>18.365967000000001</v>
      </c>
      <c r="U51" s="574">
        <v>18.954926</v>
      </c>
      <c r="V51" s="574">
        <v>18.491440999999998</v>
      </c>
      <c r="W51" s="574">
        <v>16.658725</v>
      </c>
      <c r="X51" s="574">
        <v>16.633362999999999</v>
      </c>
      <c r="Y51" s="574">
        <v>16.663706999999999</v>
      </c>
      <c r="Z51" s="574">
        <v>18.752912999999999</v>
      </c>
      <c r="AA51" s="574">
        <v>19.091163000000002</v>
      </c>
      <c r="AB51" s="574">
        <v>16.057859000000001</v>
      </c>
      <c r="AC51" s="574">
        <v>16.294006</v>
      </c>
      <c r="AD51" s="574">
        <v>16.011775</v>
      </c>
      <c r="AE51" s="574">
        <v>17.476329</v>
      </c>
      <c r="AF51" s="574">
        <v>17.613462999999999</v>
      </c>
      <c r="AG51" s="574">
        <v>19.047746</v>
      </c>
      <c r="AH51" s="574">
        <v>19.020423000000001</v>
      </c>
      <c r="AI51" s="574">
        <v>17.356864000000002</v>
      </c>
      <c r="AJ51" s="574">
        <v>15.939408</v>
      </c>
      <c r="AK51" s="574">
        <v>16.841947999999999</v>
      </c>
      <c r="AL51" s="574">
        <v>18.285696999999999</v>
      </c>
      <c r="AM51" s="574">
        <v>19.449155999999999</v>
      </c>
      <c r="AN51" s="574">
        <v>15.806047</v>
      </c>
      <c r="AO51" s="574">
        <v>16.459697999999999</v>
      </c>
      <c r="AP51" s="574">
        <v>16.530222999999999</v>
      </c>
      <c r="AQ51" s="574">
        <v>17.880413999999998</v>
      </c>
      <c r="AR51" s="574">
        <v>18.448121</v>
      </c>
      <c r="AS51" s="574">
        <v>19.338314</v>
      </c>
      <c r="AT51" s="574">
        <v>19.712409000000001</v>
      </c>
      <c r="AU51" s="574">
        <v>18.314914000000002</v>
      </c>
      <c r="AV51" s="574">
        <v>18.961352999999999</v>
      </c>
      <c r="AW51" s="574">
        <v>18.059418999999998</v>
      </c>
      <c r="AX51" s="574">
        <v>20.354880999999999</v>
      </c>
      <c r="AY51" s="574">
        <v>19.989898</v>
      </c>
      <c r="AZ51" s="574">
        <v>17.629095</v>
      </c>
      <c r="BA51" s="574">
        <v>18.260936000000001</v>
      </c>
      <c r="BB51" s="574">
        <v>17.659140000000001</v>
      </c>
      <c r="BC51" s="574">
        <v>19.71285</v>
      </c>
      <c r="BD51" s="556">
        <v>19.99485</v>
      </c>
      <c r="BE51" s="556">
        <v>20.66564</v>
      </c>
      <c r="BF51" s="556">
        <v>20.663270000000001</v>
      </c>
      <c r="BG51" s="556">
        <v>18.231870000000001</v>
      </c>
      <c r="BH51" s="556">
        <v>17.455870000000001</v>
      </c>
      <c r="BI51" s="556">
        <v>17.302790000000002</v>
      </c>
      <c r="BJ51" s="556">
        <v>20.126349999999999</v>
      </c>
      <c r="BK51" s="556">
        <v>20.746210000000001</v>
      </c>
      <c r="BL51" s="556">
        <v>17.347000000000001</v>
      </c>
      <c r="BM51" s="556">
        <v>18.44286</v>
      </c>
      <c r="BN51" s="556">
        <v>18.95064</v>
      </c>
      <c r="BO51" s="556">
        <v>19.78209</v>
      </c>
      <c r="BP51" s="556">
        <v>20.027729999999998</v>
      </c>
      <c r="BQ51" s="556">
        <v>20.699619999999999</v>
      </c>
      <c r="BR51" s="556">
        <v>20.69725</v>
      </c>
      <c r="BS51" s="556">
        <v>19.246590000000001</v>
      </c>
      <c r="BT51" s="556">
        <v>17.358090000000001</v>
      </c>
      <c r="BU51" s="556">
        <v>19.03668</v>
      </c>
      <c r="BV51" s="556">
        <v>20.713940000000001</v>
      </c>
    </row>
    <row r="52" spans="1:74" ht="11.1" customHeight="1" x14ac:dyDescent="0.2">
      <c r="A52" s="263" t="s">
        <v>745</v>
      </c>
      <c r="B52" s="539" t="s">
        <v>1188</v>
      </c>
      <c r="C52" s="574">
        <v>4.26294358</v>
      </c>
      <c r="D52" s="574">
        <v>4.6452358159999996</v>
      </c>
      <c r="E52" s="574">
        <v>4.5990997819999997</v>
      </c>
      <c r="F52" s="574">
        <v>3.7711147779999998</v>
      </c>
      <c r="G52" s="574">
        <v>4.3247778669999999</v>
      </c>
      <c r="H52" s="574">
        <v>4.0797222250000003</v>
      </c>
      <c r="I52" s="574">
        <v>3.8064122650000001</v>
      </c>
      <c r="J52" s="574">
        <v>3.521669395</v>
      </c>
      <c r="K52" s="574">
        <v>3.0796764040000002</v>
      </c>
      <c r="L52" s="574">
        <v>2.9351726089999999</v>
      </c>
      <c r="M52" s="574">
        <v>3.5275855059999999</v>
      </c>
      <c r="N52" s="574">
        <v>3.5702815430000001</v>
      </c>
      <c r="O52" s="574">
        <v>3.5907635199999999</v>
      </c>
      <c r="P52" s="574">
        <v>3.0007110030000002</v>
      </c>
      <c r="Q52" s="574">
        <v>3.4637378499999998</v>
      </c>
      <c r="R52" s="574">
        <v>2.9060900740000002</v>
      </c>
      <c r="S52" s="574">
        <v>3.131901901</v>
      </c>
      <c r="T52" s="574">
        <v>3.0487549239999998</v>
      </c>
      <c r="U52" s="574">
        <v>3.0379684870000001</v>
      </c>
      <c r="V52" s="574">
        <v>2.8947556400000001</v>
      </c>
      <c r="W52" s="574">
        <v>2.7321396249999998</v>
      </c>
      <c r="X52" s="574">
        <v>2.902439888</v>
      </c>
      <c r="Y52" s="574">
        <v>2.9444889930000002</v>
      </c>
      <c r="Z52" s="574">
        <v>3.3224370950000002</v>
      </c>
      <c r="AA52" s="574">
        <v>3.3412133669999999</v>
      </c>
      <c r="AB52" s="574">
        <v>2.8973707310000001</v>
      </c>
      <c r="AC52" s="574">
        <v>3.349696314</v>
      </c>
      <c r="AD52" s="574">
        <v>2.3787540319999998</v>
      </c>
      <c r="AE52" s="574">
        <v>2.556178257</v>
      </c>
      <c r="AF52" s="574">
        <v>2.862843673</v>
      </c>
      <c r="AG52" s="574">
        <v>2.7325788530000001</v>
      </c>
      <c r="AH52" s="574">
        <v>2.7151059370000001</v>
      </c>
      <c r="AI52" s="574">
        <v>2.2539012089999999</v>
      </c>
      <c r="AJ52" s="574">
        <v>1.788313394</v>
      </c>
      <c r="AK52" s="574">
        <v>2.124542328</v>
      </c>
      <c r="AL52" s="574">
        <v>3.0123019050000002</v>
      </c>
      <c r="AM52" s="574">
        <v>3.6979665110000002</v>
      </c>
      <c r="AN52" s="574">
        <v>2.9311504049999999</v>
      </c>
      <c r="AO52" s="574">
        <v>3.2387055450000002</v>
      </c>
      <c r="AP52" s="574">
        <v>2.3864546010000001</v>
      </c>
      <c r="AQ52" s="574">
        <v>2.4042099659999998</v>
      </c>
      <c r="AR52" s="574">
        <v>1.4109336880000001</v>
      </c>
      <c r="AS52" s="574">
        <v>2.6497047469999999</v>
      </c>
      <c r="AT52" s="574">
        <v>2.8689802379999998</v>
      </c>
      <c r="AU52" s="574">
        <v>2.5046558619999999</v>
      </c>
      <c r="AV52" s="574">
        <v>3.3875041480000001</v>
      </c>
      <c r="AW52" s="574">
        <v>2.3785453200000002</v>
      </c>
      <c r="AX52" s="574">
        <v>2.7930280390000002</v>
      </c>
      <c r="AY52" s="574">
        <v>3.8111927809999999</v>
      </c>
      <c r="AZ52" s="574">
        <v>3.2287756769999998</v>
      </c>
      <c r="BA52" s="574">
        <v>3.4771628130000001</v>
      </c>
      <c r="BB52" s="574">
        <v>2.974863</v>
      </c>
      <c r="BC52" s="574">
        <v>2.9650240000000001</v>
      </c>
      <c r="BD52" s="556">
        <v>2.7947820000000001</v>
      </c>
      <c r="BE52" s="556">
        <v>2.7490329999999998</v>
      </c>
      <c r="BF52" s="556">
        <v>2.7717019999999999</v>
      </c>
      <c r="BG52" s="556">
        <v>2.441643</v>
      </c>
      <c r="BH52" s="556">
        <v>2.6079400000000001</v>
      </c>
      <c r="BI52" s="556">
        <v>2.887194</v>
      </c>
      <c r="BJ52" s="556">
        <v>3.5735769999999998</v>
      </c>
      <c r="BK52" s="556">
        <v>4.0960229999999997</v>
      </c>
      <c r="BL52" s="556">
        <v>3.602725</v>
      </c>
      <c r="BM52" s="556">
        <v>3.6904439999999998</v>
      </c>
      <c r="BN52" s="556">
        <v>3.1108929999999999</v>
      </c>
      <c r="BO52" s="556">
        <v>3.0576829999999999</v>
      </c>
      <c r="BP52" s="556">
        <v>2.8563510000000001</v>
      </c>
      <c r="BQ52" s="556">
        <v>2.7917139999999998</v>
      </c>
      <c r="BR52" s="556">
        <v>2.8006890000000002</v>
      </c>
      <c r="BS52" s="556">
        <v>2.460734</v>
      </c>
      <c r="BT52" s="556">
        <v>2.621788</v>
      </c>
      <c r="BU52" s="556">
        <v>2.8971260000000001</v>
      </c>
      <c r="BV52" s="556">
        <v>3.5842399999999999</v>
      </c>
    </row>
    <row r="53" spans="1:74" ht="11.1" customHeight="1" x14ac:dyDescent="0.2">
      <c r="A53" s="263" t="s">
        <v>746</v>
      </c>
      <c r="B53" s="539" t="s">
        <v>1202</v>
      </c>
      <c r="C53" s="574">
        <v>1.0065230759999999</v>
      </c>
      <c r="D53" s="574">
        <v>1.0372151329999999</v>
      </c>
      <c r="E53" s="574">
        <v>1.2757807409999999</v>
      </c>
      <c r="F53" s="574">
        <v>1.5420123910000001</v>
      </c>
      <c r="G53" s="574">
        <v>1.7244459249999999</v>
      </c>
      <c r="H53" s="574">
        <v>1.565514772</v>
      </c>
      <c r="I53" s="574">
        <v>1.721721815</v>
      </c>
      <c r="J53" s="574">
        <v>1.592344169</v>
      </c>
      <c r="K53" s="574">
        <v>1.379848105</v>
      </c>
      <c r="L53" s="574">
        <v>1.3945271130000001</v>
      </c>
      <c r="M53" s="574">
        <v>1.2360148929999999</v>
      </c>
      <c r="N53" s="574">
        <v>1.1832227449999999</v>
      </c>
      <c r="O53" s="574">
        <v>1.1403826260000001</v>
      </c>
      <c r="P53" s="574">
        <v>1.0965880649999999</v>
      </c>
      <c r="Q53" s="574">
        <v>1.5669570770000001</v>
      </c>
      <c r="R53" s="574">
        <v>1.8600923599999999</v>
      </c>
      <c r="S53" s="574">
        <v>2.056184521</v>
      </c>
      <c r="T53" s="574">
        <v>1.801783082</v>
      </c>
      <c r="U53" s="574">
        <v>1.8669885450000001</v>
      </c>
      <c r="V53" s="574">
        <v>1.7625101809999999</v>
      </c>
      <c r="W53" s="574">
        <v>1.7501822279999999</v>
      </c>
      <c r="X53" s="574">
        <v>1.526435942</v>
      </c>
      <c r="Y53" s="574">
        <v>1.4542239990000001</v>
      </c>
      <c r="Z53" s="574">
        <v>1.203021246</v>
      </c>
      <c r="AA53" s="574">
        <v>1.443064643</v>
      </c>
      <c r="AB53" s="574">
        <v>1.577688252</v>
      </c>
      <c r="AC53" s="574">
        <v>1.9710002120000001</v>
      </c>
      <c r="AD53" s="574">
        <v>2.289095187</v>
      </c>
      <c r="AE53" s="574">
        <v>2.3756917799999999</v>
      </c>
      <c r="AF53" s="574">
        <v>2.5051795370000001</v>
      </c>
      <c r="AG53" s="574">
        <v>2.2733930889999998</v>
      </c>
      <c r="AH53" s="574">
        <v>2.0847876689999998</v>
      </c>
      <c r="AI53" s="574">
        <v>2.087963969</v>
      </c>
      <c r="AJ53" s="574">
        <v>1.9549470630000001</v>
      </c>
      <c r="AK53" s="574">
        <v>1.438503248</v>
      </c>
      <c r="AL53" s="574">
        <v>1.264201508</v>
      </c>
      <c r="AM53" s="574">
        <v>1.4140126690000001</v>
      </c>
      <c r="AN53" s="574">
        <v>1.480884195</v>
      </c>
      <c r="AO53" s="574">
        <v>2.0525991260000001</v>
      </c>
      <c r="AP53" s="574">
        <v>2.2157262050000002</v>
      </c>
      <c r="AQ53" s="574">
        <v>2.4807994189999998</v>
      </c>
      <c r="AR53" s="574">
        <v>2.499117139</v>
      </c>
      <c r="AS53" s="574">
        <v>2.603735903</v>
      </c>
      <c r="AT53" s="574">
        <v>2.589169429</v>
      </c>
      <c r="AU53" s="574">
        <v>2.2319257160000001</v>
      </c>
      <c r="AV53" s="574">
        <v>1.9953061270000001</v>
      </c>
      <c r="AW53" s="574">
        <v>1.585052731</v>
      </c>
      <c r="AX53" s="574">
        <v>1.397541761</v>
      </c>
      <c r="AY53" s="574">
        <v>1.53869703</v>
      </c>
      <c r="AZ53" s="574">
        <v>1.7688389419999999</v>
      </c>
      <c r="BA53" s="574">
        <v>2.1360254190000001</v>
      </c>
      <c r="BB53" s="574">
        <v>2.5297329999999998</v>
      </c>
      <c r="BC53" s="574">
        <v>2.6238980000000001</v>
      </c>
      <c r="BD53" s="556">
        <v>2.714915</v>
      </c>
      <c r="BE53" s="556">
        <v>2.6538270000000002</v>
      </c>
      <c r="BF53" s="556">
        <v>2.5771449999999998</v>
      </c>
      <c r="BG53" s="556">
        <v>2.5032640000000002</v>
      </c>
      <c r="BH53" s="556">
        <v>2.2645270000000002</v>
      </c>
      <c r="BI53" s="556">
        <v>1.8494699999999999</v>
      </c>
      <c r="BJ53" s="556">
        <v>1.5156149999999999</v>
      </c>
      <c r="BK53" s="556">
        <v>1.638002</v>
      </c>
      <c r="BL53" s="556">
        <v>1.9742029999999999</v>
      </c>
      <c r="BM53" s="556">
        <v>2.5977769999999998</v>
      </c>
      <c r="BN53" s="556">
        <v>3.097146</v>
      </c>
      <c r="BO53" s="556">
        <v>3.1495169999999999</v>
      </c>
      <c r="BP53" s="556">
        <v>3.3259460000000001</v>
      </c>
      <c r="BQ53" s="556">
        <v>3.2694459999999999</v>
      </c>
      <c r="BR53" s="556">
        <v>3.1314920000000002</v>
      </c>
      <c r="BS53" s="556">
        <v>2.8719079999999999</v>
      </c>
      <c r="BT53" s="556">
        <v>2.5160659999999999</v>
      </c>
      <c r="BU53" s="556">
        <v>1.945176</v>
      </c>
      <c r="BV53" s="556">
        <v>1.595432</v>
      </c>
    </row>
    <row r="54" spans="1:74" ht="11.1" customHeight="1" x14ac:dyDescent="0.2">
      <c r="A54" s="263" t="s">
        <v>747</v>
      </c>
      <c r="B54" s="582" t="s">
        <v>1203</v>
      </c>
      <c r="C54" s="574">
        <v>-3.2075909E-2</v>
      </c>
      <c r="D54" s="574">
        <v>-6.5674030000000003E-3</v>
      </c>
      <c r="E54" s="574">
        <v>-6.8861770000000003E-3</v>
      </c>
      <c r="F54" s="574">
        <v>-5.6281198999999997E-2</v>
      </c>
      <c r="G54" s="574">
        <v>-6.4439148000000002E-2</v>
      </c>
      <c r="H54" s="574">
        <v>-0.17101904200000001</v>
      </c>
      <c r="I54" s="574">
        <v>-0.20873729799999999</v>
      </c>
      <c r="J54" s="574">
        <v>-0.21908997999999999</v>
      </c>
      <c r="K54" s="574">
        <v>-0.148404128</v>
      </c>
      <c r="L54" s="574">
        <v>-0.108859438</v>
      </c>
      <c r="M54" s="574">
        <v>-4.8588399999999997E-2</v>
      </c>
      <c r="N54" s="574">
        <v>-5.4406893999999997E-2</v>
      </c>
      <c r="O54" s="574">
        <v>-5.8865372999999999E-2</v>
      </c>
      <c r="P54" s="574">
        <v>1.3440961E-2</v>
      </c>
      <c r="Q54" s="574">
        <v>-3.8732559999999998E-3</v>
      </c>
      <c r="R54" s="574">
        <v>-1.0856040000000001E-2</v>
      </c>
      <c r="S54" s="574">
        <v>-0.114556592</v>
      </c>
      <c r="T54" s="574">
        <v>-0.109547114</v>
      </c>
      <c r="U54" s="574">
        <v>-0.20248196600000001</v>
      </c>
      <c r="V54" s="574">
        <v>-0.15470057400000001</v>
      </c>
      <c r="W54" s="574">
        <v>-0.118889325</v>
      </c>
      <c r="X54" s="574">
        <v>-1.9729044000000001E-2</v>
      </c>
      <c r="Y54" s="574">
        <v>-8.7443273000000002E-2</v>
      </c>
      <c r="Z54" s="574">
        <v>-0.13242184300000001</v>
      </c>
      <c r="AA54" s="574">
        <v>-9.1324210000000003E-2</v>
      </c>
      <c r="AB54" s="574">
        <v>-0.109194691</v>
      </c>
      <c r="AC54" s="574">
        <v>-1.8545486999999999E-2</v>
      </c>
      <c r="AD54" s="574">
        <v>-6.1455329999999999E-3</v>
      </c>
      <c r="AE54" s="574">
        <v>-9.8584148999999996E-2</v>
      </c>
      <c r="AF54" s="574">
        <v>-0.127606885</v>
      </c>
      <c r="AG54" s="574">
        <v>-0.25762144999999997</v>
      </c>
      <c r="AH54" s="574">
        <v>-0.18777712599999999</v>
      </c>
      <c r="AI54" s="574">
        <v>-0.16755546299999999</v>
      </c>
      <c r="AJ54" s="574">
        <v>-0.14048629900000001</v>
      </c>
      <c r="AK54" s="574">
        <v>-0.15649344700000001</v>
      </c>
      <c r="AL54" s="574">
        <v>0.24823408499999999</v>
      </c>
      <c r="AM54" s="574">
        <v>-9.7908699000000002E-2</v>
      </c>
      <c r="AN54" s="574">
        <v>-9.8467586999999995E-2</v>
      </c>
      <c r="AO54" s="574">
        <v>-6.0737075000000001E-2</v>
      </c>
      <c r="AP54" s="574">
        <v>-5.1227090000000003E-2</v>
      </c>
      <c r="AQ54" s="574">
        <v>-6.2966917999999997E-2</v>
      </c>
      <c r="AR54" s="574">
        <v>-0.118530334</v>
      </c>
      <c r="AS54" s="574">
        <v>-0.14592581700000001</v>
      </c>
      <c r="AT54" s="574">
        <v>-0.14337160800000001</v>
      </c>
      <c r="AU54" s="574">
        <v>-0.17297751</v>
      </c>
      <c r="AV54" s="574">
        <v>-0.13511986300000001</v>
      </c>
      <c r="AW54" s="574">
        <v>-8.0746936000000005E-2</v>
      </c>
      <c r="AX54" s="574">
        <v>-0.14351740099999999</v>
      </c>
      <c r="AY54" s="574">
        <v>1.4502428E-2</v>
      </c>
      <c r="AZ54" s="574">
        <v>-3.0919657999999999E-2</v>
      </c>
      <c r="BA54" s="574">
        <v>1.4579630000000001E-3</v>
      </c>
      <c r="BB54" s="574">
        <v>-6.9142099999999998E-2</v>
      </c>
      <c r="BC54" s="574">
        <v>-7.4259900000000004E-2</v>
      </c>
      <c r="BD54" s="556">
        <v>-9.9344500000000002E-2</v>
      </c>
      <c r="BE54" s="556">
        <v>-0.1180084</v>
      </c>
      <c r="BF54" s="556">
        <v>-0.12923999999999999</v>
      </c>
      <c r="BG54" s="556">
        <v>-0.15963859999999999</v>
      </c>
      <c r="BH54" s="556">
        <v>-6.7918900000000004E-2</v>
      </c>
      <c r="BI54" s="556">
        <v>-0.11045530000000001</v>
      </c>
      <c r="BJ54" s="556">
        <v>1.8508E-2</v>
      </c>
      <c r="BK54" s="556">
        <v>-9.1099399999999997E-2</v>
      </c>
      <c r="BL54" s="556">
        <v>-2.3592499999999999E-2</v>
      </c>
      <c r="BM54" s="556">
        <v>9.73072E-3</v>
      </c>
      <c r="BN54" s="556">
        <v>-9.2313999999999993E-2</v>
      </c>
      <c r="BO54" s="556">
        <v>-8.5661200000000007E-2</v>
      </c>
      <c r="BP54" s="556">
        <v>-8.4769399999999995E-2</v>
      </c>
      <c r="BQ54" s="556">
        <v>-0.1239064</v>
      </c>
      <c r="BR54" s="556">
        <v>-0.14231650000000001</v>
      </c>
      <c r="BS54" s="556">
        <v>-0.14844760000000001</v>
      </c>
      <c r="BT54" s="556">
        <v>-6.1729899999999997E-2</v>
      </c>
      <c r="BU54" s="556">
        <v>-0.101563</v>
      </c>
      <c r="BV54" s="556">
        <v>2.34234E-2</v>
      </c>
    </row>
    <row r="55" spans="1:74" s="342" customFormat="1" ht="11.1" customHeight="1" x14ac:dyDescent="0.2">
      <c r="A55" s="581" t="s">
        <v>748</v>
      </c>
      <c r="B55" s="546" t="s">
        <v>1201</v>
      </c>
      <c r="C55" s="370">
        <v>55.672521322000001</v>
      </c>
      <c r="D55" s="370">
        <v>52.308062816000003</v>
      </c>
      <c r="E55" s="370">
        <v>48.668341927999997</v>
      </c>
      <c r="F55" s="370">
        <v>42.487632711000003</v>
      </c>
      <c r="G55" s="370">
        <v>48.870926658999998</v>
      </c>
      <c r="H55" s="370">
        <v>57.317432732</v>
      </c>
      <c r="I55" s="370">
        <v>67.489841006000006</v>
      </c>
      <c r="J55" s="370">
        <v>64.777456939000004</v>
      </c>
      <c r="K55" s="370">
        <v>54.044273191999999</v>
      </c>
      <c r="L55" s="370">
        <v>48.070861987000001</v>
      </c>
      <c r="M55" s="370">
        <v>46.864612145999999</v>
      </c>
      <c r="N55" s="370">
        <v>57.965909670000002</v>
      </c>
      <c r="O55" s="370">
        <v>58.965039726999997</v>
      </c>
      <c r="P55" s="370">
        <v>53.898635550999998</v>
      </c>
      <c r="Q55" s="370">
        <v>48.094328242000003</v>
      </c>
      <c r="R55" s="370">
        <v>45.676379904999997</v>
      </c>
      <c r="S55" s="370">
        <v>52.116599561000001</v>
      </c>
      <c r="T55" s="370">
        <v>59.684886550999998</v>
      </c>
      <c r="U55" s="370">
        <v>65.014812092</v>
      </c>
      <c r="V55" s="370">
        <v>65.838671211999994</v>
      </c>
      <c r="W55" s="370">
        <v>53.568919532000002</v>
      </c>
      <c r="X55" s="370">
        <v>49.238816964999998</v>
      </c>
      <c r="Y55" s="370">
        <v>51.080584141999999</v>
      </c>
      <c r="Z55" s="370">
        <v>52.289976453000001</v>
      </c>
      <c r="AA55" s="370">
        <v>62.146473274999998</v>
      </c>
      <c r="AB55" s="370">
        <v>50.182800565000001</v>
      </c>
      <c r="AC55" s="370">
        <v>49.198133382999998</v>
      </c>
      <c r="AD55" s="370">
        <v>46.587939871000003</v>
      </c>
      <c r="AE55" s="370">
        <v>55.421455895000001</v>
      </c>
      <c r="AF55" s="370">
        <v>63.279272399</v>
      </c>
      <c r="AG55" s="370">
        <v>67.812667512999994</v>
      </c>
      <c r="AH55" s="370">
        <v>64.449762540999998</v>
      </c>
      <c r="AI55" s="370">
        <v>54.770346498000002</v>
      </c>
      <c r="AJ55" s="370">
        <v>47.524879017000004</v>
      </c>
      <c r="AK55" s="370">
        <v>49.759176588000003</v>
      </c>
      <c r="AL55" s="370">
        <v>58.032875019999999</v>
      </c>
      <c r="AM55" s="370">
        <v>55.278155343999998</v>
      </c>
      <c r="AN55" s="370">
        <v>47.245625885000003</v>
      </c>
      <c r="AO55" s="370">
        <v>51.091079256999997</v>
      </c>
      <c r="AP55" s="370">
        <v>47.253898067000002</v>
      </c>
      <c r="AQ55" s="370">
        <v>53.429684592999998</v>
      </c>
      <c r="AR55" s="370">
        <v>57.496046319999998</v>
      </c>
      <c r="AS55" s="370">
        <v>68.469368969000001</v>
      </c>
      <c r="AT55" s="370">
        <v>69.164008808000006</v>
      </c>
      <c r="AU55" s="370">
        <v>56.864663853000003</v>
      </c>
      <c r="AV55" s="370">
        <v>51.68506593</v>
      </c>
      <c r="AW55" s="370">
        <v>50.012363891</v>
      </c>
      <c r="AX55" s="370">
        <v>56.673826351999999</v>
      </c>
      <c r="AY55" s="370">
        <v>63.461072807000001</v>
      </c>
      <c r="AZ55" s="370">
        <v>51.286054749000002</v>
      </c>
      <c r="BA55" s="370">
        <v>49.603840533000003</v>
      </c>
      <c r="BB55" s="370">
        <v>48.062640000000002</v>
      </c>
      <c r="BC55" s="370">
        <v>57.303710000000002</v>
      </c>
      <c r="BD55" s="566">
        <v>61.040770000000002</v>
      </c>
      <c r="BE55" s="566">
        <v>70.760099999999994</v>
      </c>
      <c r="BF55" s="566">
        <v>69.97475</v>
      </c>
      <c r="BG55" s="566">
        <v>58.374130000000001</v>
      </c>
      <c r="BH55" s="566">
        <v>50.885379999999998</v>
      </c>
      <c r="BI55" s="566">
        <v>50.060600000000001</v>
      </c>
      <c r="BJ55" s="566">
        <v>56.191470000000002</v>
      </c>
      <c r="BK55" s="566">
        <v>61.228929999999998</v>
      </c>
      <c r="BL55" s="566">
        <v>51.227150000000002</v>
      </c>
      <c r="BM55" s="566">
        <v>51.372500000000002</v>
      </c>
      <c r="BN55" s="566">
        <v>49.088760000000001</v>
      </c>
      <c r="BO55" s="566">
        <v>58.287149999999997</v>
      </c>
      <c r="BP55" s="566">
        <v>65.210210000000004</v>
      </c>
      <c r="BQ55" s="566">
        <v>73.659880000000001</v>
      </c>
      <c r="BR55" s="566">
        <v>72.521969999999996</v>
      </c>
      <c r="BS55" s="566">
        <v>60.283050000000003</v>
      </c>
      <c r="BT55" s="566">
        <v>52.332079999999998</v>
      </c>
      <c r="BU55" s="566">
        <v>51.318869999999997</v>
      </c>
      <c r="BV55" s="566">
        <v>57.41863</v>
      </c>
    </row>
    <row r="56" spans="1:74" ht="11.1" customHeight="1" x14ac:dyDescent="0.2">
      <c r="A56" s="263" t="s">
        <v>749</v>
      </c>
      <c r="B56" s="582" t="s">
        <v>1204</v>
      </c>
      <c r="C56" s="574">
        <v>52.463135020000003</v>
      </c>
      <c r="D56" s="574">
        <v>48.753137340000002</v>
      </c>
      <c r="E56" s="574">
        <v>45.563974379999998</v>
      </c>
      <c r="F56" s="574">
        <v>39.800891489999998</v>
      </c>
      <c r="G56" s="574">
        <v>44.605077809999997</v>
      </c>
      <c r="H56" s="574">
        <v>52.537178609999998</v>
      </c>
      <c r="I56" s="574">
        <v>62.048544110000002</v>
      </c>
      <c r="J56" s="574">
        <v>59.449831119999999</v>
      </c>
      <c r="K56" s="574">
        <v>49.934777310000001</v>
      </c>
      <c r="L56" s="574">
        <v>45.176017229999999</v>
      </c>
      <c r="M56" s="574">
        <v>44.321570489999999</v>
      </c>
      <c r="N56" s="574">
        <v>54.76427778</v>
      </c>
      <c r="O56" s="574">
        <v>55.608055970000002</v>
      </c>
      <c r="P56" s="574">
        <v>51.734109519999997</v>
      </c>
      <c r="Q56" s="574">
        <v>46.457240419999998</v>
      </c>
      <c r="R56" s="574">
        <v>43.607596360000002</v>
      </c>
      <c r="S56" s="574">
        <v>47.797902309999998</v>
      </c>
      <c r="T56" s="574">
        <v>55.132423979999999</v>
      </c>
      <c r="U56" s="574">
        <v>60.475253209999998</v>
      </c>
      <c r="V56" s="574">
        <v>61.787257699999998</v>
      </c>
      <c r="W56" s="574">
        <v>51.904843970000002</v>
      </c>
      <c r="X56" s="574">
        <v>47.981296550000003</v>
      </c>
      <c r="Y56" s="574">
        <v>48.917204959999999</v>
      </c>
      <c r="Z56" s="574">
        <v>49.662280129999999</v>
      </c>
      <c r="AA56" s="574">
        <v>57.463525910000001</v>
      </c>
      <c r="AB56" s="574">
        <v>50.155837419000001</v>
      </c>
      <c r="AC56" s="574">
        <v>49.345942905999998</v>
      </c>
      <c r="AD56" s="574">
        <v>47.460292305000003</v>
      </c>
      <c r="AE56" s="574">
        <v>52.853516014999997</v>
      </c>
      <c r="AF56" s="574">
        <v>57.935666302999998</v>
      </c>
      <c r="AG56" s="574">
        <v>60.569070058999998</v>
      </c>
      <c r="AH56" s="574">
        <v>58.018382566</v>
      </c>
      <c r="AI56" s="574">
        <v>51.863199856000001</v>
      </c>
      <c r="AJ56" s="574">
        <v>47.464647628000002</v>
      </c>
      <c r="AK56" s="574">
        <v>48.764634536000003</v>
      </c>
      <c r="AL56" s="574">
        <v>54.617246612999999</v>
      </c>
      <c r="AM56" s="574">
        <v>52.116510712999997</v>
      </c>
      <c r="AN56" s="574">
        <v>47.499135330999998</v>
      </c>
      <c r="AO56" s="574">
        <v>49.311047279999997</v>
      </c>
      <c r="AP56" s="574">
        <v>46.683559955</v>
      </c>
      <c r="AQ56" s="574">
        <v>49.565732193999999</v>
      </c>
      <c r="AR56" s="574">
        <v>52.940379329999999</v>
      </c>
      <c r="AS56" s="574">
        <v>59.471820014999999</v>
      </c>
      <c r="AT56" s="574">
        <v>59.772529529000003</v>
      </c>
      <c r="AU56" s="574">
        <v>52.376808982</v>
      </c>
      <c r="AV56" s="574">
        <v>48.038335300999996</v>
      </c>
      <c r="AW56" s="574">
        <v>48.684473496000003</v>
      </c>
      <c r="AX56" s="574">
        <v>52.726973239000003</v>
      </c>
      <c r="AY56" s="574">
        <v>57.301974938999997</v>
      </c>
      <c r="AZ56" s="574">
        <v>49.745084095999999</v>
      </c>
      <c r="BA56" s="574">
        <v>48.306977953999997</v>
      </c>
      <c r="BB56" s="574">
        <v>47.497440978999997</v>
      </c>
      <c r="BC56" s="574">
        <v>55.207700000000003</v>
      </c>
      <c r="BD56" s="556">
        <v>58.364019999999996</v>
      </c>
      <c r="BE56" s="556">
        <v>67.141199999999998</v>
      </c>
      <c r="BF56" s="556">
        <v>66.164789999999996</v>
      </c>
      <c r="BG56" s="556">
        <v>55.702249999999999</v>
      </c>
      <c r="BH56" s="556">
        <v>48.700749999999999</v>
      </c>
      <c r="BI56" s="556">
        <v>47.973739999999999</v>
      </c>
      <c r="BJ56" s="556">
        <v>53.69594</v>
      </c>
      <c r="BK56" s="556">
        <v>58.31223</v>
      </c>
      <c r="BL56" s="556">
        <v>48.831490000000002</v>
      </c>
      <c r="BM56" s="556">
        <v>48.667149999999999</v>
      </c>
      <c r="BN56" s="556">
        <v>46.35669</v>
      </c>
      <c r="BO56" s="556">
        <v>54.230629999999998</v>
      </c>
      <c r="BP56" s="556">
        <v>60.836150000000004</v>
      </c>
      <c r="BQ56" s="556">
        <v>68.517930000000007</v>
      </c>
      <c r="BR56" s="556">
        <v>67.520939999999996</v>
      </c>
      <c r="BS56" s="556">
        <v>56.812080000000002</v>
      </c>
      <c r="BT56" s="556">
        <v>49.627139999999997</v>
      </c>
      <c r="BU56" s="556">
        <v>48.783299999999997</v>
      </c>
      <c r="BV56" s="556">
        <v>54.564129999999999</v>
      </c>
    </row>
    <row r="57" spans="1:74" ht="11.1" customHeight="1" x14ac:dyDescent="0.2">
      <c r="A57" s="258"/>
      <c r="B57" s="72" t="s">
        <v>750</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80"/>
      <c r="BE57" s="580"/>
      <c r="BF57" s="580"/>
      <c r="BG57" s="580"/>
      <c r="BH57" s="580"/>
      <c r="BI57" s="580"/>
      <c r="BJ57" s="580"/>
      <c r="BK57" s="580"/>
      <c r="BL57" s="580"/>
      <c r="BM57" s="580"/>
      <c r="BN57" s="580"/>
      <c r="BO57" s="580"/>
      <c r="BP57" s="580"/>
      <c r="BQ57" s="580"/>
      <c r="BR57" s="580"/>
      <c r="BS57" s="580"/>
      <c r="BT57" s="580"/>
      <c r="BU57" s="580"/>
      <c r="BV57" s="580"/>
    </row>
    <row r="58" spans="1:74" ht="11.1" customHeight="1" x14ac:dyDescent="0.2">
      <c r="A58" s="263" t="s">
        <v>751</v>
      </c>
      <c r="B58" s="582" t="s">
        <v>1194</v>
      </c>
      <c r="C58" s="574">
        <v>12.847017472999999</v>
      </c>
      <c r="D58" s="574">
        <v>12.806938805</v>
      </c>
      <c r="E58" s="574">
        <v>14.761056041</v>
      </c>
      <c r="F58" s="574">
        <v>14.483319440000001</v>
      </c>
      <c r="G58" s="574">
        <v>14.541875431999999</v>
      </c>
      <c r="H58" s="574">
        <v>16.853682117000002</v>
      </c>
      <c r="I58" s="574">
        <v>18.186544221999998</v>
      </c>
      <c r="J58" s="574">
        <v>18.301915597000001</v>
      </c>
      <c r="K58" s="574">
        <v>16.381990561999999</v>
      </c>
      <c r="L58" s="574">
        <v>16.118633306</v>
      </c>
      <c r="M58" s="574">
        <v>13.297094921999999</v>
      </c>
      <c r="N58" s="574">
        <v>12.214287839000001</v>
      </c>
      <c r="O58" s="574">
        <v>11.609587683999999</v>
      </c>
      <c r="P58" s="574">
        <v>11.002379984999999</v>
      </c>
      <c r="Q58" s="574">
        <v>12.325473059</v>
      </c>
      <c r="R58" s="574">
        <v>13.025264160000001</v>
      </c>
      <c r="S58" s="574">
        <v>15.41482671</v>
      </c>
      <c r="T58" s="574">
        <v>15.945639342</v>
      </c>
      <c r="U58" s="574">
        <v>17.677964450000001</v>
      </c>
      <c r="V58" s="574">
        <v>18.429964636000001</v>
      </c>
      <c r="W58" s="574">
        <v>16.838902705999999</v>
      </c>
      <c r="X58" s="574">
        <v>15.971979433</v>
      </c>
      <c r="Y58" s="574">
        <v>12.291023783</v>
      </c>
      <c r="Z58" s="574">
        <v>13.202569735000001</v>
      </c>
      <c r="AA58" s="574">
        <v>13.808543607000001</v>
      </c>
      <c r="AB58" s="574">
        <v>11.416002526</v>
      </c>
      <c r="AC58" s="574">
        <v>13.533959513999999</v>
      </c>
      <c r="AD58" s="574">
        <v>13.395034394</v>
      </c>
      <c r="AE58" s="574">
        <v>16.321580621999999</v>
      </c>
      <c r="AF58" s="574">
        <v>18.067475474999998</v>
      </c>
      <c r="AG58" s="574">
        <v>19.581557754999999</v>
      </c>
      <c r="AH58" s="574">
        <v>19.738577975999998</v>
      </c>
      <c r="AI58" s="574">
        <v>17.372817501</v>
      </c>
      <c r="AJ58" s="574">
        <v>14.483030823</v>
      </c>
      <c r="AK58" s="574">
        <v>13.34873071</v>
      </c>
      <c r="AL58" s="574">
        <v>13.251693597999999</v>
      </c>
      <c r="AM58" s="574">
        <v>13.114949321999999</v>
      </c>
      <c r="AN58" s="574">
        <v>11.722011667</v>
      </c>
      <c r="AO58" s="574">
        <v>13.437818973000001</v>
      </c>
      <c r="AP58" s="574">
        <v>14.468416544</v>
      </c>
      <c r="AQ58" s="574">
        <v>16.572656601999999</v>
      </c>
      <c r="AR58" s="574">
        <v>17.732416721</v>
      </c>
      <c r="AS58" s="574">
        <v>20.013530617000001</v>
      </c>
      <c r="AT58" s="574">
        <v>21.04724895</v>
      </c>
      <c r="AU58" s="574">
        <v>17.982860482</v>
      </c>
      <c r="AV58" s="574">
        <v>16.335746221000001</v>
      </c>
      <c r="AW58" s="574">
        <v>13.31559216</v>
      </c>
      <c r="AX58" s="574">
        <v>13.249816013</v>
      </c>
      <c r="AY58" s="574">
        <v>14.138888986</v>
      </c>
      <c r="AZ58" s="574">
        <v>11.865899263999999</v>
      </c>
      <c r="BA58" s="574">
        <v>14.322686771000001</v>
      </c>
      <c r="BB58" s="574">
        <v>13.702870000000001</v>
      </c>
      <c r="BC58" s="574">
        <v>16.832719999999998</v>
      </c>
      <c r="BD58" s="556">
        <v>17.607130000000002</v>
      </c>
      <c r="BE58" s="556">
        <v>19.88832</v>
      </c>
      <c r="BF58" s="556">
        <v>20.041930000000001</v>
      </c>
      <c r="BG58" s="556">
        <v>17.604800000000001</v>
      </c>
      <c r="BH58" s="556">
        <v>16.944749999999999</v>
      </c>
      <c r="BI58" s="556">
        <v>12.779199999999999</v>
      </c>
      <c r="BJ58" s="556">
        <v>13.02699</v>
      </c>
      <c r="BK58" s="556">
        <v>13.22996</v>
      </c>
      <c r="BL58" s="556">
        <v>11.242050000000001</v>
      </c>
      <c r="BM58" s="556">
        <v>11.673400000000001</v>
      </c>
      <c r="BN58" s="556">
        <v>13.122310000000001</v>
      </c>
      <c r="BO58" s="556">
        <v>15.66033</v>
      </c>
      <c r="BP58" s="556">
        <v>17.57103</v>
      </c>
      <c r="BQ58" s="556">
        <v>19.286770000000001</v>
      </c>
      <c r="BR58" s="556">
        <v>19.611630000000002</v>
      </c>
      <c r="BS58" s="556">
        <v>17.571999999999999</v>
      </c>
      <c r="BT58" s="556">
        <v>15.95801</v>
      </c>
      <c r="BU58" s="556">
        <v>12.50479</v>
      </c>
      <c r="BV58" s="556">
        <v>13.000959999999999</v>
      </c>
    </row>
    <row r="59" spans="1:74" ht="11.1" customHeight="1" x14ac:dyDescent="0.2">
      <c r="A59" s="263" t="s">
        <v>752</v>
      </c>
      <c r="B59" s="539" t="s">
        <v>511</v>
      </c>
      <c r="C59" s="574">
        <v>0.96290076099999999</v>
      </c>
      <c r="D59" s="574">
        <v>0.53999663600000003</v>
      </c>
      <c r="E59" s="574">
        <v>0.57244601100000003</v>
      </c>
      <c r="F59" s="574">
        <v>0.87348255399999997</v>
      </c>
      <c r="G59" s="574">
        <v>1.1971562570000001</v>
      </c>
      <c r="H59" s="574">
        <v>1.466689599</v>
      </c>
      <c r="I59" s="574">
        <v>1.8280766159999999</v>
      </c>
      <c r="J59" s="574">
        <v>1.9967631859999999</v>
      </c>
      <c r="K59" s="574">
        <v>1.8458949389999999</v>
      </c>
      <c r="L59" s="574">
        <v>1.9528855110000001</v>
      </c>
      <c r="M59" s="574">
        <v>1.2637792999999999</v>
      </c>
      <c r="N59" s="574">
        <v>1.3527508880000001</v>
      </c>
      <c r="O59" s="574">
        <v>1.5886616339999999</v>
      </c>
      <c r="P59" s="574">
        <v>1.585293716</v>
      </c>
      <c r="Q59" s="574">
        <v>1.509506974</v>
      </c>
      <c r="R59" s="574">
        <v>1.497808356</v>
      </c>
      <c r="S59" s="574">
        <v>1.8647080330000001</v>
      </c>
      <c r="T59" s="574">
        <v>1.91030813</v>
      </c>
      <c r="U59" s="574">
        <v>1.7638038659999999</v>
      </c>
      <c r="V59" s="574">
        <v>2.1572938760000002</v>
      </c>
      <c r="W59" s="574">
        <v>1.6475769280000001</v>
      </c>
      <c r="X59" s="574">
        <v>1.4357871760000001</v>
      </c>
      <c r="Y59" s="574">
        <v>0.76035298699999998</v>
      </c>
      <c r="Z59" s="574">
        <v>0.62008380100000005</v>
      </c>
      <c r="AA59" s="574">
        <v>1.132611942</v>
      </c>
      <c r="AB59" s="574">
        <v>1.343687326</v>
      </c>
      <c r="AC59" s="574">
        <v>1.0345281040000001</v>
      </c>
      <c r="AD59" s="574">
        <v>1.46633792</v>
      </c>
      <c r="AE59" s="574">
        <v>1.421597008</v>
      </c>
      <c r="AF59" s="574">
        <v>1.350020905</v>
      </c>
      <c r="AG59" s="574">
        <v>1.2747241439999999</v>
      </c>
      <c r="AH59" s="574">
        <v>1.2725035600000001</v>
      </c>
      <c r="AI59" s="574">
        <v>1.1352486420000001</v>
      </c>
      <c r="AJ59" s="574">
        <v>1.07026602</v>
      </c>
      <c r="AK59" s="574">
        <v>1.465422204</v>
      </c>
      <c r="AL59" s="574">
        <v>1.5289142929999999</v>
      </c>
      <c r="AM59" s="574">
        <v>0.83111134600000003</v>
      </c>
      <c r="AN59" s="574">
        <v>0.67675708199999995</v>
      </c>
      <c r="AO59" s="574">
        <v>1.1560677960000001</v>
      </c>
      <c r="AP59" s="574">
        <v>0.97841784399999998</v>
      </c>
      <c r="AQ59" s="574">
        <v>0.67632968000000004</v>
      </c>
      <c r="AR59" s="574">
        <v>0.97273634799999997</v>
      </c>
      <c r="AS59" s="574">
        <v>1.389847579</v>
      </c>
      <c r="AT59" s="574">
        <v>1.309891825</v>
      </c>
      <c r="AU59" s="574">
        <v>1.1835550020000001</v>
      </c>
      <c r="AV59" s="574">
        <v>0.71410634100000003</v>
      </c>
      <c r="AW59" s="574">
        <v>1.02462634</v>
      </c>
      <c r="AX59" s="574">
        <v>0.750471946</v>
      </c>
      <c r="AY59" s="574">
        <v>0.82724105000000003</v>
      </c>
      <c r="AZ59" s="574">
        <v>0.33290712500000003</v>
      </c>
      <c r="BA59" s="574">
        <v>0.25879712500000002</v>
      </c>
      <c r="BB59" s="574">
        <v>0.45489099999999999</v>
      </c>
      <c r="BC59" s="574">
        <v>0.57436160000000003</v>
      </c>
      <c r="BD59" s="556">
        <v>0.44674659999999999</v>
      </c>
      <c r="BE59" s="556">
        <v>0.89394439999999997</v>
      </c>
      <c r="BF59" s="556">
        <v>0.81380209999999997</v>
      </c>
      <c r="BG59" s="556">
        <v>0.86254690000000001</v>
      </c>
      <c r="BH59" s="556">
        <v>0.29436649999999998</v>
      </c>
      <c r="BI59" s="556">
        <v>0.54523630000000001</v>
      </c>
      <c r="BJ59" s="556">
        <v>0.38539430000000002</v>
      </c>
      <c r="BK59" s="556">
        <v>0.54314269999999998</v>
      </c>
      <c r="BL59" s="556">
        <v>0.14598269999999999</v>
      </c>
      <c r="BM59" s="556">
        <v>0.88656829999999998</v>
      </c>
      <c r="BN59" s="556">
        <v>0.90008750000000004</v>
      </c>
      <c r="BO59" s="556">
        <v>0.67209609999999997</v>
      </c>
      <c r="BP59" s="556">
        <v>0.51214249999999995</v>
      </c>
      <c r="BQ59" s="556">
        <v>0.94781170000000003</v>
      </c>
      <c r="BR59" s="556">
        <v>0.82066439999999996</v>
      </c>
      <c r="BS59" s="556">
        <v>0.89877289999999999</v>
      </c>
      <c r="BT59" s="556">
        <v>0.19369529999999999</v>
      </c>
      <c r="BU59" s="556">
        <v>0.509575</v>
      </c>
      <c r="BV59" s="556">
        <v>0.23240830000000001</v>
      </c>
    </row>
    <row r="60" spans="1:74" ht="11.1" customHeight="1" x14ac:dyDescent="0.2">
      <c r="A60" s="263" t="s">
        <v>753</v>
      </c>
      <c r="B60" s="539" t="s">
        <v>1195</v>
      </c>
      <c r="C60" s="574">
        <v>2.785361</v>
      </c>
      <c r="D60" s="574">
        <v>2.2682500000000001</v>
      </c>
      <c r="E60" s="574">
        <v>2.2341259999999998</v>
      </c>
      <c r="F60" s="574">
        <v>2.138395</v>
      </c>
      <c r="G60" s="574">
        <v>2.7600850000000001</v>
      </c>
      <c r="H60" s="574">
        <v>2.656558</v>
      </c>
      <c r="I60" s="574">
        <v>2.4182709999999998</v>
      </c>
      <c r="J60" s="574">
        <v>2.5729730000000002</v>
      </c>
      <c r="K60" s="574">
        <v>2.6260330000000001</v>
      </c>
      <c r="L60" s="574">
        <v>2.1504259999999999</v>
      </c>
      <c r="M60" s="574">
        <v>2.1959</v>
      </c>
      <c r="N60" s="574">
        <v>2.6129739999999999</v>
      </c>
      <c r="O60" s="574">
        <v>2.6986210000000002</v>
      </c>
      <c r="P60" s="574">
        <v>2.4724119999999998</v>
      </c>
      <c r="Q60" s="574">
        <v>2.6728779999999999</v>
      </c>
      <c r="R60" s="574">
        <v>2.1834370000000001</v>
      </c>
      <c r="S60" s="574">
        <v>2.344614</v>
      </c>
      <c r="T60" s="574">
        <v>2.67801</v>
      </c>
      <c r="U60" s="574">
        <v>2.751655</v>
      </c>
      <c r="V60" s="574">
        <v>2.5181870000000002</v>
      </c>
      <c r="W60" s="574">
        <v>1.938461</v>
      </c>
      <c r="X60" s="574">
        <v>2.252049</v>
      </c>
      <c r="Y60" s="574">
        <v>2.2611759999999999</v>
      </c>
      <c r="Z60" s="574">
        <v>2.7433939999999999</v>
      </c>
      <c r="AA60" s="574">
        <v>2.4372379999999998</v>
      </c>
      <c r="AB60" s="574">
        <v>2.5307080000000002</v>
      </c>
      <c r="AC60" s="574">
        <v>2.3515350000000002</v>
      </c>
      <c r="AD60" s="574">
        <v>2.431254</v>
      </c>
      <c r="AE60" s="574">
        <v>2.7800660000000001</v>
      </c>
      <c r="AF60" s="574">
        <v>2.6534409999999999</v>
      </c>
      <c r="AG60" s="574">
        <v>2.7564679999999999</v>
      </c>
      <c r="AH60" s="574">
        <v>2.757641</v>
      </c>
      <c r="AI60" s="574">
        <v>1.991187</v>
      </c>
      <c r="AJ60" s="574">
        <v>2.6713010000000001</v>
      </c>
      <c r="AK60" s="574">
        <v>2.6574469999999999</v>
      </c>
      <c r="AL60" s="574">
        <v>2.7500429999999998</v>
      </c>
      <c r="AM60" s="574">
        <v>2.793167</v>
      </c>
      <c r="AN60" s="574">
        <v>2.2603789999999999</v>
      </c>
      <c r="AO60" s="574">
        <v>2.3305739999999999</v>
      </c>
      <c r="AP60" s="574">
        <v>2.20363</v>
      </c>
      <c r="AQ60" s="574">
        <v>2.5952959999999998</v>
      </c>
      <c r="AR60" s="574">
        <v>2.670417</v>
      </c>
      <c r="AS60" s="574">
        <v>2.7142680000000001</v>
      </c>
      <c r="AT60" s="574">
        <v>2.7156910000000001</v>
      </c>
      <c r="AU60" s="574">
        <v>2.588546</v>
      </c>
      <c r="AV60" s="574">
        <v>2.096441</v>
      </c>
      <c r="AW60" s="574">
        <v>2.4226209999999999</v>
      </c>
      <c r="AX60" s="574">
        <v>2.5491640000000002</v>
      </c>
      <c r="AY60" s="574">
        <v>2.601842</v>
      </c>
      <c r="AZ60" s="574">
        <v>2.63178</v>
      </c>
      <c r="BA60" s="574">
        <v>2.2294619999999998</v>
      </c>
      <c r="BB60" s="574">
        <v>2.36063</v>
      </c>
      <c r="BC60" s="574">
        <v>2.7576299999999998</v>
      </c>
      <c r="BD60" s="556">
        <v>2.6251799999999998</v>
      </c>
      <c r="BE60" s="556">
        <v>2.7126899999999998</v>
      </c>
      <c r="BF60" s="556">
        <v>2.7126899999999998</v>
      </c>
      <c r="BG60" s="556">
        <v>2.5178400000000001</v>
      </c>
      <c r="BH60" s="556">
        <v>1.51461</v>
      </c>
      <c r="BI60" s="556">
        <v>2.5239799999999999</v>
      </c>
      <c r="BJ60" s="556">
        <v>2.7126899999999998</v>
      </c>
      <c r="BK60" s="556">
        <v>2.7126899999999998</v>
      </c>
      <c r="BL60" s="556">
        <v>2.45017</v>
      </c>
      <c r="BM60" s="556">
        <v>2.6578499999999998</v>
      </c>
      <c r="BN60" s="556">
        <v>2.0377200000000002</v>
      </c>
      <c r="BO60" s="556">
        <v>2.7126899999999998</v>
      </c>
      <c r="BP60" s="556">
        <v>2.6251799999999998</v>
      </c>
      <c r="BQ60" s="556">
        <v>2.7126899999999998</v>
      </c>
      <c r="BR60" s="556">
        <v>2.7126899999999998</v>
      </c>
      <c r="BS60" s="556">
        <v>2.0966999999999998</v>
      </c>
      <c r="BT60" s="556">
        <v>2.38089</v>
      </c>
      <c r="BU60" s="556">
        <v>2.6251799999999998</v>
      </c>
      <c r="BV60" s="556">
        <v>2.7126899999999998</v>
      </c>
    </row>
    <row r="61" spans="1:74" ht="11.1" customHeight="1" x14ac:dyDescent="0.2">
      <c r="A61" s="263" t="s">
        <v>754</v>
      </c>
      <c r="B61" s="539" t="s">
        <v>1188</v>
      </c>
      <c r="C61" s="574">
        <v>2.5229835999999999E-2</v>
      </c>
      <c r="D61" s="574">
        <v>2.8146886999999999E-2</v>
      </c>
      <c r="E61" s="574">
        <v>3.2171242000000003E-2</v>
      </c>
      <c r="F61" s="574">
        <v>2.6713780999999999E-2</v>
      </c>
      <c r="G61" s="574">
        <v>2.4550926000000001E-2</v>
      </c>
      <c r="H61" s="574">
        <v>1.6210400999999999E-2</v>
      </c>
      <c r="I61" s="574">
        <v>1.2875189E-2</v>
      </c>
      <c r="J61" s="574">
        <v>1.3775054E-2</v>
      </c>
      <c r="K61" s="574">
        <v>1.1514271E-2</v>
      </c>
      <c r="L61" s="574">
        <v>9.5506089999999998E-3</v>
      </c>
      <c r="M61" s="574">
        <v>1.3320677E-2</v>
      </c>
      <c r="N61" s="574">
        <v>1.7621127E-2</v>
      </c>
      <c r="O61" s="574">
        <v>2.2148322000000002E-2</v>
      </c>
      <c r="P61" s="574">
        <v>1.4831262E-2</v>
      </c>
      <c r="Q61" s="574">
        <v>3.2427702000000003E-2</v>
      </c>
      <c r="R61" s="574">
        <v>2.3091074999999999E-2</v>
      </c>
      <c r="S61" s="574">
        <v>2.2572275999999999E-2</v>
      </c>
      <c r="T61" s="574">
        <v>1.4888857E-2</v>
      </c>
      <c r="U61" s="574">
        <v>2.0779704999999999E-2</v>
      </c>
      <c r="V61" s="574">
        <v>1.8390019000000001E-2</v>
      </c>
      <c r="W61" s="574">
        <v>2.2460509E-2</v>
      </c>
      <c r="X61" s="574">
        <v>2.1595123000000001E-2</v>
      </c>
      <c r="Y61" s="574">
        <v>2.2828864000000001E-2</v>
      </c>
      <c r="Z61" s="574">
        <v>1.5593286E-2</v>
      </c>
      <c r="AA61" s="574">
        <v>2.0219339999999999E-2</v>
      </c>
      <c r="AB61" s="574">
        <v>2.3819238999999999E-2</v>
      </c>
      <c r="AC61" s="574">
        <v>3.2837482000000001E-2</v>
      </c>
      <c r="AD61" s="574">
        <v>2.8127883999999999E-2</v>
      </c>
      <c r="AE61" s="574">
        <v>2.0731181000000001E-2</v>
      </c>
      <c r="AF61" s="574">
        <v>1.4220379999999999E-2</v>
      </c>
      <c r="AG61" s="574">
        <v>1.1705790000000001E-2</v>
      </c>
      <c r="AH61" s="574">
        <v>1.3533389999999999E-2</v>
      </c>
      <c r="AI61" s="574">
        <v>1.4629193E-2</v>
      </c>
      <c r="AJ61" s="574">
        <v>1.1241516999999999E-2</v>
      </c>
      <c r="AK61" s="574">
        <v>1.4390963999999999E-2</v>
      </c>
      <c r="AL61" s="574">
        <v>2.550564E-2</v>
      </c>
      <c r="AM61" s="574">
        <v>2.2678351999999999E-2</v>
      </c>
      <c r="AN61" s="574">
        <v>1.8945872999999998E-2</v>
      </c>
      <c r="AO61" s="574">
        <v>2.0821295E-2</v>
      </c>
      <c r="AP61" s="574">
        <v>1.7351001000000001E-2</v>
      </c>
      <c r="AQ61" s="574">
        <v>1.9012141999999999E-2</v>
      </c>
      <c r="AR61" s="574">
        <v>1.6246122000000002E-2</v>
      </c>
      <c r="AS61" s="574">
        <v>1.9242875999999999E-2</v>
      </c>
      <c r="AT61" s="574">
        <v>1.9842180000000001E-2</v>
      </c>
      <c r="AU61" s="574">
        <v>1.7915995000000001E-2</v>
      </c>
      <c r="AV61" s="574">
        <v>1.8485620000000001E-2</v>
      </c>
      <c r="AW61" s="574">
        <v>1.8079795999999999E-2</v>
      </c>
      <c r="AX61" s="574">
        <v>2.0278612000000001E-2</v>
      </c>
      <c r="AY61" s="574">
        <v>2.2643923E-2</v>
      </c>
      <c r="AZ61" s="574">
        <v>2.1246174E-2</v>
      </c>
      <c r="BA61" s="574">
        <v>2.2847810999999999E-2</v>
      </c>
      <c r="BB61" s="574">
        <v>2.0235599999999999E-2</v>
      </c>
      <c r="BC61" s="574">
        <v>1.8870000000000001E-2</v>
      </c>
      <c r="BD61" s="556">
        <v>1.4714E-2</v>
      </c>
      <c r="BE61" s="556">
        <v>1.42603E-2</v>
      </c>
      <c r="BF61" s="556">
        <v>1.3080100000000001E-2</v>
      </c>
      <c r="BG61" s="556">
        <v>1.16998E-2</v>
      </c>
      <c r="BH61" s="556">
        <v>1.27922E-2</v>
      </c>
      <c r="BI61" s="556">
        <v>1.3646200000000001E-2</v>
      </c>
      <c r="BJ61" s="556">
        <v>1.6190599999999999E-2</v>
      </c>
      <c r="BK61" s="556">
        <v>2.02513E-2</v>
      </c>
      <c r="BL61" s="556">
        <v>1.7418300000000001E-2</v>
      </c>
      <c r="BM61" s="556">
        <v>1.9642300000000001E-2</v>
      </c>
      <c r="BN61" s="556">
        <v>1.79659E-2</v>
      </c>
      <c r="BO61" s="556">
        <v>1.71539E-2</v>
      </c>
      <c r="BP61" s="556">
        <v>1.34988E-2</v>
      </c>
      <c r="BQ61" s="556">
        <v>1.33416E-2</v>
      </c>
      <c r="BR61" s="556">
        <v>1.24078E-2</v>
      </c>
      <c r="BS61" s="556">
        <v>1.1223800000000001E-2</v>
      </c>
      <c r="BT61" s="556">
        <v>1.24323E-2</v>
      </c>
      <c r="BU61" s="556">
        <v>1.3391399999999999E-2</v>
      </c>
      <c r="BV61" s="556">
        <v>1.5997899999999999E-2</v>
      </c>
    </row>
    <row r="62" spans="1:74" ht="11.1" customHeight="1" x14ac:dyDescent="0.2">
      <c r="A62" s="263" t="s">
        <v>755</v>
      </c>
      <c r="B62" s="539" t="s">
        <v>1202</v>
      </c>
      <c r="C62" s="574">
        <v>0.54682485000000003</v>
      </c>
      <c r="D62" s="574">
        <v>0.58206390299999999</v>
      </c>
      <c r="E62" s="574">
        <v>0.71961809700000001</v>
      </c>
      <c r="F62" s="574">
        <v>0.72080593199999998</v>
      </c>
      <c r="G62" s="574">
        <v>0.840014967</v>
      </c>
      <c r="H62" s="574">
        <v>0.76626838600000002</v>
      </c>
      <c r="I62" s="574">
        <v>0.78967364900000003</v>
      </c>
      <c r="J62" s="574">
        <v>0.77788214099999997</v>
      </c>
      <c r="K62" s="574">
        <v>0.66313550700000001</v>
      </c>
      <c r="L62" s="574">
        <v>0.60373613299999995</v>
      </c>
      <c r="M62" s="574">
        <v>0.59488144899999995</v>
      </c>
      <c r="N62" s="574">
        <v>0.67429821899999998</v>
      </c>
      <c r="O62" s="574">
        <v>0.714041343</v>
      </c>
      <c r="P62" s="574">
        <v>0.72221221599999996</v>
      </c>
      <c r="Q62" s="574">
        <v>0.911690318</v>
      </c>
      <c r="R62" s="574">
        <v>1.003509421</v>
      </c>
      <c r="S62" s="574">
        <v>1.1541360220000001</v>
      </c>
      <c r="T62" s="574">
        <v>0.93173021600000006</v>
      </c>
      <c r="U62" s="574">
        <v>0.97232410199999997</v>
      </c>
      <c r="V62" s="574">
        <v>0.94719729900000005</v>
      </c>
      <c r="W62" s="574">
        <v>0.92935137499999998</v>
      </c>
      <c r="X62" s="574">
        <v>0.92826028599999999</v>
      </c>
      <c r="Y62" s="574">
        <v>0.77264292899999998</v>
      </c>
      <c r="Z62" s="574">
        <v>0.82846196400000005</v>
      </c>
      <c r="AA62" s="574">
        <v>0.80895569700000003</v>
      </c>
      <c r="AB62" s="574">
        <v>0.88534718499999998</v>
      </c>
      <c r="AC62" s="574">
        <v>1.125749603</v>
      </c>
      <c r="AD62" s="574">
        <v>1.180980138</v>
      </c>
      <c r="AE62" s="574">
        <v>1.2780769830000001</v>
      </c>
      <c r="AF62" s="574">
        <v>1.194728252</v>
      </c>
      <c r="AG62" s="574">
        <v>1.259671373</v>
      </c>
      <c r="AH62" s="574">
        <v>1.1674196160000001</v>
      </c>
      <c r="AI62" s="574">
        <v>0.97026508899999997</v>
      </c>
      <c r="AJ62" s="574">
        <v>1.0133129679999999</v>
      </c>
      <c r="AK62" s="574">
        <v>0.76652125800000004</v>
      </c>
      <c r="AL62" s="574">
        <v>0.83337050599999996</v>
      </c>
      <c r="AM62" s="574">
        <v>1.0038964779999999</v>
      </c>
      <c r="AN62" s="574">
        <v>1.110633939</v>
      </c>
      <c r="AO62" s="574">
        <v>1.350713525</v>
      </c>
      <c r="AP62" s="574">
        <v>1.2762152069999999</v>
      </c>
      <c r="AQ62" s="574">
        <v>1.5177114599999999</v>
      </c>
      <c r="AR62" s="574">
        <v>1.414946147</v>
      </c>
      <c r="AS62" s="574">
        <v>1.399478743</v>
      </c>
      <c r="AT62" s="574">
        <v>1.426625123</v>
      </c>
      <c r="AU62" s="574">
        <v>1.270182894</v>
      </c>
      <c r="AV62" s="574">
        <v>1.259960011</v>
      </c>
      <c r="AW62" s="574">
        <v>0.94608608500000002</v>
      </c>
      <c r="AX62" s="574">
        <v>0.84740024700000005</v>
      </c>
      <c r="AY62" s="574">
        <v>0.95243891199999997</v>
      </c>
      <c r="AZ62" s="574">
        <v>1.376057123</v>
      </c>
      <c r="BA62" s="574">
        <v>1.5310295089999999</v>
      </c>
      <c r="BB62" s="574">
        <v>1.706019</v>
      </c>
      <c r="BC62" s="574">
        <v>1.945103</v>
      </c>
      <c r="BD62" s="556">
        <v>1.840964</v>
      </c>
      <c r="BE62" s="556">
        <v>1.794176</v>
      </c>
      <c r="BF62" s="556">
        <v>1.826735</v>
      </c>
      <c r="BG62" s="556">
        <v>1.642981</v>
      </c>
      <c r="BH62" s="556">
        <v>1.6140760000000001</v>
      </c>
      <c r="BI62" s="556">
        <v>1.2642150000000001</v>
      </c>
      <c r="BJ62" s="556">
        <v>1.1715100000000001</v>
      </c>
      <c r="BK62" s="556">
        <v>1.349129</v>
      </c>
      <c r="BL62" s="556">
        <v>1.734124</v>
      </c>
      <c r="BM62" s="556">
        <v>2.0306860000000002</v>
      </c>
      <c r="BN62" s="556">
        <v>2.186823</v>
      </c>
      <c r="BO62" s="556">
        <v>2.2997079999999999</v>
      </c>
      <c r="BP62" s="556">
        <v>2.1993819999999999</v>
      </c>
      <c r="BQ62" s="556">
        <v>2.1257739999999998</v>
      </c>
      <c r="BR62" s="556">
        <v>2.1744439999999998</v>
      </c>
      <c r="BS62" s="556">
        <v>1.983995</v>
      </c>
      <c r="BT62" s="556">
        <v>1.9828140000000001</v>
      </c>
      <c r="BU62" s="556">
        <v>1.470407</v>
      </c>
      <c r="BV62" s="556">
        <v>1.321868</v>
      </c>
    </row>
    <row r="63" spans="1:74" ht="11.1" customHeight="1" x14ac:dyDescent="0.2">
      <c r="A63" s="263" t="s">
        <v>756</v>
      </c>
      <c r="B63" s="582" t="s">
        <v>1203</v>
      </c>
      <c r="C63" s="574">
        <v>0.32871497500000002</v>
      </c>
      <c r="D63" s="574">
        <v>0.32186183499999999</v>
      </c>
      <c r="E63" s="574">
        <v>0.23731821</v>
      </c>
      <c r="F63" s="574">
        <v>0.23033708999999999</v>
      </c>
      <c r="G63" s="574">
        <v>0.22762326699999999</v>
      </c>
      <c r="H63" s="574">
        <v>0.32043117300000001</v>
      </c>
      <c r="I63" s="574">
        <v>0.35011255299999999</v>
      </c>
      <c r="J63" s="574">
        <v>0.32210138799999999</v>
      </c>
      <c r="K63" s="574">
        <v>0.23306622799999999</v>
      </c>
      <c r="L63" s="574">
        <v>0.23175489499999999</v>
      </c>
      <c r="M63" s="574">
        <v>0.20749246499999999</v>
      </c>
      <c r="N63" s="574">
        <v>0.25211278100000001</v>
      </c>
      <c r="O63" s="574">
        <v>0.22922231700000001</v>
      </c>
      <c r="P63" s="574">
        <v>0.29674391100000003</v>
      </c>
      <c r="Q63" s="574">
        <v>0.20859409300000001</v>
      </c>
      <c r="R63" s="574">
        <v>0.23441441099999999</v>
      </c>
      <c r="S63" s="574">
        <v>0.21629248500000001</v>
      </c>
      <c r="T63" s="574">
        <v>0.23479170299999999</v>
      </c>
      <c r="U63" s="574">
        <v>0.20546719099999999</v>
      </c>
      <c r="V63" s="574">
        <v>0.211583724</v>
      </c>
      <c r="W63" s="574">
        <v>0.20232604500000001</v>
      </c>
      <c r="X63" s="574">
        <v>0.17877196100000001</v>
      </c>
      <c r="Y63" s="574">
        <v>0.16293297600000001</v>
      </c>
      <c r="Z63" s="574">
        <v>0.199988782</v>
      </c>
      <c r="AA63" s="574">
        <v>0.209795702</v>
      </c>
      <c r="AB63" s="574">
        <v>0.15898567299999999</v>
      </c>
      <c r="AC63" s="574">
        <v>0.243499088</v>
      </c>
      <c r="AD63" s="574">
        <v>0.13642306800000001</v>
      </c>
      <c r="AE63" s="574">
        <v>0.138531601</v>
      </c>
      <c r="AF63" s="574">
        <v>0.197408681</v>
      </c>
      <c r="AG63" s="574">
        <v>0.19702227</v>
      </c>
      <c r="AH63" s="574">
        <v>0.20559672300000001</v>
      </c>
      <c r="AI63" s="574">
        <v>0.20165682600000001</v>
      </c>
      <c r="AJ63" s="574">
        <v>0.13899218699999999</v>
      </c>
      <c r="AK63" s="574">
        <v>0.11282099499999999</v>
      </c>
      <c r="AL63" s="574">
        <v>0.28958960700000003</v>
      </c>
      <c r="AM63" s="574">
        <v>0.23851217</v>
      </c>
      <c r="AN63" s="574">
        <v>0.222715464</v>
      </c>
      <c r="AO63" s="574">
        <v>0.140389762</v>
      </c>
      <c r="AP63" s="574">
        <v>0.144354228</v>
      </c>
      <c r="AQ63" s="574">
        <v>0.16566371599999999</v>
      </c>
      <c r="AR63" s="574">
        <v>0.17889656800000001</v>
      </c>
      <c r="AS63" s="574">
        <v>0.244544661</v>
      </c>
      <c r="AT63" s="574">
        <v>0.234600001</v>
      </c>
      <c r="AU63" s="574">
        <v>0.14803248799999999</v>
      </c>
      <c r="AV63" s="574">
        <v>7.0966317000000001E-2</v>
      </c>
      <c r="AW63" s="574">
        <v>0.12044875100000001</v>
      </c>
      <c r="AX63" s="574">
        <v>0.161918122</v>
      </c>
      <c r="AY63" s="574">
        <v>0.12826955400000001</v>
      </c>
      <c r="AZ63" s="574">
        <v>8.1810657999999994E-2</v>
      </c>
      <c r="BA63" s="574">
        <v>7.8188568999999999E-2</v>
      </c>
      <c r="BB63" s="574">
        <v>0.15734200000000001</v>
      </c>
      <c r="BC63" s="574">
        <v>0.17050870000000001</v>
      </c>
      <c r="BD63" s="556">
        <v>0.18289639999999999</v>
      </c>
      <c r="BE63" s="556">
        <v>0.19417699999999999</v>
      </c>
      <c r="BF63" s="556">
        <v>0.19035579999999999</v>
      </c>
      <c r="BG63" s="556">
        <v>0.16034570000000001</v>
      </c>
      <c r="BH63" s="556">
        <v>0.109087</v>
      </c>
      <c r="BI63" s="556">
        <v>0.1206006</v>
      </c>
      <c r="BJ63" s="556">
        <v>0.19796900000000001</v>
      </c>
      <c r="BK63" s="556">
        <v>0.17258399999999999</v>
      </c>
      <c r="BL63" s="556">
        <v>0.14131540000000001</v>
      </c>
      <c r="BM63" s="556">
        <v>0.13762849999999999</v>
      </c>
      <c r="BN63" s="556">
        <v>0.14695510000000001</v>
      </c>
      <c r="BO63" s="556">
        <v>0.16260330000000001</v>
      </c>
      <c r="BP63" s="556">
        <v>0.19160930000000001</v>
      </c>
      <c r="BQ63" s="556">
        <v>0.2039097</v>
      </c>
      <c r="BR63" s="556">
        <v>0.20158899999999999</v>
      </c>
      <c r="BS63" s="556">
        <v>0.16250390000000001</v>
      </c>
      <c r="BT63" s="556">
        <v>0.1033212</v>
      </c>
      <c r="BU63" s="556">
        <v>0.11717569999999999</v>
      </c>
      <c r="BV63" s="556">
        <v>0.21414079999999999</v>
      </c>
    </row>
    <row r="64" spans="1:74" s="342" customFormat="1" ht="11.1" customHeight="1" x14ac:dyDescent="0.2">
      <c r="A64" s="581" t="s">
        <v>757</v>
      </c>
      <c r="B64" s="546" t="s">
        <v>1201</v>
      </c>
      <c r="C64" s="370">
        <v>17.496048895000001</v>
      </c>
      <c r="D64" s="370">
        <v>16.547258066000001</v>
      </c>
      <c r="E64" s="370">
        <v>18.556735601</v>
      </c>
      <c r="F64" s="370">
        <v>18.473053796999999</v>
      </c>
      <c r="G64" s="370">
        <v>19.591305849000001</v>
      </c>
      <c r="H64" s="370">
        <v>22.079839675999999</v>
      </c>
      <c r="I64" s="370">
        <v>23.585553228999999</v>
      </c>
      <c r="J64" s="370">
        <v>23.985410366</v>
      </c>
      <c r="K64" s="370">
        <v>21.761634507</v>
      </c>
      <c r="L64" s="370">
        <v>21.066986453999998</v>
      </c>
      <c r="M64" s="370">
        <v>17.572468813</v>
      </c>
      <c r="N64" s="370">
        <v>17.124044854000001</v>
      </c>
      <c r="O64" s="370">
        <v>16.8622823</v>
      </c>
      <c r="P64" s="370">
        <v>16.093873089999999</v>
      </c>
      <c r="Q64" s="370">
        <v>17.660570146000001</v>
      </c>
      <c r="R64" s="370">
        <v>17.967524423</v>
      </c>
      <c r="S64" s="370">
        <v>21.017149526000001</v>
      </c>
      <c r="T64" s="370">
        <v>21.715368248000001</v>
      </c>
      <c r="U64" s="370">
        <v>23.391994314000002</v>
      </c>
      <c r="V64" s="370">
        <v>24.282616554000001</v>
      </c>
      <c r="W64" s="370">
        <v>21.579078562999999</v>
      </c>
      <c r="X64" s="370">
        <v>20.788442978999999</v>
      </c>
      <c r="Y64" s="370">
        <v>16.270957539000001</v>
      </c>
      <c r="Z64" s="370">
        <v>17.610091568000001</v>
      </c>
      <c r="AA64" s="370">
        <v>18.417364288000002</v>
      </c>
      <c r="AB64" s="370">
        <v>16.358549949</v>
      </c>
      <c r="AC64" s="370">
        <v>18.322108791000002</v>
      </c>
      <c r="AD64" s="370">
        <v>18.638157404000001</v>
      </c>
      <c r="AE64" s="370">
        <v>21.960583395</v>
      </c>
      <c r="AF64" s="370">
        <v>23.477294693000001</v>
      </c>
      <c r="AG64" s="370">
        <v>25.081149331999999</v>
      </c>
      <c r="AH64" s="370">
        <v>25.155272265000001</v>
      </c>
      <c r="AI64" s="370">
        <v>21.685804251</v>
      </c>
      <c r="AJ64" s="370">
        <v>19.388144515</v>
      </c>
      <c r="AK64" s="370">
        <v>18.365333131</v>
      </c>
      <c r="AL64" s="370">
        <v>18.679116644</v>
      </c>
      <c r="AM64" s="370">
        <v>18.004314667999999</v>
      </c>
      <c r="AN64" s="370">
        <v>16.011443024999998</v>
      </c>
      <c r="AO64" s="370">
        <v>18.436385350999998</v>
      </c>
      <c r="AP64" s="370">
        <v>19.088384823999998</v>
      </c>
      <c r="AQ64" s="370">
        <v>21.546669600000001</v>
      </c>
      <c r="AR64" s="370">
        <v>22.985658906000001</v>
      </c>
      <c r="AS64" s="370">
        <v>25.780912476000001</v>
      </c>
      <c r="AT64" s="370">
        <v>26.753899079</v>
      </c>
      <c r="AU64" s="370">
        <v>23.191092861000001</v>
      </c>
      <c r="AV64" s="370">
        <v>20.495705510000001</v>
      </c>
      <c r="AW64" s="370">
        <v>17.847454131999999</v>
      </c>
      <c r="AX64" s="370">
        <v>17.57904894</v>
      </c>
      <c r="AY64" s="370">
        <v>18.671324425000002</v>
      </c>
      <c r="AZ64" s="370">
        <v>16.309700343999999</v>
      </c>
      <c r="BA64" s="370">
        <v>18.443011784999999</v>
      </c>
      <c r="BB64" s="370">
        <v>18.401979999999998</v>
      </c>
      <c r="BC64" s="370">
        <v>22.299199999999999</v>
      </c>
      <c r="BD64" s="566">
        <v>22.71763</v>
      </c>
      <c r="BE64" s="566">
        <v>25.49757</v>
      </c>
      <c r="BF64" s="566">
        <v>25.598590000000002</v>
      </c>
      <c r="BG64" s="566">
        <v>22.800219999999999</v>
      </c>
      <c r="BH64" s="566">
        <v>20.48968</v>
      </c>
      <c r="BI64" s="566">
        <v>17.246880000000001</v>
      </c>
      <c r="BJ64" s="566">
        <v>17.510739999999998</v>
      </c>
      <c r="BK64" s="566">
        <v>18.027750000000001</v>
      </c>
      <c r="BL64" s="566">
        <v>15.731059999999999</v>
      </c>
      <c r="BM64" s="566">
        <v>17.40578</v>
      </c>
      <c r="BN64" s="566">
        <v>18.41187</v>
      </c>
      <c r="BO64" s="566">
        <v>21.52458</v>
      </c>
      <c r="BP64" s="566">
        <v>23.112839999999998</v>
      </c>
      <c r="BQ64" s="566">
        <v>25.290289999999999</v>
      </c>
      <c r="BR64" s="566">
        <v>25.533429999999999</v>
      </c>
      <c r="BS64" s="566">
        <v>22.725200000000001</v>
      </c>
      <c r="BT64" s="566">
        <v>20.631160000000001</v>
      </c>
      <c r="BU64" s="566">
        <v>17.24052</v>
      </c>
      <c r="BV64" s="566">
        <v>17.498059999999999</v>
      </c>
    </row>
    <row r="65" spans="1:74" ht="11.1" customHeight="1" x14ac:dyDescent="0.2">
      <c r="A65" s="265" t="s">
        <v>758</v>
      </c>
      <c r="B65" s="586" t="s">
        <v>1204</v>
      </c>
      <c r="C65" s="576">
        <v>17.070077909999998</v>
      </c>
      <c r="D65" s="576">
        <v>16.224308069999999</v>
      </c>
      <c r="E65" s="576">
        <v>18.63600971</v>
      </c>
      <c r="F65" s="576">
        <v>18.538776070000001</v>
      </c>
      <c r="G65" s="576">
        <v>20.011036090000001</v>
      </c>
      <c r="H65" s="576">
        <v>22.580800910000001</v>
      </c>
      <c r="I65" s="576">
        <v>24.092117829999999</v>
      </c>
      <c r="J65" s="576">
        <v>24.426988529999999</v>
      </c>
      <c r="K65" s="576">
        <v>22.20443976</v>
      </c>
      <c r="L65" s="576">
        <v>21.308321459999998</v>
      </c>
      <c r="M65" s="576">
        <v>17.630624099999999</v>
      </c>
      <c r="N65" s="576">
        <v>17.22178332</v>
      </c>
      <c r="O65" s="576">
        <v>16.884115130000001</v>
      </c>
      <c r="P65" s="576">
        <v>16.130397089999999</v>
      </c>
      <c r="Q65" s="576">
        <v>17.871651570000001</v>
      </c>
      <c r="R65" s="576">
        <v>18.108465299999999</v>
      </c>
      <c r="S65" s="576">
        <v>21.388338099999999</v>
      </c>
      <c r="T65" s="576">
        <v>22.043957120000002</v>
      </c>
      <c r="U65" s="576">
        <v>23.660609099999999</v>
      </c>
      <c r="V65" s="576">
        <v>24.51829472</v>
      </c>
      <c r="W65" s="576">
        <v>21.853189149999999</v>
      </c>
      <c r="X65" s="576">
        <v>20.857238219999999</v>
      </c>
      <c r="Y65" s="576">
        <v>16.198683509999999</v>
      </c>
      <c r="Z65" s="576">
        <v>17.505548699999999</v>
      </c>
      <c r="AA65" s="576">
        <v>17.898650100000001</v>
      </c>
      <c r="AB65" s="576">
        <v>15.99575909</v>
      </c>
      <c r="AC65" s="576">
        <v>18.258193577</v>
      </c>
      <c r="AD65" s="576">
        <v>18.705457502000002</v>
      </c>
      <c r="AE65" s="576">
        <v>21.955099626999999</v>
      </c>
      <c r="AF65" s="576">
        <v>22.975117581999999</v>
      </c>
      <c r="AG65" s="576">
        <v>25.416004044000001</v>
      </c>
      <c r="AH65" s="576">
        <v>25.883613749999999</v>
      </c>
      <c r="AI65" s="576">
        <v>22.610174915999998</v>
      </c>
      <c r="AJ65" s="576">
        <v>19.876394491999999</v>
      </c>
      <c r="AK65" s="576">
        <v>19.006769691999999</v>
      </c>
      <c r="AL65" s="576">
        <v>18.953111416999999</v>
      </c>
      <c r="AM65" s="576">
        <v>18.175014341000001</v>
      </c>
      <c r="AN65" s="576">
        <v>16.760184272</v>
      </c>
      <c r="AO65" s="576">
        <v>19.489414677999999</v>
      </c>
      <c r="AP65" s="576">
        <v>20.061179453000001</v>
      </c>
      <c r="AQ65" s="576">
        <v>22.008962964999998</v>
      </c>
      <c r="AR65" s="576">
        <v>23.476022401000002</v>
      </c>
      <c r="AS65" s="576">
        <v>26.469765510999999</v>
      </c>
      <c r="AT65" s="576">
        <v>27.207998203999999</v>
      </c>
      <c r="AU65" s="576">
        <v>23.557049834000001</v>
      </c>
      <c r="AV65" s="576">
        <v>20.864848322</v>
      </c>
      <c r="AW65" s="576">
        <v>18.007013606000001</v>
      </c>
      <c r="AX65" s="576">
        <v>17.705241396000002</v>
      </c>
      <c r="AY65" s="576">
        <v>18.307264784000001</v>
      </c>
      <c r="AZ65" s="576">
        <v>16.251866685</v>
      </c>
      <c r="BA65" s="576">
        <v>18.355483052</v>
      </c>
      <c r="BB65" s="576">
        <v>18.751130786000001</v>
      </c>
      <c r="BC65" s="576">
        <v>22.050740000000001</v>
      </c>
      <c r="BD65" s="559">
        <v>22.83342</v>
      </c>
      <c r="BE65" s="559">
        <v>25.77402</v>
      </c>
      <c r="BF65" s="559">
        <v>26.023319999999998</v>
      </c>
      <c r="BG65" s="559">
        <v>23.246099999999998</v>
      </c>
      <c r="BH65" s="559">
        <v>20.75328</v>
      </c>
      <c r="BI65" s="559">
        <v>17.247859999999999</v>
      </c>
      <c r="BJ65" s="559">
        <v>17.447510000000001</v>
      </c>
      <c r="BK65" s="559">
        <v>17.698309999999999</v>
      </c>
      <c r="BL65" s="559">
        <v>15.41985</v>
      </c>
      <c r="BM65" s="559">
        <v>17.2972</v>
      </c>
      <c r="BN65" s="559">
        <v>18.42755</v>
      </c>
      <c r="BO65" s="559">
        <v>21.830629999999999</v>
      </c>
      <c r="BP65" s="559">
        <v>23.580649999999999</v>
      </c>
      <c r="BQ65" s="559">
        <v>25.743960000000001</v>
      </c>
      <c r="BR65" s="559">
        <v>26.037759999999999</v>
      </c>
      <c r="BS65" s="559">
        <v>23.25573</v>
      </c>
      <c r="BT65" s="559">
        <v>20.76587</v>
      </c>
      <c r="BU65" s="559">
        <v>17.229030000000002</v>
      </c>
      <c r="BV65" s="559">
        <v>17.42755</v>
      </c>
    </row>
    <row r="66" spans="1:74" s="414" customFormat="1" ht="12" customHeight="1" x14ac:dyDescent="0.2">
      <c r="A66" s="413"/>
      <c r="B66" s="404" t="s">
        <v>929</v>
      </c>
      <c r="C66" s="402"/>
      <c r="D66" s="402"/>
      <c r="E66" s="402"/>
      <c r="F66" s="402"/>
      <c r="G66" s="402"/>
      <c r="H66" s="402"/>
      <c r="I66" s="402"/>
      <c r="J66" s="402"/>
      <c r="K66" s="402"/>
      <c r="L66" s="402"/>
      <c r="M66" s="402"/>
      <c r="N66" s="402"/>
      <c r="O66" s="402"/>
      <c r="P66" s="402"/>
      <c r="Q66" s="402"/>
    </row>
    <row r="67" spans="1:74" ht="12" customHeight="1" x14ac:dyDescent="0.2">
      <c r="A67" s="258"/>
      <c r="B67" s="788" t="str">
        <f>Dates!$G$2</f>
        <v>EIA completed modeling and analysis for this report on Thursday, June 6, 2024.</v>
      </c>
      <c r="C67" s="789"/>
      <c r="D67" s="789"/>
      <c r="E67" s="789"/>
      <c r="F67" s="789"/>
      <c r="G67" s="789"/>
      <c r="H67" s="789"/>
      <c r="I67" s="789"/>
      <c r="J67" s="789"/>
      <c r="K67" s="789"/>
      <c r="L67" s="789"/>
      <c r="M67" s="789"/>
      <c r="N67" s="789"/>
      <c r="O67" s="789"/>
      <c r="P67" s="789"/>
      <c r="Q67" s="789"/>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383"/>
      <c r="AZ67" s="383"/>
      <c r="BA67" s="383"/>
      <c r="BB67" s="383"/>
      <c r="BC67" s="383"/>
      <c r="BD67" s="383"/>
      <c r="BE67" s="383"/>
      <c r="BF67" s="383"/>
      <c r="BG67" s="383"/>
      <c r="BH67" s="383"/>
      <c r="BI67" s="383"/>
      <c r="BJ67" s="266"/>
      <c r="BK67" s="266"/>
      <c r="BL67" s="266"/>
      <c r="BM67" s="266"/>
      <c r="BN67" s="266"/>
      <c r="BO67" s="266"/>
      <c r="BP67" s="266"/>
      <c r="BQ67" s="266"/>
      <c r="BR67" s="266"/>
      <c r="BS67" s="266"/>
      <c r="BT67" s="266"/>
      <c r="BU67" s="266"/>
      <c r="BV67" s="266"/>
    </row>
    <row r="68" spans="1:74" ht="12" customHeight="1" x14ac:dyDescent="0.2">
      <c r="A68" s="258"/>
      <c r="B68" s="882" t="s">
        <v>213</v>
      </c>
      <c r="C68" s="883"/>
      <c r="D68" s="883"/>
      <c r="E68" s="883"/>
      <c r="F68" s="883"/>
      <c r="G68" s="883"/>
      <c r="H68" s="883"/>
      <c r="I68" s="883"/>
      <c r="J68" s="883"/>
      <c r="K68" s="883"/>
      <c r="L68" s="883"/>
      <c r="M68" s="883"/>
      <c r="N68" s="883"/>
      <c r="O68" s="883"/>
      <c r="P68" s="883"/>
      <c r="Q68" s="884"/>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336"/>
      <c r="BE68" s="336"/>
      <c r="BF68" s="336"/>
      <c r="BG68" s="266"/>
      <c r="BH68" s="266"/>
      <c r="BI68" s="266"/>
      <c r="BJ68" s="266"/>
      <c r="BK68" s="266"/>
      <c r="BL68" s="266"/>
      <c r="BM68" s="266"/>
      <c r="BN68" s="266"/>
      <c r="BO68" s="266"/>
      <c r="BP68" s="266"/>
      <c r="BQ68" s="266"/>
      <c r="BR68" s="266"/>
      <c r="BS68" s="266"/>
      <c r="BT68" s="266"/>
      <c r="BU68" s="266"/>
      <c r="BV68" s="266"/>
    </row>
    <row r="69" spans="1:74" ht="12" customHeight="1" x14ac:dyDescent="0.2">
      <c r="A69" s="267"/>
      <c r="B69" s="885" t="s">
        <v>908</v>
      </c>
      <c r="C69" s="886"/>
      <c r="D69" s="886"/>
      <c r="E69" s="886"/>
      <c r="F69" s="886"/>
      <c r="G69" s="886"/>
      <c r="H69" s="886"/>
      <c r="I69" s="886"/>
      <c r="J69" s="886"/>
      <c r="K69" s="886"/>
      <c r="L69" s="886"/>
      <c r="M69" s="886"/>
      <c r="N69" s="886"/>
      <c r="O69" s="886"/>
      <c r="P69" s="886"/>
      <c r="Q69" s="887"/>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337"/>
      <c r="BE69" s="337"/>
      <c r="BF69" s="337"/>
      <c r="BG69" s="268"/>
      <c r="BH69" s="268"/>
      <c r="BI69" s="268"/>
      <c r="BJ69" s="268"/>
      <c r="BK69" s="268"/>
      <c r="BL69" s="268"/>
      <c r="BM69" s="268"/>
      <c r="BN69" s="268"/>
      <c r="BO69" s="268"/>
      <c r="BP69" s="268"/>
      <c r="BQ69" s="268"/>
      <c r="BR69" s="268"/>
      <c r="BS69" s="268"/>
      <c r="BT69" s="268"/>
      <c r="BU69" s="268"/>
      <c r="BV69" s="268"/>
    </row>
    <row r="70" spans="1:74" ht="12" customHeight="1" x14ac:dyDescent="0.2">
      <c r="A70" s="267"/>
      <c r="B70" s="881" t="s">
        <v>909</v>
      </c>
      <c r="C70" s="879"/>
      <c r="D70" s="879"/>
      <c r="E70" s="879"/>
      <c r="F70" s="879"/>
      <c r="G70" s="879"/>
      <c r="H70" s="879"/>
      <c r="I70" s="879"/>
      <c r="J70" s="879"/>
      <c r="K70" s="879"/>
      <c r="L70" s="879"/>
      <c r="M70" s="879"/>
      <c r="N70" s="879"/>
      <c r="O70" s="879"/>
      <c r="P70" s="879"/>
      <c r="Q70" s="880"/>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337"/>
      <c r="BE70" s="337"/>
      <c r="BF70" s="337"/>
      <c r="BG70" s="268"/>
      <c r="BH70" s="268"/>
      <c r="BI70" s="268"/>
      <c r="BJ70" s="268"/>
      <c r="BK70" s="268"/>
      <c r="BL70" s="268"/>
      <c r="BM70" s="268"/>
      <c r="BN70" s="268"/>
      <c r="BO70" s="268"/>
      <c r="BP70" s="268"/>
      <c r="BQ70" s="268"/>
      <c r="BR70" s="268"/>
      <c r="BS70" s="268"/>
      <c r="BT70" s="268"/>
      <c r="BU70" s="268"/>
      <c r="BV70" s="268"/>
    </row>
    <row r="71" spans="1:74" ht="12" customHeight="1" x14ac:dyDescent="0.2">
      <c r="A71" s="267"/>
      <c r="B71" s="878" t="s">
        <v>832</v>
      </c>
      <c r="C71" s="879"/>
      <c r="D71" s="879"/>
      <c r="E71" s="879"/>
      <c r="F71" s="879"/>
      <c r="G71" s="879"/>
      <c r="H71" s="879"/>
      <c r="I71" s="879"/>
      <c r="J71" s="879"/>
      <c r="K71" s="879"/>
      <c r="L71" s="879"/>
      <c r="M71" s="879"/>
      <c r="N71" s="879"/>
      <c r="O71" s="879"/>
      <c r="P71" s="879"/>
      <c r="Q71" s="880"/>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337"/>
      <c r="BE71" s="337"/>
      <c r="BF71" s="337"/>
      <c r="BG71" s="268"/>
      <c r="BH71" s="268"/>
      <c r="BI71" s="268"/>
      <c r="BJ71" s="268"/>
      <c r="BK71" s="268"/>
      <c r="BL71" s="268"/>
      <c r="BM71" s="268"/>
      <c r="BN71" s="268"/>
      <c r="BO71" s="268"/>
      <c r="BP71" s="268"/>
      <c r="BQ71" s="268"/>
      <c r="BR71" s="268"/>
      <c r="BS71" s="268"/>
      <c r="BT71" s="268"/>
      <c r="BU71" s="268"/>
      <c r="BV71" s="268"/>
    </row>
    <row r="72" spans="1:74" ht="12" customHeight="1" x14ac:dyDescent="0.2">
      <c r="A72" s="267"/>
      <c r="B72" s="878" t="s">
        <v>833</v>
      </c>
      <c r="C72" s="879"/>
      <c r="D72" s="879"/>
      <c r="E72" s="879"/>
      <c r="F72" s="879"/>
      <c r="G72" s="879"/>
      <c r="H72" s="879"/>
      <c r="I72" s="879"/>
      <c r="J72" s="879"/>
      <c r="K72" s="879"/>
      <c r="L72" s="879"/>
      <c r="M72" s="879"/>
      <c r="N72" s="879"/>
      <c r="O72" s="879"/>
      <c r="P72" s="879"/>
      <c r="Q72" s="880"/>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337"/>
      <c r="BE72" s="337"/>
      <c r="BF72" s="337"/>
      <c r="BG72" s="268"/>
      <c r="BH72" s="268"/>
      <c r="BI72" s="268"/>
      <c r="BJ72" s="268"/>
      <c r="BK72" s="268"/>
      <c r="BL72" s="268"/>
      <c r="BM72" s="268"/>
      <c r="BN72" s="268"/>
      <c r="BO72" s="268"/>
      <c r="BP72" s="268"/>
      <c r="BQ72" s="268"/>
      <c r="BR72" s="268"/>
      <c r="BS72" s="268"/>
      <c r="BT72" s="268"/>
      <c r="BU72" s="268"/>
      <c r="BV72" s="268"/>
    </row>
    <row r="73" spans="1:74" ht="12" customHeight="1" x14ac:dyDescent="0.2">
      <c r="A73" s="267"/>
      <c r="B73" s="878" t="s">
        <v>921</v>
      </c>
      <c r="C73" s="879"/>
      <c r="D73" s="879"/>
      <c r="E73" s="879"/>
      <c r="F73" s="879"/>
      <c r="G73" s="879"/>
      <c r="H73" s="879"/>
      <c r="I73" s="879"/>
      <c r="J73" s="879"/>
      <c r="K73" s="879"/>
      <c r="L73" s="879"/>
      <c r="M73" s="879"/>
      <c r="N73" s="879"/>
      <c r="O73" s="879"/>
      <c r="P73" s="879"/>
      <c r="Q73" s="880"/>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337"/>
      <c r="BE73" s="337"/>
      <c r="BF73" s="337"/>
      <c r="BG73" s="268"/>
      <c r="BH73" s="268"/>
      <c r="BI73" s="268"/>
      <c r="BJ73" s="268"/>
      <c r="BK73" s="268"/>
      <c r="BL73" s="268"/>
      <c r="BM73" s="268"/>
      <c r="BN73" s="268"/>
      <c r="BO73" s="268"/>
      <c r="BP73" s="268"/>
      <c r="BQ73" s="268"/>
      <c r="BR73" s="268"/>
      <c r="BS73" s="268"/>
      <c r="BT73" s="268"/>
      <c r="BU73" s="268"/>
      <c r="BV73" s="268"/>
    </row>
    <row r="74" spans="1:74" ht="12" customHeight="1" x14ac:dyDescent="0.2">
      <c r="A74" s="267"/>
      <c r="B74" s="878" t="s">
        <v>834</v>
      </c>
      <c r="C74" s="879"/>
      <c r="D74" s="879"/>
      <c r="E74" s="879"/>
      <c r="F74" s="879"/>
      <c r="G74" s="879"/>
      <c r="H74" s="879"/>
      <c r="I74" s="879"/>
      <c r="J74" s="879"/>
      <c r="K74" s="879"/>
      <c r="L74" s="879"/>
      <c r="M74" s="879"/>
      <c r="N74" s="879"/>
      <c r="O74" s="879"/>
      <c r="P74" s="879"/>
      <c r="Q74" s="880"/>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337"/>
      <c r="BE74" s="337"/>
      <c r="BF74" s="337"/>
      <c r="BG74" s="268"/>
      <c r="BH74" s="268"/>
      <c r="BI74" s="268"/>
      <c r="BJ74" s="268"/>
      <c r="BK74" s="268"/>
      <c r="BL74" s="268"/>
      <c r="BM74" s="268"/>
      <c r="BN74" s="268"/>
      <c r="BO74" s="268"/>
      <c r="BP74" s="268"/>
      <c r="BQ74" s="268"/>
      <c r="BR74" s="268"/>
      <c r="BS74" s="268"/>
      <c r="BT74" s="268"/>
      <c r="BU74" s="268"/>
      <c r="BV74" s="268"/>
    </row>
    <row r="75" spans="1:74" ht="12" customHeight="1" x14ac:dyDescent="0.2">
      <c r="A75" s="267"/>
      <c r="B75" s="881" t="s">
        <v>910</v>
      </c>
      <c r="C75" s="879"/>
      <c r="D75" s="879"/>
      <c r="E75" s="879"/>
      <c r="F75" s="879"/>
      <c r="G75" s="879"/>
      <c r="H75" s="879"/>
      <c r="I75" s="879"/>
      <c r="J75" s="879"/>
      <c r="K75" s="879"/>
      <c r="L75" s="879"/>
      <c r="M75" s="879"/>
      <c r="N75" s="879"/>
      <c r="O75" s="879"/>
      <c r="P75" s="879"/>
      <c r="Q75" s="880"/>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337"/>
      <c r="BE75" s="337"/>
      <c r="BF75" s="337"/>
      <c r="BG75" s="268"/>
      <c r="BH75" s="268"/>
      <c r="BI75" s="268"/>
      <c r="BJ75" s="268"/>
      <c r="BK75" s="268"/>
      <c r="BL75" s="268"/>
      <c r="BM75" s="268"/>
      <c r="BN75" s="268"/>
      <c r="BO75" s="268"/>
      <c r="BP75" s="268"/>
      <c r="BQ75" s="268"/>
      <c r="BR75" s="268"/>
      <c r="BS75" s="268"/>
      <c r="BT75" s="268"/>
      <c r="BU75" s="268"/>
      <c r="BV75" s="268"/>
    </row>
    <row r="76" spans="1:74" ht="12" customHeight="1" x14ac:dyDescent="0.2">
      <c r="A76" s="267"/>
      <c r="B76" s="888" t="s">
        <v>904</v>
      </c>
      <c r="C76" s="889"/>
      <c r="D76" s="889"/>
      <c r="E76" s="889"/>
      <c r="F76" s="889"/>
      <c r="G76" s="889"/>
      <c r="H76" s="889"/>
      <c r="I76" s="889"/>
      <c r="J76" s="889"/>
      <c r="K76" s="889"/>
      <c r="L76" s="889"/>
      <c r="M76" s="889"/>
      <c r="N76" s="889"/>
      <c r="O76" s="889"/>
      <c r="P76" s="889"/>
      <c r="Q76" s="890"/>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337"/>
      <c r="BE76" s="337"/>
      <c r="BF76" s="337"/>
      <c r="BG76" s="268"/>
      <c r="BH76" s="268"/>
      <c r="BI76" s="268"/>
      <c r="BJ76" s="268"/>
      <c r="BK76" s="268"/>
      <c r="BL76" s="268"/>
      <c r="BM76" s="268"/>
      <c r="BN76" s="268"/>
      <c r="BO76" s="268"/>
      <c r="BP76" s="268"/>
      <c r="BQ76" s="268"/>
      <c r="BR76" s="268"/>
      <c r="BS76" s="268"/>
      <c r="BT76" s="268"/>
      <c r="BU76" s="268"/>
      <c r="BV76" s="268"/>
    </row>
    <row r="77" spans="1:74" ht="12" customHeight="1" x14ac:dyDescent="0.2">
      <c r="A77" s="267"/>
      <c r="B77" s="891" t="s">
        <v>899</v>
      </c>
      <c r="C77" s="892"/>
      <c r="D77" s="892"/>
      <c r="E77" s="892"/>
      <c r="F77" s="892"/>
      <c r="G77" s="892"/>
      <c r="H77" s="892"/>
      <c r="I77" s="892"/>
      <c r="J77" s="892"/>
      <c r="K77" s="892"/>
      <c r="L77" s="892"/>
      <c r="M77" s="892"/>
      <c r="N77" s="892"/>
      <c r="O77" s="892"/>
      <c r="P77" s="892"/>
      <c r="Q77" s="893"/>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337"/>
      <c r="BE77" s="337"/>
      <c r="BF77" s="337"/>
      <c r="BG77" s="268"/>
      <c r="BH77" s="268"/>
      <c r="BI77" s="268"/>
      <c r="BJ77" s="268"/>
      <c r="BK77" s="268"/>
      <c r="BL77" s="268"/>
      <c r="BM77" s="268"/>
      <c r="BN77" s="268"/>
      <c r="BO77" s="268"/>
      <c r="BP77" s="268"/>
      <c r="BQ77" s="268"/>
      <c r="BR77" s="268"/>
      <c r="BS77" s="268"/>
      <c r="BT77" s="268"/>
      <c r="BU77" s="268"/>
      <c r="BV77" s="268"/>
    </row>
    <row r="78" spans="1:74" ht="12" customHeight="1" x14ac:dyDescent="0.2">
      <c r="A78" s="267"/>
      <c r="B78" s="875" t="s">
        <v>911</v>
      </c>
      <c r="C78" s="876"/>
      <c r="D78" s="876"/>
      <c r="E78" s="876"/>
      <c r="F78" s="876"/>
      <c r="G78" s="876"/>
      <c r="H78" s="876"/>
      <c r="I78" s="876"/>
      <c r="J78" s="876"/>
      <c r="K78" s="876"/>
      <c r="L78" s="876"/>
      <c r="M78" s="876"/>
      <c r="N78" s="876"/>
      <c r="O78" s="876"/>
      <c r="P78" s="876"/>
      <c r="Q78" s="877"/>
      <c r="R78" s="270"/>
      <c r="S78" s="270"/>
      <c r="T78" s="270"/>
      <c r="U78" s="270"/>
      <c r="V78" s="270"/>
      <c r="W78" s="270"/>
      <c r="X78" s="270"/>
      <c r="Y78" s="270"/>
      <c r="Z78" s="270"/>
      <c r="AA78" s="269"/>
      <c r="AB78" s="270"/>
      <c r="AC78" s="270"/>
      <c r="AD78" s="270"/>
      <c r="AE78" s="270"/>
      <c r="AF78" s="270"/>
      <c r="AG78" s="270"/>
      <c r="AH78" s="270"/>
      <c r="AI78" s="270"/>
      <c r="AJ78" s="270"/>
      <c r="AK78" s="270"/>
      <c r="AL78" s="270"/>
      <c r="AM78" s="269"/>
      <c r="AN78" s="270"/>
      <c r="AO78" s="270"/>
      <c r="AP78" s="270"/>
      <c r="AQ78" s="270"/>
      <c r="AR78" s="270"/>
      <c r="AS78" s="270"/>
      <c r="AT78" s="270"/>
      <c r="AU78" s="270"/>
      <c r="AV78" s="270"/>
      <c r="AW78" s="270"/>
      <c r="AX78" s="270"/>
      <c r="AY78" s="269"/>
      <c r="AZ78" s="270"/>
      <c r="BA78" s="270"/>
      <c r="BB78" s="270"/>
      <c r="BC78" s="270"/>
      <c r="BD78" s="325"/>
      <c r="BE78" s="325"/>
      <c r="BF78" s="325"/>
      <c r="BG78" s="270"/>
      <c r="BH78" s="270"/>
      <c r="BI78" s="270"/>
      <c r="BJ78" s="270"/>
      <c r="BK78" s="269"/>
      <c r="BL78" s="270"/>
      <c r="BM78" s="270"/>
      <c r="BN78" s="270"/>
      <c r="BO78" s="270"/>
      <c r="BP78" s="270"/>
      <c r="BQ78" s="270"/>
      <c r="BR78" s="270"/>
      <c r="BS78" s="270"/>
      <c r="BT78" s="270"/>
      <c r="BU78" s="270"/>
      <c r="BV78" s="270"/>
    </row>
    <row r="79" spans="1:74" x14ac:dyDescent="0.2">
      <c r="A79" s="270"/>
      <c r="B79" s="271"/>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338"/>
      <c r="BE79" s="338"/>
      <c r="BF79" s="338"/>
      <c r="BG79" s="272"/>
      <c r="BH79" s="272"/>
      <c r="BI79" s="272"/>
      <c r="BJ79" s="272"/>
      <c r="BK79" s="272"/>
      <c r="BL79" s="272"/>
      <c r="BM79" s="272"/>
      <c r="BN79" s="272"/>
      <c r="BO79" s="272"/>
      <c r="BP79" s="272"/>
      <c r="BQ79" s="272"/>
      <c r="BR79" s="272"/>
      <c r="BS79" s="272"/>
      <c r="BT79" s="272"/>
      <c r="BU79" s="272"/>
      <c r="BV79" s="272"/>
    </row>
    <row r="80" spans="1:74" x14ac:dyDescent="0.2">
      <c r="A80" s="270"/>
      <c r="B80" s="269"/>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338"/>
      <c r="BE80" s="338"/>
      <c r="BF80" s="338"/>
      <c r="BG80" s="272"/>
      <c r="BH80" s="272"/>
      <c r="BI80" s="272"/>
      <c r="BJ80" s="272"/>
      <c r="BK80" s="272"/>
      <c r="BL80" s="272"/>
      <c r="BM80" s="272"/>
      <c r="BN80" s="272"/>
      <c r="BO80" s="272"/>
      <c r="BP80" s="272"/>
      <c r="BQ80" s="272"/>
      <c r="BR80" s="272"/>
      <c r="BS80" s="272"/>
      <c r="BT80" s="272"/>
      <c r="BU80" s="272"/>
      <c r="BV80" s="272"/>
    </row>
    <row r="81" spans="1:74" x14ac:dyDescent="0.2">
      <c r="A81" s="270"/>
      <c r="B81" s="269"/>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338"/>
      <c r="BE81" s="338"/>
      <c r="BF81" s="338"/>
      <c r="BG81" s="272"/>
      <c r="BH81" s="272"/>
      <c r="BI81" s="272"/>
      <c r="BJ81" s="272"/>
      <c r="BK81" s="272"/>
      <c r="BL81" s="272"/>
      <c r="BM81" s="272"/>
      <c r="BN81" s="272"/>
      <c r="BO81" s="272"/>
      <c r="BP81" s="272"/>
      <c r="BQ81" s="272"/>
      <c r="BR81" s="272"/>
      <c r="BS81" s="272"/>
      <c r="BT81" s="272"/>
      <c r="BU81" s="272"/>
      <c r="BV81" s="272"/>
    </row>
    <row r="83" spans="1:74" x14ac:dyDescent="0.2">
      <c r="B83" s="271"/>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338"/>
      <c r="BE83" s="338"/>
      <c r="BF83" s="338"/>
      <c r="BG83" s="272"/>
      <c r="BH83" s="272"/>
      <c r="BI83" s="272"/>
      <c r="BJ83" s="272"/>
      <c r="BK83" s="272"/>
      <c r="BL83" s="272"/>
      <c r="BM83" s="272"/>
      <c r="BN83" s="272"/>
      <c r="BO83" s="272"/>
      <c r="BP83" s="272"/>
      <c r="BQ83" s="272"/>
      <c r="BR83" s="272"/>
      <c r="BS83" s="272"/>
      <c r="BT83" s="272"/>
      <c r="BU83" s="272"/>
      <c r="BV83" s="272"/>
    </row>
    <row r="84" spans="1:74" x14ac:dyDescent="0.2">
      <c r="B84" s="269"/>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338"/>
      <c r="BE84" s="338"/>
      <c r="BF84" s="338"/>
      <c r="BG84" s="272"/>
      <c r="BH84" s="272"/>
      <c r="BI84" s="272"/>
      <c r="BJ84" s="272"/>
      <c r="BK84" s="272"/>
      <c r="BL84" s="272"/>
      <c r="BM84" s="272"/>
      <c r="BN84" s="272"/>
      <c r="BO84" s="272"/>
      <c r="BP84" s="272"/>
      <c r="BQ84" s="272"/>
      <c r="BR84" s="272"/>
      <c r="BS84" s="272"/>
      <c r="BT84" s="272"/>
      <c r="BU84" s="272"/>
      <c r="BV84" s="272"/>
    </row>
    <row r="85" spans="1:74" x14ac:dyDescent="0.2">
      <c r="A85" s="270"/>
      <c r="B85" s="269"/>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338"/>
      <c r="BE85" s="338"/>
      <c r="BF85" s="338"/>
      <c r="BG85" s="272"/>
      <c r="BH85" s="272"/>
      <c r="BI85" s="272"/>
      <c r="BJ85" s="272"/>
      <c r="BK85" s="272"/>
      <c r="BL85" s="272"/>
      <c r="BM85" s="272"/>
      <c r="BN85" s="272"/>
      <c r="BO85" s="272"/>
      <c r="BP85" s="272"/>
      <c r="BQ85" s="272"/>
      <c r="BR85" s="272"/>
      <c r="BS85" s="272"/>
      <c r="BT85" s="272"/>
      <c r="BU85" s="272"/>
      <c r="BV85" s="272"/>
    </row>
    <row r="86" spans="1:74" x14ac:dyDescent="0.2">
      <c r="A86" s="270"/>
      <c r="B86" s="269"/>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338"/>
      <c r="BE86" s="338"/>
      <c r="BF86" s="338"/>
      <c r="BG86" s="272"/>
      <c r="BH86" s="272"/>
      <c r="BI86" s="272"/>
      <c r="BJ86" s="272"/>
      <c r="BK86" s="272"/>
      <c r="BL86" s="272"/>
      <c r="BM86" s="272"/>
      <c r="BN86" s="272"/>
      <c r="BO86" s="272"/>
      <c r="BP86" s="272"/>
      <c r="BQ86" s="272"/>
      <c r="BR86" s="272"/>
      <c r="BS86" s="272"/>
      <c r="BT86" s="272"/>
      <c r="BU86" s="272"/>
      <c r="BV86" s="272"/>
    </row>
    <row r="87" spans="1:74" x14ac:dyDescent="0.2">
      <c r="B87" s="271"/>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338"/>
      <c r="BE87" s="338"/>
      <c r="BF87" s="338"/>
      <c r="BG87" s="272"/>
      <c r="BH87" s="272"/>
      <c r="BI87" s="272"/>
      <c r="BJ87" s="272"/>
      <c r="BK87" s="272"/>
      <c r="BL87" s="272"/>
      <c r="BM87" s="272"/>
      <c r="BN87" s="272"/>
      <c r="BO87" s="272"/>
      <c r="BP87" s="272"/>
      <c r="BQ87" s="272"/>
      <c r="BR87" s="272"/>
      <c r="BS87" s="272"/>
      <c r="BT87" s="272"/>
      <c r="BU87" s="272"/>
      <c r="BV87" s="272"/>
    </row>
    <row r="88" spans="1:74" x14ac:dyDescent="0.2">
      <c r="B88" s="269"/>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338"/>
      <c r="BE88" s="338"/>
      <c r="BF88" s="338"/>
      <c r="BG88" s="272"/>
      <c r="BH88" s="272"/>
      <c r="BI88" s="272"/>
      <c r="BJ88" s="272"/>
      <c r="BK88" s="272"/>
      <c r="BL88" s="272"/>
      <c r="BM88" s="272"/>
      <c r="BN88" s="272"/>
      <c r="BO88" s="272"/>
      <c r="BP88" s="272"/>
      <c r="BQ88" s="272"/>
      <c r="BR88" s="272"/>
      <c r="BS88" s="272"/>
      <c r="BT88" s="272"/>
      <c r="BU88" s="272"/>
      <c r="BV88" s="272"/>
    </row>
    <row r="89" spans="1:74" x14ac:dyDescent="0.2">
      <c r="A89" s="270"/>
      <c r="B89" s="269"/>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338"/>
      <c r="BE89" s="338"/>
      <c r="BF89" s="338"/>
      <c r="BG89" s="272"/>
      <c r="BH89" s="272"/>
      <c r="BI89" s="272"/>
      <c r="BJ89" s="272"/>
      <c r="BK89" s="272"/>
      <c r="BL89" s="272"/>
      <c r="BM89" s="272"/>
      <c r="BN89" s="272"/>
      <c r="BO89" s="272"/>
      <c r="BP89" s="272"/>
      <c r="BQ89" s="272"/>
      <c r="BR89" s="272"/>
      <c r="BS89" s="272"/>
      <c r="BT89" s="272"/>
      <c r="BU89" s="272"/>
      <c r="BV89" s="272"/>
    </row>
    <row r="91" spans="1:74" x14ac:dyDescent="0.2">
      <c r="B91" s="271"/>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338"/>
      <c r="BE91" s="338"/>
      <c r="BF91" s="338"/>
      <c r="BG91" s="272"/>
      <c r="BH91" s="272"/>
      <c r="BI91" s="272"/>
      <c r="BJ91" s="272"/>
      <c r="BK91" s="272"/>
      <c r="BL91" s="272"/>
      <c r="BM91" s="272"/>
      <c r="BN91" s="272"/>
      <c r="BO91" s="272"/>
      <c r="BP91" s="272"/>
      <c r="BQ91" s="272"/>
      <c r="BR91" s="272"/>
      <c r="BS91" s="272"/>
      <c r="BT91" s="272"/>
      <c r="BU91" s="272"/>
      <c r="BV91" s="272"/>
    </row>
    <row r="92" spans="1:74" x14ac:dyDescent="0.2">
      <c r="B92" s="269"/>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338"/>
      <c r="BE92" s="338"/>
      <c r="BF92" s="338"/>
      <c r="BG92" s="272"/>
      <c r="BH92" s="272"/>
      <c r="BI92" s="272"/>
      <c r="BJ92" s="272"/>
      <c r="BK92" s="272"/>
      <c r="BL92" s="272"/>
      <c r="BM92" s="272"/>
      <c r="BN92" s="272"/>
      <c r="BO92" s="272"/>
      <c r="BP92" s="272"/>
      <c r="BQ92" s="272"/>
      <c r="BR92" s="272"/>
      <c r="BS92" s="272"/>
      <c r="BT92" s="272"/>
      <c r="BU92" s="272"/>
      <c r="BV92" s="272"/>
    </row>
    <row r="93" spans="1:74" x14ac:dyDescent="0.2">
      <c r="A93" s="270"/>
      <c r="B93" s="269"/>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338"/>
      <c r="BE93" s="338"/>
      <c r="BF93" s="338"/>
      <c r="BG93" s="272"/>
      <c r="BH93" s="272"/>
      <c r="BI93" s="272"/>
      <c r="BJ93" s="272"/>
      <c r="BK93" s="272"/>
      <c r="BL93" s="272"/>
      <c r="BM93" s="272"/>
      <c r="BN93" s="272"/>
      <c r="BO93" s="272"/>
      <c r="BP93" s="272"/>
      <c r="BQ93" s="272"/>
      <c r="BR93" s="272"/>
      <c r="BS93" s="272"/>
      <c r="BT93" s="272"/>
      <c r="BU93" s="272"/>
      <c r="BV93" s="272"/>
    </row>
    <row r="95" spans="1:74" x14ac:dyDescent="0.2">
      <c r="B95" s="271"/>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339"/>
      <c r="BE95" s="339"/>
      <c r="BF95" s="339"/>
      <c r="BG95" s="273"/>
      <c r="BH95" s="273"/>
      <c r="BI95" s="273"/>
      <c r="BJ95" s="273"/>
      <c r="BK95" s="273"/>
      <c r="BL95" s="273"/>
      <c r="BM95" s="273"/>
      <c r="BN95" s="273"/>
      <c r="BO95" s="273"/>
      <c r="BP95" s="273"/>
      <c r="BQ95" s="273"/>
      <c r="BR95" s="273"/>
      <c r="BS95" s="273"/>
      <c r="BT95" s="273"/>
      <c r="BU95" s="273"/>
      <c r="BV95" s="273"/>
    </row>
    <row r="96" spans="1:74" x14ac:dyDescent="0.2">
      <c r="B96" s="269"/>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339"/>
      <c r="BE96" s="339"/>
      <c r="BF96" s="339"/>
      <c r="BG96" s="273"/>
      <c r="BH96" s="273"/>
      <c r="BI96" s="273"/>
      <c r="BJ96" s="273"/>
      <c r="BK96" s="273"/>
      <c r="BL96" s="273"/>
      <c r="BM96" s="273"/>
      <c r="BN96" s="273"/>
      <c r="BO96" s="273"/>
      <c r="BP96" s="273"/>
      <c r="BQ96" s="273"/>
      <c r="BR96" s="273"/>
      <c r="BS96" s="273"/>
      <c r="BT96" s="273"/>
      <c r="BU96" s="273"/>
      <c r="BV96" s="273"/>
    </row>
    <row r="97" spans="1:74" x14ac:dyDescent="0.2">
      <c r="A97" s="270"/>
      <c r="B97" s="269"/>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338"/>
      <c r="BE97" s="338"/>
      <c r="BF97" s="338"/>
      <c r="BG97" s="272"/>
      <c r="BH97" s="272"/>
      <c r="BI97" s="272"/>
      <c r="BJ97" s="272"/>
      <c r="BK97" s="272"/>
      <c r="BL97" s="272"/>
      <c r="BM97" s="272"/>
      <c r="BN97" s="272"/>
      <c r="BO97" s="272"/>
      <c r="BP97" s="272"/>
      <c r="BQ97" s="272"/>
      <c r="BR97" s="272"/>
      <c r="BS97" s="272"/>
      <c r="BT97" s="272"/>
      <c r="BU97" s="272"/>
      <c r="BV97" s="272"/>
    </row>
    <row r="99" spans="1:74" x14ac:dyDescent="0.2">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340"/>
      <c r="BE99" s="340"/>
      <c r="BF99" s="340"/>
      <c r="BG99" s="274"/>
      <c r="BH99" s="274"/>
      <c r="BI99" s="274"/>
      <c r="BJ99" s="274"/>
      <c r="BK99" s="274"/>
      <c r="BL99" s="274"/>
      <c r="BM99" s="274"/>
      <c r="BN99" s="274"/>
      <c r="BO99" s="274"/>
      <c r="BP99" s="274"/>
      <c r="BQ99" s="274"/>
      <c r="BR99" s="274"/>
      <c r="BS99" s="274"/>
      <c r="BT99" s="274"/>
      <c r="BU99" s="274"/>
      <c r="BV99" s="274"/>
    </row>
    <row r="100" spans="1:74" x14ac:dyDescent="0.2">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341"/>
      <c r="BE100" s="341"/>
      <c r="BF100" s="341"/>
      <c r="BG100" s="275"/>
      <c r="BH100" s="275"/>
      <c r="BI100" s="275"/>
      <c r="BJ100" s="275"/>
      <c r="BK100" s="275"/>
      <c r="BL100" s="275"/>
      <c r="BM100" s="275"/>
      <c r="BN100" s="275"/>
      <c r="BO100" s="275"/>
      <c r="BP100" s="275"/>
      <c r="BQ100" s="275"/>
      <c r="BR100" s="275"/>
      <c r="BS100" s="275"/>
      <c r="BT100" s="275"/>
      <c r="BU100" s="275"/>
      <c r="BV100" s="275"/>
    </row>
    <row r="101" spans="1:74" x14ac:dyDescent="0.2">
      <c r="B101" s="269"/>
    </row>
  </sheetData>
  <mergeCells count="19">
    <mergeCell ref="B78:Q78"/>
    <mergeCell ref="B71:Q71"/>
    <mergeCell ref="B72:Q72"/>
    <mergeCell ref="BK3:BV3"/>
    <mergeCell ref="AY3:BJ3"/>
    <mergeCell ref="B73:Q73"/>
    <mergeCell ref="B75:Q75"/>
    <mergeCell ref="B67:Q67"/>
    <mergeCell ref="B68:Q68"/>
    <mergeCell ref="B69:Q69"/>
    <mergeCell ref="B70:Q70"/>
    <mergeCell ref="B74:Q74"/>
    <mergeCell ref="B76:Q76"/>
    <mergeCell ref="B77:Q77"/>
    <mergeCell ref="A1:A2"/>
    <mergeCell ref="C3:N3"/>
    <mergeCell ref="O3:Z3"/>
    <mergeCell ref="AA3:AL3"/>
    <mergeCell ref="AM3:AX3"/>
  </mergeCells>
  <phoneticPr fontId="0" type="noConversion"/>
  <conditionalFormatting sqref="C66:P66">
    <cfRule type="cellIs" dxfId="4" priority="1" stopIfTrue="1" operator="notEqual">
      <formula>0</formula>
    </cfRule>
  </conditionalFormatting>
  <conditionalFormatting sqref="C81:BV81 C85:BV85 C89:BV89 C93:BV93 C97:BV97 C101:BV101">
    <cfRule type="cellIs" dxfId="3" priority="3"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2"/>
  <sheetViews>
    <sheetView tabSelected="1" workbookViewId="0"/>
  </sheetViews>
  <sheetFormatPr defaultColWidth="8.5703125" defaultRowHeight="12.75" x14ac:dyDescent="0.2"/>
  <cols>
    <col min="1" max="1" width="13.42578125" style="125" customWidth="1"/>
    <col min="2" max="2" width="90" style="125" customWidth="1"/>
    <col min="3" max="16384" width="8.5703125" style="125"/>
  </cols>
  <sheetData>
    <row r="1" spans="1:18" x14ac:dyDescent="0.2">
      <c r="A1" s="125" t="s">
        <v>264</v>
      </c>
    </row>
    <row r="6" spans="1:18" ht="15.75" x14ac:dyDescent="0.25">
      <c r="B6" s="126" t="str">
        <f>"Short-Term Energy Outlook, "&amp;Dates!D1</f>
        <v>Short-Term Energy Outlook, June 2024</v>
      </c>
    </row>
    <row r="8" spans="1:18" ht="15" customHeight="1" x14ac:dyDescent="0.2">
      <c r="A8" s="127"/>
      <c r="B8" s="128" t="s">
        <v>155</v>
      </c>
      <c r="C8" s="127"/>
      <c r="D8" s="127"/>
      <c r="E8" s="127"/>
      <c r="F8" s="127"/>
      <c r="G8" s="127"/>
      <c r="H8" s="127"/>
      <c r="I8" s="127"/>
      <c r="J8" s="127"/>
      <c r="K8" s="127"/>
      <c r="L8" s="127"/>
      <c r="M8" s="127"/>
      <c r="N8" s="127"/>
      <c r="O8" s="127"/>
      <c r="P8" s="127"/>
      <c r="Q8" s="127"/>
      <c r="R8" s="127"/>
    </row>
    <row r="9" spans="1:18" ht="15" customHeight="1" x14ac:dyDescent="0.2">
      <c r="A9" s="127"/>
      <c r="B9" s="128" t="s">
        <v>849</v>
      </c>
      <c r="C9" s="127"/>
      <c r="D9" s="127"/>
      <c r="E9" s="127"/>
      <c r="F9" s="127"/>
      <c r="G9" s="127"/>
      <c r="H9" s="127"/>
      <c r="I9" s="127"/>
      <c r="J9" s="127"/>
      <c r="K9" s="127"/>
      <c r="L9" s="127"/>
      <c r="M9" s="127"/>
      <c r="N9" s="127"/>
      <c r="O9" s="127"/>
      <c r="P9" s="127"/>
      <c r="Q9" s="127"/>
      <c r="R9" s="127"/>
    </row>
    <row r="10" spans="1:18" ht="15" customHeight="1" x14ac:dyDescent="0.2">
      <c r="A10" s="127"/>
      <c r="B10" s="128" t="s">
        <v>1018</v>
      </c>
      <c r="C10" s="129"/>
      <c r="D10" s="129"/>
      <c r="E10" s="129"/>
      <c r="F10" s="129"/>
      <c r="G10" s="129"/>
      <c r="H10" s="129"/>
      <c r="I10" s="129"/>
      <c r="J10" s="129"/>
      <c r="K10" s="129"/>
      <c r="L10" s="129"/>
      <c r="M10" s="129"/>
      <c r="N10" s="129"/>
      <c r="O10" s="129"/>
      <c r="P10" s="129"/>
      <c r="Q10" s="129"/>
      <c r="R10" s="129"/>
    </row>
    <row r="11" spans="1:18" ht="15" customHeight="1" x14ac:dyDescent="0.2">
      <c r="A11" s="127"/>
      <c r="B11" s="128" t="s">
        <v>1027</v>
      </c>
      <c r="C11" s="129"/>
      <c r="D11" s="129"/>
      <c r="E11" s="129"/>
      <c r="F11" s="129"/>
      <c r="G11" s="129"/>
      <c r="H11" s="129"/>
      <c r="I11" s="129"/>
      <c r="J11" s="129"/>
      <c r="K11" s="129"/>
      <c r="L11" s="129"/>
      <c r="M11" s="129"/>
      <c r="N11" s="129"/>
      <c r="O11" s="129"/>
      <c r="P11" s="129"/>
      <c r="Q11" s="129"/>
      <c r="R11" s="129"/>
    </row>
    <row r="12" spans="1:18" ht="15" customHeight="1" x14ac:dyDescent="0.2">
      <c r="A12" s="127"/>
      <c r="B12" s="128" t="s">
        <v>1026</v>
      </c>
      <c r="C12" s="129"/>
      <c r="D12" s="129"/>
      <c r="E12" s="129"/>
      <c r="F12" s="129"/>
      <c r="G12" s="129"/>
      <c r="H12" s="129"/>
      <c r="I12" s="129"/>
      <c r="J12" s="129"/>
      <c r="K12" s="129"/>
      <c r="L12" s="129"/>
      <c r="M12" s="129"/>
      <c r="N12" s="129"/>
      <c r="O12" s="129"/>
      <c r="P12" s="129"/>
      <c r="Q12" s="129"/>
      <c r="R12" s="129"/>
    </row>
    <row r="13" spans="1:18" ht="15" customHeight="1" x14ac:dyDescent="0.2">
      <c r="A13" s="127"/>
      <c r="B13" s="128" t="s">
        <v>1025</v>
      </c>
      <c r="C13" s="129"/>
      <c r="D13" s="129"/>
      <c r="E13" s="129"/>
      <c r="F13" s="129"/>
      <c r="G13" s="129"/>
      <c r="H13" s="129"/>
      <c r="I13" s="129"/>
      <c r="J13" s="129"/>
      <c r="K13" s="129"/>
      <c r="L13" s="129"/>
      <c r="M13" s="129"/>
      <c r="N13" s="129"/>
      <c r="O13" s="129"/>
      <c r="P13" s="129"/>
      <c r="Q13" s="129"/>
      <c r="R13" s="129"/>
    </row>
    <row r="14" spans="1:18" ht="15" customHeight="1" x14ac:dyDescent="0.2">
      <c r="A14" s="127"/>
      <c r="B14" s="128" t="s">
        <v>1024</v>
      </c>
      <c r="C14" s="129"/>
      <c r="D14" s="129"/>
      <c r="E14" s="129"/>
      <c r="F14" s="129"/>
      <c r="G14" s="129"/>
      <c r="H14" s="129"/>
      <c r="I14" s="129"/>
      <c r="J14" s="129"/>
      <c r="K14" s="129"/>
      <c r="L14" s="129"/>
      <c r="M14" s="129"/>
      <c r="N14" s="129"/>
      <c r="O14" s="129"/>
      <c r="P14" s="129"/>
      <c r="Q14" s="129"/>
      <c r="R14" s="129"/>
    </row>
    <row r="15" spans="1:18" ht="15" customHeight="1" x14ac:dyDescent="0.2">
      <c r="A15" s="127"/>
      <c r="B15" s="128" t="s">
        <v>1017</v>
      </c>
      <c r="C15" s="89"/>
      <c r="D15" s="89"/>
      <c r="E15" s="89"/>
      <c r="F15" s="89"/>
      <c r="G15" s="89"/>
      <c r="H15" s="89"/>
      <c r="I15" s="89"/>
      <c r="J15" s="89"/>
      <c r="K15" s="89"/>
      <c r="L15" s="89"/>
      <c r="M15" s="89"/>
      <c r="N15" s="89"/>
      <c r="O15" s="89"/>
      <c r="P15" s="89"/>
      <c r="Q15" s="89"/>
      <c r="R15" s="89"/>
    </row>
    <row r="16" spans="1:18" ht="15" customHeight="1" x14ac:dyDescent="0.2">
      <c r="A16" s="127"/>
      <c r="B16" s="128" t="s">
        <v>596</v>
      </c>
      <c r="C16" s="130"/>
      <c r="D16" s="130"/>
      <c r="E16" s="130"/>
      <c r="F16" s="130"/>
      <c r="G16" s="130"/>
      <c r="H16" s="130"/>
      <c r="I16" s="130"/>
      <c r="J16" s="130"/>
      <c r="K16" s="130"/>
      <c r="L16" s="130"/>
      <c r="M16" s="130"/>
      <c r="N16" s="130"/>
      <c r="O16" s="130"/>
      <c r="P16" s="130"/>
      <c r="Q16" s="130"/>
      <c r="R16" s="130"/>
    </row>
    <row r="17" spans="1:18" ht="15" customHeight="1" x14ac:dyDescent="0.2">
      <c r="A17" s="127"/>
      <c r="B17" s="128" t="s">
        <v>1028</v>
      </c>
      <c r="C17" s="129"/>
      <c r="D17" s="129"/>
      <c r="E17" s="129"/>
      <c r="F17" s="129"/>
      <c r="G17" s="129"/>
      <c r="H17" s="129"/>
      <c r="I17" s="129"/>
      <c r="J17" s="129"/>
      <c r="K17" s="129"/>
      <c r="L17" s="129"/>
      <c r="M17" s="129"/>
      <c r="N17" s="129"/>
      <c r="O17" s="129"/>
      <c r="P17" s="129"/>
      <c r="Q17" s="129"/>
      <c r="R17" s="129"/>
    </row>
    <row r="18" spans="1:18" ht="15" customHeight="1" x14ac:dyDescent="0.2">
      <c r="A18" s="127"/>
      <c r="B18" s="128" t="s">
        <v>156</v>
      </c>
      <c r="C18" s="121"/>
      <c r="D18" s="121"/>
      <c r="E18" s="121"/>
      <c r="F18" s="121"/>
      <c r="G18" s="121"/>
      <c r="H18" s="121"/>
      <c r="I18" s="121"/>
      <c r="J18" s="121"/>
      <c r="K18" s="121"/>
      <c r="L18" s="121"/>
      <c r="M18" s="121"/>
      <c r="N18" s="121"/>
      <c r="O18" s="121"/>
      <c r="P18" s="121"/>
      <c r="Q18" s="121"/>
      <c r="R18" s="121"/>
    </row>
    <row r="19" spans="1:18" ht="15" customHeight="1" x14ac:dyDescent="0.2">
      <c r="A19" s="127"/>
      <c r="B19" s="128" t="s">
        <v>1029</v>
      </c>
      <c r="C19" s="129"/>
      <c r="D19" s="129"/>
      <c r="E19" s="129"/>
      <c r="F19" s="129"/>
      <c r="G19" s="129"/>
      <c r="H19" s="129"/>
      <c r="I19" s="129"/>
      <c r="J19" s="129"/>
      <c r="K19" s="129"/>
      <c r="L19" s="129"/>
      <c r="M19" s="129"/>
      <c r="N19" s="129"/>
      <c r="O19" s="129"/>
      <c r="P19" s="129"/>
      <c r="Q19" s="129"/>
      <c r="R19" s="129"/>
    </row>
    <row r="20" spans="1:18" ht="15" customHeight="1" x14ac:dyDescent="0.2">
      <c r="A20" s="127"/>
      <c r="B20" s="128" t="s">
        <v>157</v>
      </c>
      <c r="C20" s="132"/>
      <c r="D20" s="132"/>
      <c r="E20" s="132"/>
      <c r="F20" s="132"/>
      <c r="G20" s="132"/>
      <c r="H20" s="132"/>
      <c r="I20" s="132"/>
      <c r="J20" s="132"/>
      <c r="K20" s="132"/>
      <c r="L20" s="132"/>
      <c r="M20" s="132"/>
      <c r="N20" s="132"/>
      <c r="O20" s="132"/>
      <c r="P20" s="132"/>
      <c r="Q20" s="132"/>
      <c r="R20" s="132"/>
    </row>
    <row r="21" spans="1:18" ht="15" customHeight="1" x14ac:dyDescent="0.2">
      <c r="A21" s="127"/>
      <c r="B21" s="128" t="s">
        <v>518</v>
      </c>
      <c r="C21" s="129"/>
      <c r="D21" s="129"/>
      <c r="E21" s="129"/>
      <c r="F21" s="129"/>
      <c r="G21" s="129"/>
      <c r="H21" s="129"/>
      <c r="I21" s="129"/>
      <c r="J21" s="129"/>
      <c r="K21" s="129"/>
      <c r="L21" s="129"/>
      <c r="M21" s="129"/>
      <c r="N21" s="129"/>
      <c r="O21" s="129"/>
      <c r="P21" s="129"/>
      <c r="Q21" s="129"/>
      <c r="R21" s="129"/>
    </row>
    <row r="22" spans="1:18" ht="15" customHeight="1" x14ac:dyDescent="0.2">
      <c r="A22" s="127"/>
      <c r="B22" s="131" t="s">
        <v>1030</v>
      </c>
      <c r="C22" s="133"/>
      <c r="D22" s="133"/>
      <c r="E22" s="133"/>
      <c r="F22" s="133"/>
      <c r="G22" s="133"/>
      <c r="H22" s="133"/>
      <c r="I22" s="133"/>
      <c r="J22" s="133"/>
      <c r="K22" s="133"/>
      <c r="L22" s="133"/>
      <c r="M22" s="133"/>
      <c r="N22" s="133"/>
      <c r="O22" s="133"/>
      <c r="P22" s="133"/>
      <c r="Q22" s="133"/>
      <c r="R22" s="133"/>
    </row>
    <row r="23" spans="1:18" ht="15" customHeight="1" x14ac:dyDescent="0.2">
      <c r="A23" s="127"/>
      <c r="B23" s="131" t="s">
        <v>1031</v>
      </c>
      <c r="C23" s="129"/>
      <c r="D23" s="129"/>
      <c r="E23" s="129"/>
      <c r="F23" s="129"/>
      <c r="G23" s="129"/>
      <c r="H23" s="129"/>
      <c r="I23" s="129"/>
      <c r="J23" s="129"/>
      <c r="K23" s="129"/>
      <c r="L23" s="129"/>
      <c r="M23" s="129"/>
      <c r="N23" s="129"/>
      <c r="O23" s="129"/>
      <c r="P23" s="129"/>
      <c r="Q23" s="129"/>
      <c r="R23" s="129"/>
    </row>
    <row r="24" spans="1:18" ht="15" customHeight="1" x14ac:dyDescent="0.2">
      <c r="A24" s="127"/>
      <c r="B24" s="131" t="s">
        <v>1032</v>
      </c>
      <c r="C24" s="129"/>
      <c r="D24" s="129"/>
      <c r="E24" s="129"/>
      <c r="F24" s="129"/>
      <c r="G24" s="129"/>
      <c r="H24" s="129"/>
      <c r="I24" s="129"/>
      <c r="J24" s="129"/>
      <c r="K24" s="129"/>
      <c r="L24" s="129"/>
      <c r="M24" s="129"/>
      <c r="N24" s="129"/>
      <c r="O24" s="129"/>
      <c r="P24" s="129"/>
      <c r="Q24" s="129"/>
      <c r="R24" s="129"/>
    </row>
    <row r="25" spans="1:18" ht="15" customHeight="1" x14ac:dyDescent="0.2">
      <c r="A25" s="127"/>
      <c r="B25" s="131" t="s">
        <v>1033</v>
      </c>
      <c r="C25" s="129"/>
      <c r="D25" s="129"/>
      <c r="E25" s="129"/>
      <c r="F25" s="129"/>
      <c r="G25" s="129"/>
      <c r="H25" s="129"/>
      <c r="I25" s="129"/>
      <c r="J25" s="129"/>
      <c r="K25" s="129"/>
      <c r="L25" s="129"/>
      <c r="M25" s="129"/>
      <c r="N25" s="129"/>
      <c r="O25" s="129"/>
      <c r="P25" s="129"/>
      <c r="Q25" s="129"/>
      <c r="R25" s="129"/>
    </row>
    <row r="26" spans="1:18" ht="15" customHeight="1" x14ac:dyDescent="0.2">
      <c r="A26" s="127"/>
      <c r="B26" s="131" t="s">
        <v>1034</v>
      </c>
      <c r="C26" s="129"/>
      <c r="D26" s="129"/>
      <c r="E26" s="129"/>
      <c r="F26" s="129"/>
      <c r="G26" s="129"/>
      <c r="H26" s="129"/>
      <c r="I26" s="129"/>
      <c r="J26" s="129"/>
      <c r="K26" s="129"/>
      <c r="L26" s="129"/>
      <c r="M26" s="129"/>
      <c r="N26" s="129"/>
      <c r="O26" s="129"/>
      <c r="P26" s="129"/>
      <c r="Q26" s="129"/>
      <c r="R26" s="129"/>
    </row>
    <row r="27" spans="1:18" ht="15" customHeight="1" x14ac:dyDescent="0.2">
      <c r="A27" s="127"/>
      <c r="B27" s="131" t="s">
        <v>1035</v>
      </c>
      <c r="C27" s="134"/>
      <c r="D27" s="134"/>
      <c r="E27" s="134"/>
      <c r="F27" s="134"/>
      <c r="G27" s="134"/>
      <c r="H27" s="134"/>
      <c r="I27" s="134"/>
      <c r="J27" s="129"/>
      <c r="K27" s="129"/>
      <c r="L27" s="129"/>
      <c r="M27" s="129"/>
      <c r="N27" s="129"/>
      <c r="O27" s="129"/>
      <c r="P27" s="129"/>
      <c r="Q27" s="129"/>
      <c r="R27" s="129"/>
    </row>
    <row r="28" spans="1:18" ht="15" customHeight="1" x14ac:dyDescent="0.3">
      <c r="A28" s="127"/>
      <c r="B28" s="128" t="s">
        <v>66</v>
      </c>
      <c r="C28" s="129"/>
      <c r="D28" s="129"/>
      <c r="E28" s="129"/>
      <c r="F28" s="129"/>
      <c r="G28" s="129"/>
      <c r="H28" s="129"/>
      <c r="I28" s="129"/>
      <c r="J28" s="129"/>
      <c r="K28" s="129"/>
      <c r="L28" s="129"/>
      <c r="M28" s="129"/>
      <c r="N28" s="129"/>
      <c r="O28" s="129"/>
      <c r="P28" s="129"/>
      <c r="Q28" s="129"/>
      <c r="R28" s="129"/>
    </row>
    <row r="29" spans="1:18" ht="15" customHeight="1" x14ac:dyDescent="0.2">
      <c r="A29" s="127"/>
      <c r="B29" s="131" t="s">
        <v>823</v>
      </c>
      <c r="C29" s="129"/>
      <c r="D29" s="129"/>
      <c r="E29" s="129"/>
      <c r="F29" s="129"/>
      <c r="G29" s="129"/>
      <c r="H29" s="129"/>
      <c r="I29" s="129"/>
      <c r="J29" s="129"/>
      <c r="K29" s="129"/>
      <c r="L29" s="129"/>
      <c r="M29" s="129"/>
      <c r="N29" s="129"/>
      <c r="O29" s="129"/>
      <c r="P29" s="129"/>
      <c r="Q29" s="129"/>
      <c r="R29" s="129"/>
    </row>
    <row r="30" spans="1:18" ht="15" customHeight="1" x14ac:dyDescent="0.2">
      <c r="A30" s="127"/>
      <c r="B30" s="131" t="s">
        <v>824</v>
      </c>
      <c r="C30" s="135"/>
      <c r="D30" s="135"/>
      <c r="E30" s="135"/>
      <c r="F30" s="135"/>
      <c r="G30" s="135"/>
      <c r="H30" s="135"/>
      <c r="I30" s="135"/>
      <c r="J30" s="135"/>
      <c r="K30" s="135"/>
      <c r="L30" s="135"/>
      <c r="M30" s="135"/>
      <c r="N30" s="135"/>
      <c r="O30" s="135"/>
      <c r="P30" s="135"/>
      <c r="Q30" s="135"/>
      <c r="R30" s="135"/>
    </row>
    <row r="31" spans="1:18" x14ac:dyDescent="0.2">
      <c r="B31" s="128" t="s">
        <v>1427</v>
      </c>
    </row>
    <row r="32" spans="1:18" x14ac:dyDescent="0.2">
      <c r="B32" s="128" t="s">
        <v>1504</v>
      </c>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World Petroleum and Other Liquid Fuels Production, Consumption, and Inventories" xr:uid="{00000000-0004-0000-0100-000002000000}"/>
    <hyperlink ref="B11" location="'3btab'!A1" display="Table 3b. Non-OPEC Petroleum and Other Liquid Fuels Production" xr:uid="{00000000-0004-0000-0100-000003000000}"/>
    <hyperlink ref="B12" location="'3ctab'!A1" display="Table 3c. World Petroleum and Other Liquid Fuels Production" xr:uid="{00000000-0004-0000-0100-000004000000}"/>
    <hyperlink ref="B15" location="'4atab'!A1" display="Table 4a.  U.S. Petroleum and Other Liquid Fuels Supply, Consumption, and Inventories" xr:uid="{00000000-0004-0000-0100-000005000000}"/>
    <hyperlink ref="B16" location="'4btab'!A1" display="Table 4b.  U.S. Hydrocarbon Gas Liquids (HGL) and Petroleum Refinery Balances" xr:uid="{00000000-0004-0000-0100-000006000000}"/>
    <hyperlink ref="B17" location="'4ctab'!A1" display="Table 4c. U.S. Regional Motor Gasoline Prices and Inventories" xr:uid="{00000000-0004-0000-0100-000007000000}"/>
    <hyperlink ref="B18" location="'5atab'!A1" display="Table 5a.  U.S. Natural Gas Supply, Consumption, and Inventories: Base Case" xr:uid="{00000000-0004-0000-0100-000008000000}"/>
    <hyperlink ref="B20" location="'6tab'!A1" display="Table 6.  U.S. Coal Supply, Consumption, and Inventories: Base Case" xr:uid="{00000000-0004-0000-0100-000009000000}"/>
    <hyperlink ref="B21" location="'7atab'!A1" display="Table 7a.  U.S. Electricity Industry Overview" xr:uid="{00000000-0004-0000-0100-00000A000000}"/>
    <hyperlink ref="B22" location="'7btab'!A1" display="Table 7b. U.S. Regional Electricity Retail Sales" xr:uid="{00000000-0004-0000-0100-00000B000000}"/>
    <hyperlink ref="B23" location="'7ctab'!A1" display="Table 7c. U.S. Regional Electricity Prices" xr:uid="{00000000-0004-0000-0100-00000C000000}"/>
    <hyperlink ref="B24" location="'7d(1)tab'!A1" display="Table 7d(1). U.S. Regional Electricity Generation, Electric Power Sector (part 1)" xr:uid="{00000000-0004-0000-0100-00000D000000}"/>
    <hyperlink ref="B28" location="'9atab'!A1" display="Table 9a.  U.S. Macroeconomic Indicators and CO2 Emissions " xr:uid="{00000000-0004-0000-0100-00000F000000}"/>
    <hyperlink ref="B29" location="'9btab'!A1" display="Table 9b. U.S. Regional Macroeconomic Data: Base Case" xr:uid="{00000000-0004-0000-0100-000010000000}"/>
    <hyperlink ref="B30" location="'9ctab'!A1" display="Table 9c. U.S. Regional Weather Data: Base Case" xr:uid="{00000000-0004-0000-0100-000011000000}"/>
    <hyperlink ref="B13" location="'3dtab'!A1" display="Table 3d. Total Crude Oil Production" xr:uid="{00000000-0004-0000-0100-000012000000}"/>
    <hyperlink ref="B19" location="'5btab'!A1" display="Table 5b. U.S. Regional Natural Gas Prices" xr:uid="{00000000-0004-0000-0100-000013000000}"/>
    <hyperlink ref="B25" location="'7d(2)tab'!A1" display="Table 7d(2). U.S. Regional Electricity Generation, Electric Power Sector (part 2)" xr:uid="{00000000-0004-0000-0100-000015000000}"/>
    <hyperlink ref="B26" location="'7etab'!A1" display="Table 7e.  U.S. Electric Generating Capacity" xr:uid="{00000000-0004-0000-0100-000016000000}"/>
    <hyperlink ref="B27" location="'8tab'!A1" display="Table 8. U.S. Renewable Energy Consumption" xr:uid="{00000000-0004-0000-0100-00000E000000}"/>
    <hyperlink ref="B14" location="'3etab'!Print_Area" display="Table 3e. World Petroleum and Other Liquid Fuels Consumption" xr:uid="{ABC05E1A-613B-4D68-B5B5-9AB92F0E5BD1}"/>
    <hyperlink ref="B31" location="'10atab'!A1" display="Table 10a.  Drilling Productivity Metrics" xr:uid="{263B7D86-A4E2-4911-826B-BE367E3C28C7}"/>
    <hyperlink ref="B32" location="'10btab'!A1" display="Table 10b. Crude Oil and Natural Gas Production from Shale and Tight Formations" xr:uid="{EE4E04B6-BD36-414C-9663-1D5911D2EEBB}"/>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35" sqref="BE35"/>
    </sheetView>
  </sheetViews>
  <sheetFormatPr defaultColWidth="11" defaultRowHeight="11.25" x14ac:dyDescent="0.2"/>
  <cols>
    <col min="1" max="1" width="11.5703125" style="256" customWidth="1"/>
    <col min="2" max="2" width="26.42578125" style="256" customWidth="1"/>
    <col min="3" max="55" width="6.5703125" style="256" customWidth="1"/>
    <col min="56" max="58" width="6.5703125" style="342" customWidth="1"/>
    <col min="59" max="74" width="6.5703125" style="256" customWidth="1"/>
    <col min="75" max="249" width="11" style="256"/>
    <col min="250" max="250" width="1.5703125" style="256" customWidth="1"/>
    <col min="251" max="16384" width="11" style="256"/>
  </cols>
  <sheetData>
    <row r="1" spans="1:74" ht="12.75" customHeight="1" x14ac:dyDescent="0.2">
      <c r="A1" s="777" t="s">
        <v>516</v>
      </c>
      <c r="B1" s="255" t="s">
        <v>822</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row>
    <row r="2" spans="1:74" ht="12.75" customHeight="1" x14ac:dyDescent="0.2">
      <c r="A2" s="778"/>
      <c r="B2" s="251" t="str">
        <f>"U.S. Energy Information Administration  |  Short-Term Energy Outlook  - "&amp;Dates!D1</f>
        <v>U.S. Energy Information Administration  |  Short-Term Energy Outlook  - June 2024</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335"/>
      <c r="BE2" s="335"/>
      <c r="BF2" s="335"/>
      <c r="BG2" s="257"/>
      <c r="BH2" s="257"/>
      <c r="BI2" s="257"/>
      <c r="BJ2" s="257"/>
      <c r="BK2" s="257"/>
      <c r="BL2" s="257"/>
      <c r="BM2" s="257"/>
      <c r="BN2" s="257"/>
      <c r="BO2" s="257"/>
      <c r="BP2" s="257"/>
      <c r="BQ2" s="257"/>
      <c r="BR2" s="257"/>
      <c r="BS2" s="257"/>
      <c r="BT2" s="257"/>
      <c r="BU2" s="257"/>
      <c r="BV2" s="257"/>
    </row>
    <row r="3" spans="1:74" ht="12.75" customHeight="1" x14ac:dyDescent="0.2">
      <c r="A3" s="386" t="s">
        <v>848</v>
      </c>
      <c r="B3" s="259"/>
      <c r="C3" s="781">
        <f>Dates!D3</f>
        <v>2020</v>
      </c>
      <c r="D3" s="784"/>
      <c r="E3" s="784"/>
      <c r="F3" s="784"/>
      <c r="G3" s="784"/>
      <c r="H3" s="784"/>
      <c r="I3" s="784"/>
      <c r="J3" s="784"/>
      <c r="K3" s="784"/>
      <c r="L3" s="784"/>
      <c r="M3" s="784"/>
      <c r="N3" s="874"/>
      <c r="O3" s="781">
        <f>C3+1</f>
        <v>2021</v>
      </c>
      <c r="P3" s="784"/>
      <c r="Q3" s="784"/>
      <c r="R3" s="784"/>
      <c r="S3" s="784"/>
      <c r="T3" s="784"/>
      <c r="U3" s="784"/>
      <c r="V3" s="784"/>
      <c r="W3" s="784"/>
      <c r="X3" s="784"/>
      <c r="Y3" s="784"/>
      <c r="Z3" s="874"/>
      <c r="AA3" s="781">
        <f>O3+1</f>
        <v>2022</v>
      </c>
      <c r="AB3" s="784"/>
      <c r="AC3" s="784"/>
      <c r="AD3" s="784"/>
      <c r="AE3" s="784"/>
      <c r="AF3" s="784"/>
      <c r="AG3" s="784"/>
      <c r="AH3" s="784"/>
      <c r="AI3" s="784"/>
      <c r="AJ3" s="784"/>
      <c r="AK3" s="784"/>
      <c r="AL3" s="874"/>
      <c r="AM3" s="781">
        <f>AA3+1</f>
        <v>2023</v>
      </c>
      <c r="AN3" s="784"/>
      <c r="AO3" s="784"/>
      <c r="AP3" s="784"/>
      <c r="AQ3" s="784"/>
      <c r="AR3" s="784"/>
      <c r="AS3" s="784"/>
      <c r="AT3" s="784"/>
      <c r="AU3" s="784"/>
      <c r="AV3" s="784"/>
      <c r="AW3" s="784"/>
      <c r="AX3" s="874"/>
      <c r="AY3" s="781">
        <f>AM3+1</f>
        <v>2024</v>
      </c>
      <c r="AZ3" s="784"/>
      <c r="BA3" s="784"/>
      <c r="BB3" s="784"/>
      <c r="BC3" s="784"/>
      <c r="BD3" s="784"/>
      <c r="BE3" s="784"/>
      <c r="BF3" s="784"/>
      <c r="BG3" s="784"/>
      <c r="BH3" s="784"/>
      <c r="BI3" s="784"/>
      <c r="BJ3" s="874"/>
      <c r="BK3" s="781">
        <f>AY3+1</f>
        <v>2025</v>
      </c>
      <c r="BL3" s="784"/>
      <c r="BM3" s="784"/>
      <c r="BN3" s="784"/>
      <c r="BO3" s="784"/>
      <c r="BP3" s="784"/>
      <c r="BQ3" s="784"/>
      <c r="BR3" s="784"/>
      <c r="BS3" s="784"/>
      <c r="BT3" s="784"/>
      <c r="BU3" s="784"/>
      <c r="BV3" s="874"/>
    </row>
    <row r="4" spans="1:74" ht="12.75" customHeight="1" x14ac:dyDescent="0.2">
      <c r="A4" s="396" t="str">
        <f>TEXT(Dates!$D$2,"dddd, mmmm d, yyyy")</f>
        <v>Thursday, June 6, 2024</v>
      </c>
      <c r="B4" s="260"/>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258"/>
      <c r="B5" s="72" t="s">
        <v>819</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587"/>
      <c r="BE5" s="587"/>
      <c r="BF5" s="587"/>
      <c r="BG5" s="587"/>
      <c r="BH5" s="587"/>
      <c r="BI5" s="587"/>
      <c r="BJ5" s="579"/>
      <c r="BK5" s="579"/>
      <c r="BL5" s="579"/>
      <c r="BM5" s="579"/>
      <c r="BN5" s="579"/>
      <c r="BO5" s="579"/>
      <c r="BP5" s="579"/>
      <c r="BQ5" s="579"/>
      <c r="BR5" s="579"/>
      <c r="BS5" s="579"/>
      <c r="BT5" s="579"/>
      <c r="BU5" s="579"/>
      <c r="BV5" s="579"/>
    </row>
    <row r="6" spans="1:74" ht="11.1" customHeight="1" x14ac:dyDescent="0.2">
      <c r="A6" s="263" t="s">
        <v>759</v>
      </c>
      <c r="B6" s="582" t="s">
        <v>1194</v>
      </c>
      <c r="C6" s="574">
        <v>15.588311618000001</v>
      </c>
      <c r="D6" s="574">
        <v>13.749076123</v>
      </c>
      <c r="E6" s="574">
        <v>13.566159638</v>
      </c>
      <c r="F6" s="574">
        <v>12.642432782</v>
      </c>
      <c r="G6" s="574">
        <v>13.685695693</v>
      </c>
      <c r="H6" s="574">
        <v>16.471798432</v>
      </c>
      <c r="I6" s="574">
        <v>20.235017500000001</v>
      </c>
      <c r="J6" s="574">
        <v>17.106347304</v>
      </c>
      <c r="K6" s="574">
        <v>12.335725944</v>
      </c>
      <c r="L6" s="574">
        <v>13.480088851</v>
      </c>
      <c r="M6" s="574">
        <v>10.689486017</v>
      </c>
      <c r="N6" s="574">
        <v>12.980797824</v>
      </c>
      <c r="O6" s="574">
        <v>11.937373099</v>
      </c>
      <c r="P6" s="574">
        <v>11.01539234</v>
      </c>
      <c r="Q6" s="574">
        <v>10.440559083</v>
      </c>
      <c r="R6" s="574">
        <v>11.539320306</v>
      </c>
      <c r="S6" s="574">
        <v>10.754594427000001</v>
      </c>
      <c r="T6" s="574">
        <v>16.341461789</v>
      </c>
      <c r="U6" s="574">
        <v>16.883205179000001</v>
      </c>
      <c r="V6" s="574">
        <v>17.126700907</v>
      </c>
      <c r="W6" s="574">
        <v>11.63409699</v>
      </c>
      <c r="X6" s="574">
        <v>13.862891652</v>
      </c>
      <c r="Y6" s="574">
        <v>13.741047254</v>
      </c>
      <c r="Z6" s="574">
        <v>13.660253453999999</v>
      </c>
      <c r="AA6" s="574">
        <v>15.771280907</v>
      </c>
      <c r="AB6" s="574">
        <v>11.914607552</v>
      </c>
      <c r="AC6" s="574">
        <v>11.631306713000001</v>
      </c>
      <c r="AD6" s="574">
        <v>12.426925705</v>
      </c>
      <c r="AE6" s="574">
        <v>14.742460457</v>
      </c>
      <c r="AF6" s="574">
        <v>19.269629048999999</v>
      </c>
      <c r="AG6" s="574">
        <v>21.628286685999999</v>
      </c>
      <c r="AH6" s="574">
        <v>19.360155304999999</v>
      </c>
      <c r="AI6" s="574">
        <v>15.092255257</v>
      </c>
      <c r="AJ6" s="574">
        <v>12.805650615999999</v>
      </c>
      <c r="AK6" s="574">
        <v>12.506324874000001</v>
      </c>
      <c r="AL6" s="574">
        <v>15.181952949999999</v>
      </c>
      <c r="AM6" s="574">
        <v>15.003037181</v>
      </c>
      <c r="AN6" s="574">
        <v>14.072888642000001</v>
      </c>
      <c r="AO6" s="574">
        <v>16.335077156000001</v>
      </c>
      <c r="AP6" s="574">
        <v>15.226233479999999</v>
      </c>
      <c r="AQ6" s="574">
        <v>18.140064893000002</v>
      </c>
      <c r="AR6" s="574">
        <v>21.303473393000001</v>
      </c>
      <c r="AS6" s="574">
        <v>24.635633686999999</v>
      </c>
      <c r="AT6" s="574">
        <v>24.037144055999999</v>
      </c>
      <c r="AU6" s="574">
        <v>18.633365144999999</v>
      </c>
      <c r="AV6" s="574">
        <v>16.097032822999999</v>
      </c>
      <c r="AW6" s="574">
        <v>14.924734906999999</v>
      </c>
      <c r="AX6" s="574">
        <v>16.810634190999998</v>
      </c>
      <c r="AY6" s="574">
        <v>18.232507755</v>
      </c>
      <c r="AZ6" s="574">
        <v>14.767496244</v>
      </c>
      <c r="BA6" s="574">
        <v>15.949037050999999</v>
      </c>
      <c r="BB6" s="574">
        <v>15.66811</v>
      </c>
      <c r="BC6" s="574">
        <v>19.312670000000001</v>
      </c>
      <c r="BD6" s="556">
        <v>23.260729999999999</v>
      </c>
      <c r="BE6" s="556">
        <v>26.479890000000001</v>
      </c>
      <c r="BF6" s="556">
        <v>25.849119999999999</v>
      </c>
      <c r="BG6" s="556">
        <v>19.57893</v>
      </c>
      <c r="BH6" s="556">
        <v>16.994489999999999</v>
      </c>
      <c r="BI6" s="556">
        <v>16.339590000000001</v>
      </c>
      <c r="BJ6" s="556">
        <v>18.318290000000001</v>
      </c>
      <c r="BK6" s="556">
        <v>20.30818</v>
      </c>
      <c r="BL6" s="556">
        <v>17.950489999999999</v>
      </c>
      <c r="BM6" s="556">
        <v>16.390260000000001</v>
      </c>
      <c r="BN6" s="556">
        <v>17.257619999999999</v>
      </c>
      <c r="BO6" s="556">
        <v>19.43318</v>
      </c>
      <c r="BP6" s="556">
        <v>22.724319999999999</v>
      </c>
      <c r="BQ6" s="556">
        <v>27.142949999999999</v>
      </c>
      <c r="BR6" s="556">
        <v>26.411470000000001</v>
      </c>
      <c r="BS6" s="556">
        <v>19.32685</v>
      </c>
      <c r="BT6" s="556">
        <v>17.99267</v>
      </c>
      <c r="BU6" s="556">
        <v>16.69258</v>
      </c>
      <c r="BV6" s="556">
        <v>19.113790000000002</v>
      </c>
    </row>
    <row r="7" spans="1:74" ht="11.1" customHeight="1" x14ac:dyDescent="0.2">
      <c r="A7" s="263" t="s">
        <v>760</v>
      </c>
      <c r="B7" s="582" t="s">
        <v>511</v>
      </c>
      <c r="C7" s="574">
        <v>17.941281716999999</v>
      </c>
      <c r="D7" s="574">
        <v>15.737979663000001</v>
      </c>
      <c r="E7" s="574">
        <v>14.073646406</v>
      </c>
      <c r="F7" s="574">
        <v>10.259717919</v>
      </c>
      <c r="G7" s="574">
        <v>11.528630199</v>
      </c>
      <c r="H7" s="574">
        <v>16.972870314000001</v>
      </c>
      <c r="I7" s="574">
        <v>23.588282844999998</v>
      </c>
      <c r="J7" s="574">
        <v>23.756535863</v>
      </c>
      <c r="K7" s="574">
        <v>17.475149465000001</v>
      </c>
      <c r="L7" s="574">
        <v>16.044575742999999</v>
      </c>
      <c r="M7" s="574">
        <v>16.878515214</v>
      </c>
      <c r="N7" s="574">
        <v>21.056546494999999</v>
      </c>
      <c r="O7" s="574">
        <v>23.79564177</v>
      </c>
      <c r="P7" s="574">
        <v>24.284432507999998</v>
      </c>
      <c r="Q7" s="574">
        <v>17.755047814000001</v>
      </c>
      <c r="R7" s="574">
        <v>15.14786664</v>
      </c>
      <c r="S7" s="574">
        <v>18.610636219</v>
      </c>
      <c r="T7" s="574">
        <v>23.509247340000002</v>
      </c>
      <c r="U7" s="574">
        <v>28.157513101999999</v>
      </c>
      <c r="V7" s="574">
        <v>28.791766317</v>
      </c>
      <c r="W7" s="574">
        <v>22.534925320999999</v>
      </c>
      <c r="X7" s="574">
        <v>18.862311356999999</v>
      </c>
      <c r="Y7" s="574">
        <v>15.430647793</v>
      </c>
      <c r="Z7" s="574">
        <v>16.73172641</v>
      </c>
      <c r="AA7" s="574">
        <v>23.049660188000001</v>
      </c>
      <c r="AB7" s="574">
        <v>20.156291193000001</v>
      </c>
      <c r="AC7" s="574">
        <v>17.264769525999998</v>
      </c>
      <c r="AD7" s="574">
        <v>14.973219587000001</v>
      </c>
      <c r="AE7" s="574">
        <v>16.890262151999998</v>
      </c>
      <c r="AF7" s="574">
        <v>19.339848755999999</v>
      </c>
      <c r="AG7" s="574">
        <v>24.433901264999999</v>
      </c>
      <c r="AH7" s="574">
        <v>23.2683505</v>
      </c>
      <c r="AI7" s="574">
        <v>17.347614903</v>
      </c>
      <c r="AJ7" s="574">
        <v>14.617744500000001</v>
      </c>
      <c r="AK7" s="574">
        <v>14.966252089999999</v>
      </c>
      <c r="AL7" s="574">
        <v>19.758056587999999</v>
      </c>
      <c r="AM7" s="574">
        <v>18.102526953000002</v>
      </c>
      <c r="AN7" s="574">
        <v>12.245544024000001</v>
      </c>
      <c r="AO7" s="574">
        <v>12.668780435</v>
      </c>
      <c r="AP7" s="574">
        <v>9.7778372059999992</v>
      </c>
      <c r="AQ7" s="574">
        <v>12.093311114</v>
      </c>
      <c r="AR7" s="574">
        <v>16.126084083999999</v>
      </c>
      <c r="AS7" s="574">
        <v>20.298526366000001</v>
      </c>
      <c r="AT7" s="574">
        <v>20.348969012000001</v>
      </c>
      <c r="AU7" s="574">
        <v>16.629661201000001</v>
      </c>
      <c r="AV7" s="574">
        <v>15.213164712999999</v>
      </c>
      <c r="AW7" s="574">
        <v>14.217605077</v>
      </c>
      <c r="AX7" s="574">
        <v>15.46536903</v>
      </c>
      <c r="AY7" s="574">
        <v>20.749927094</v>
      </c>
      <c r="AZ7" s="574">
        <v>11.710430905000001</v>
      </c>
      <c r="BA7" s="574">
        <v>10.372440973</v>
      </c>
      <c r="BB7" s="574">
        <v>10.318770000000001</v>
      </c>
      <c r="BC7" s="574">
        <v>12.75962</v>
      </c>
      <c r="BD7" s="556">
        <v>15.065720000000001</v>
      </c>
      <c r="BE7" s="556">
        <v>21.858460000000001</v>
      </c>
      <c r="BF7" s="556">
        <v>20.887509999999999</v>
      </c>
      <c r="BG7" s="556">
        <v>15.980079999999999</v>
      </c>
      <c r="BH7" s="556">
        <v>13.61857</v>
      </c>
      <c r="BI7" s="556">
        <v>13.415319999999999</v>
      </c>
      <c r="BJ7" s="556">
        <v>16.490159999999999</v>
      </c>
      <c r="BK7" s="556">
        <v>18.292560000000002</v>
      </c>
      <c r="BL7" s="556">
        <v>10.918710000000001</v>
      </c>
      <c r="BM7" s="556">
        <v>10.596970000000001</v>
      </c>
      <c r="BN7" s="556">
        <v>8.599774</v>
      </c>
      <c r="BO7" s="556">
        <v>12.05035</v>
      </c>
      <c r="BP7" s="556">
        <v>16.64978</v>
      </c>
      <c r="BQ7" s="556">
        <v>20.86936</v>
      </c>
      <c r="BR7" s="556">
        <v>20.200980000000001</v>
      </c>
      <c r="BS7" s="556">
        <v>15.57873</v>
      </c>
      <c r="BT7" s="556">
        <v>12.92478</v>
      </c>
      <c r="BU7" s="556">
        <v>12.756819999999999</v>
      </c>
      <c r="BV7" s="556">
        <v>15.441330000000001</v>
      </c>
    </row>
    <row r="8" spans="1:74" ht="11.1" customHeight="1" x14ac:dyDescent="0.2">
      <c r="A8" s="263" t="s">
        <v>761</v>
      </c>
      <c r="B8" s="539" t="s">
        <v>1195</v>
      </c>
      <c r="C8" s="574">
        <v>9.8692480000000007</v>
      </c>
      <c r="D8" s="574">
        <v>8.9950550000000007</v>
      </c>
      <c r="E8" s="574">
        <v>7.7540620000000002</v>
      </c>
      <c r="F8" s="574">
        <v>6.8925970000000003</v>
      </c>
      <c r="G8" s="574">
        <v>7.823499</v>
      </c>
      <c r="H8" s="574">
        <v>8.1399600000000003</v>
      </c>
      <c r="I8" s="574">
        <v>8.5673300000000001</v>
      </c>
      <c r="J8" s="574">
        <v>8.1090520000000001</v>
      </c>
      <c r="K8" s="574">
        <v>7.714925</v>
      </c>
      <c r="L8" s="574">
        <v>6.3343489999999996</v>
      </c>
      <c r="M8" s="574">
        <v>6.836068</v>
      </c>
      <c r="N8" s="574">
        <v>8.0714109999999994</v>
      </c>
      <c r="O8" s="574">
        <v>8.4099339999999998</v>
      </c>
      <c r="P8" s="574">
        <v>7.4711619999999996</v>
      </c>
      <c r="Q8" s="574">
        <v>7.7380040000000001</v>
      </c>
      <c r="R8" s="574">
        <v>6.8704140000000002</v>
      </c>
      <c r="S8" s="574">
        <v>7.5758650000000003</v>
      </c>
      <c r="T8" s="574">
        <v>8.1063179999999999</v>
      </c>
      <c r="U8" s="574">
        <v>8.1933089999999993</v>
      </c>
      <c r="V8" s="574">
        <v>8.8817450000000004</v>
      </c>
      <c r="W8" s="574">
        <v>8.0896939999999997</v>
      </c>
      <c r="X8" s="574">
        <v>7.0081030000000002</v>
      </c>
      <c r="Y8" s="574">
        <v>8.2630719999999993</v>
      </c>
      <c r="Z8" s="574">
        <v>9.0872309999999992</v>
      </c>
      <c r="AA8" s="574">
        <v>8.6702399999999997</v>
      </c>
      <c r="AB8" s="574">
        <v>7.7462350000000004</v>
      </c>
      <c r="AC8" s="574">
        <v>7.3934850000000001</v>
      </c>
      <c r="AD8" s="574">
        <v>5.2892409999999996</v>
      </c>
      <c r="AE8" s="574">
        <v>6.75299549</v>
      </c>
      <c r="AF8" s="574">
        <v>7.563822</v>
      </c>
      <c r="AG8" s="574">
        <v>7.7483899999999997</v>
      </c>
      <c r="AH8" s="574">
        <v>8.2420460000000002</v>
      </c>
      <c r="AI8" s="574">
        <v>8.287096</v>
      </c>
      <c r="AJ8" s="574">
        <v>7.9578110000000004</v>
      </c>
      <c r="AK8" s="574">
        <v>7.7334459999999998</v>
      </c>
      <c r="AL8" s="574">
        <v>7.9682849999999998</v>
      </c>
      <c r="AM8" s="574">
        <v>8.620298</v>
      </c>
      <c r="AN8" s="574">
        <v>7.3021560000000001</v>
      </c>
      <c r="AO8" s="574">
        <v>7.4729830000000002</v>
      </c>
      <c r="AP8" s="574">
        <v>6.8626690000000004</v>
      </c>
      <c r="AQ8" s="574">
        <v>6.4763900000000003</v>
      </c>
      <c r="AR8" s="574">
        <v>7.7158319999999998</v>
      </c>
      <c r="AS8" s="574">
        <v>8.5693230000000007</v>
      </c>
      <c r="AT8" s="574">
        <v>8.2410300000000003</v>
      </c>
      <c r="AU8" s="574">
        <v>7.4936319999999998</v>
      </c>
      <c r="AV8" s="574">
        <v>5.7849539999999999</v>
      </c>
      <c r="AW8" s="574">
        <v>6.1969890000000003</v>
      </c>
      <c r="AX8" s="574">
        <v>6.441084</v>
      </c>
      <c r="AY8" s="574">
        <v>6.7235659999999999</v>
      </c>
      <c r="AZ8" s="574">
        <v>7.2770919999999997</v>
      </c>
      <c r="BA8" s="574">
        <v>6.8742619999999999</v>
      </c>
      <c r="BB8" s="574">
        <v>6.6919899999999997</v>
      </c>
      <c r="BC8" s="574">
        <v>7.1596399999999996</v>
      </c>
      <c r="BD8" s="556">
        <v>7.9802099999999996</v>
      </c>
      <c r="BE8" s="556">
        <v>8.2462599999999995</v>
      </c>
      <c r="BF8" s="556">
        <v>8.2462599999999995</v>
      </c>
      <c r="BG8" s="556">
        <v>7.6725500000000002</v>
      </c>
      <c r="BH8" s="556">
        <v>7.4727499999999996</v>
      </c>
      <c r="BI8" s="556">
        <v>7.3026099999999996</v>
      </c>
      <c r="BJ8" s="556">
        <v>8.2462599999999995</v>
      </c>
      <c r="BK8" s="556">
        <v>8.2462599999999995</v>
      </c>
      <c r="BL8" s="556">
        <v>6.9900200000000003</v>
      </c>
      <c r="BM8" s="556">
        <v>7.1545699999999997</v>
      </c>
      <c r="BN8" s="556">
        <v>6.0954100000000002</v>
      </c>
      <c r="BO8" s="556">
        <v>6.9323199999999998</v>
      </c>
      <c r="BP8" s="556">
        <v>7.8513999999999999</v>
      </c>
      <c r="BQ8" s="556">
        <v>8.2462599999999995</v>
      </c>
      <c r="BR8" s="556">
        <v>8.2462599999999995</v>
      </c>
      <c r="BS8" s="556">
        <v>7.65008</v>
      </c>
      <c r="BT8" s="556">
        <v>6.9321700000000002</v>
      </c>
      <c r="BU8" s="556">
        <v>7.0150100000000002</v>
      </c>
      <c r="BV8" s="556">
        <v>8.2462599999999995</v>
      </c>
    </row>
    <row r="9" spans="1:74" ht="11.1" customHeight="1" x14ac:dyDescent="0.2">
      <c r="A9" s="263" t="s">
        <v>762</v>
      </c>
      <c r="B9" s="539" t="s">
        <v>1188</v>
      </c>
      <c r="C9" s="574">
        <v>0.91757887400000004</v>
      </c>
      <c r="D9" s="574">
        <v>1.0276096800000001</v>
      </c>
      <c r="E9" s="574">
        <v>0.96926199000000002</v>
      </c>
      <c r="F9" s="574">
        <v>1.113076728</v>
      </c>
      <c r="G9" s="574">
        <v>1.11201887</v>
      </c>
      <c r="H9" s="574">
        <v>0.91105310399999995</v>
      </c>
      <c r="I9" s="574">
        <v>0.95660385299999995</v>
      </c>
      <c r="J9" s="574">
        <v>0.81847205199999995</v>
      </c>
      <c r="K9" s="574">
        <v>0.82101861200000004</v>
      </c>
      <c r="L9" s="574">
        <v>0.81608175999999999</v>
      </c>
      <c r="M9" s="574">
        <v>0.79286494799999996</v>
      </c>
      <c r="N9" s="574">
        <v>0.84892376999999997</v>
      </c>
      <c r="O9" s="574">
        <v>0.97162766099999998</v>
      </c>
      <c r="P9" s="574">
        <v>0.708390242</v>
      </c>
      <c r="Q9" s="574">
        <v>0.80185527999999995</v>
      </c>
      <c r="R9" s="574">
        <v>0.79127387599999999</v>
      </c>
      <c r="S9" s="574">
        <v>1.081217144</v>
      </c>
      <c r="T9" s="574">
        <v>0.98649382100000005</v>
      </c>
      <c r="U9" s="574">
        <v>0.93468779000000002</v>
      </c>
      <c r="V9" s="574">
        <v>0.83310458399999998</v>
      </c>
      <c r="W9" s="574">
        <v>0.66518091999999995</v>
      </c>
      <c r="X9" s="574">
        <v>0.70344277099999997</v>
      </c>
      <c r="Y9" s="574">
        <v>0.72765688699999997</v>
      </c>
      <c r="Z9" s="574">
        <v>0.82556703499999995</v>
      </c>
      <c r="AA9" s="574">
        <v>0.692615749</v>
      </c>
      <c r="AB9" s="574">
        <v>0.62734383599999999</v>
      </c>
      <c r="AC9" s="574">
        <v>0.76053896499999996</v>
      </c>
      <c r="AD9" s="574">
        <v>0.89624204200000002</v>
      </c>
      <c r="AE9" s="574">
        <v>0.91344229799999999</v>
      </c>
      <c r="AF9" s="574">
        <v>0.96104729600000005</v>
      </c>
      <c r="AG9" s="574">
        <v>0.752810639</v>
      </c>
      <c r="AH9" s="574">
        <v>0.71237963699999995</v>
      </c>
      <c r="AI9" s="574">
        <v>0.66651400699999996</v>
      </c>
      <c r="AJ9" s="574">
        <v>0.54455454999999997</v>
      </c>
      <c r="AK9" s="574">
        <v>0.71161924700000001</v>
      </c>
      <c r="AL9" s="574">
        <v>0.81945007400000003</v>
      </c>
      <c r="AM9" s="574">
        <v>0.78576579599999996</v>
      </c>
      <c r="AN9" s="574">
        <v>0.68440892200000003</v>
      </c>
      <c r="AO9" s="574">
        <v>0.69033795799999997</v>
      </c>
      <c r="AP9" s="574">
        <v>0.55624608099999995</v>
      </c>
      <c r="AQ9" s="574">
        <v>0.87467954800000003</v>
      </c>
      <c r="AR9" s="574">
        <v>0.57872266999999999</v>
      </c>
      <c r="AS9" s="574">
        <v>0.68009949599999997</v>
      </c>
      <c r="AT9" s="574">
        <v>0.69897211800000003</v>
      </c>
      <c r="AU9" s="574">
        <v>0.50919799600000004</v>
      </c>
      <c r="AV9" s="574">
        <v>0.62249167000000005</v>
      </c>
      <c r="AW9" s="574">
        <v>0.64474219300000002</v>
      </c>
      <c r="AX9" s="574">
        <v>0.70554676199999999</v>
      </c>
      <c r="AY9" s="574">
        <v>0.78076290400000004</v>
      </c>
      <c r="AZ9" s="574">
        <v>0.64812981400000003</v>
      </c>
      <c r="BA9" s="574">
        <v>0.72064765900000005</v>
      </c>
      <c r="BB9" s="574">
        <v>0.84288479999999999</v>
      </c>
      <c r="BC9" s="574">
        <v>0.89846329999999996</v>
      </c>
      <c r="BD9" s="556">
        <v>0.90414170000000005</v>
      </c>
      <c r="BE9" s="556">
        <v>0.85438259999999999</v>
      </c>
      <c r="BF9" s="556">
        <v>0.76010089999999997</v>
      </c>
      <c r="BG9" s="556">
        <v>0.66261300000000001</v>
      </c>
      <c r="BH9" s="556">
        <v>0.70429779999999997</v>
      </c>
      <c r="BI9" s="556">
        <v>0.71954010000000002</v>
      </c>
      <c r="BJ9" s="556">
        <v>0.7547739</v>
      </c>
      <c r="BK9" s="556">
        <v>0.85194720000000002</v>
      </c>
      <c r="BL9" s="556">
        <v>0.75448400000000004</v>
      </c>
      <c r="BM9" s="556">
        <v>0.88224029999999998</v>
      </c>
      <c r="BN9" s="556">
        <v>0.95218159999999996</v>
      </c>
      <c r="BO9" s="556">
        <v>0.97744010000000003</v>
      </c>
      <c r="BP9" s="556">
        <v>0.95770869999999997</v>
      </c>
      <c r="BQ9" s="556">
        <v>0.89299759999999995</v>
      </c>
      <c r="BR9" s="556">
        <v>0.78715170000000001</v>
      </c>
      <c r="BS9" s="556">
        <v>0.6797666</v>
      </c>
      <c r="BT9" s="556">
        <v>0.7164488</v>
      </c>
      <c r="BU9" s="556">
        <v>0.72728780000000004</v>
      </c>
      <c r="BV9" s="556">
        <v>0.76400349999999995</v>
      </c>
    </row>
    <row r="10" spans="1:74" ht="11.1" customHeight="1" x14ac:dyDescent="0.2">
      <c r="A10" s="263" t="s">
        <v>763</v>
      </c>
      <c r="B10" s="539" t="s">
        <v>1202</v>
      </c>
      <c r="C10" s="574">
        <v>5.7206015470000002</v>
      </c>
      <c r="D10" s="574">
        <v>6.8573263369999999</v>
      </c>
      <c r="E10" s="574">
        <v>6.8846521139999997</v>
      </c>
      <c r="F10" s="574">
        <v>6.6936026760000003</v>
      </c>
      <c r="G10" s="574">
        <v>6.0823713829999999</v>
      </c>
      <c r="H10" s="574">
        <v>6.3757030749999997</v>
      </c>
      <c r="I10" s="574">
        <v>4.2028714420000002</v>
      </c>
      <c r="J10" s="574">
        <v>5.0852066450000004</v>
      </c>
      <c r="K10" s="574">
        <v>6.4627455229999997</v>
      </c>
      <c r="L10" s="574">
        <v>7.1590575320000003</v>
      </c>
      <c r="M10" s="574">
        <v>8.4445139549999997</v>
      </c>
      <c r="N10" s="574">
        <v>7.423918349</v>
      </c>
      <c r="O10" s="574">
        <v>6.9834525730000001</v>
      </c>
      <c r="P10" s="574">
        <v>6.3960909419999998</v>
      </c>
      <c r="Q10" s="574">
        <v>9.1362282710000002</v>
      </c>
      <c r="R10" s="574">
        <v>8.4300919699999994</v>
      </c>
      <c r="S10" s="574">
        <v>7.6830346079999998</v>
      </c>
      <c r="T10" s="574">
        <v>5.9807159939999996</v>
      </c>
      <c r="U10" s="574">
        <v>4.9158580299999999</v>
      </c>
      <c r="V10" s="574">
        <v>5.8521820059999996</v>
      </c>
      <c r="W10" s="574">
        <v>7.1856916660000003</v>
      </c>
      <c r="X10" s="574">
        <v>7.4869978110000002</v>
      </c>
      <c r="Y10" s="574">
        <v>9.5539805700000002</v>
      </c>
      <c r="Z10" s="574">
        <v>9.4054347600000003</v>
      </c>
      <c r="AA10" s="574">
        <v>10.302137718000001</v>
      </c>
      <c r="AB10" s="574">
        <v>9.8575822930000001</v>
      </c>
      <c r="AC10" s="574">
        <v>10.776378524</v>
      </c>
      <c r="AD10" s="574">
        <v>10.950209127999999</v>
      </c>
      <c r="AE10" s="574">
        <v>9.3674889849999996</v>
      </c>
      <c r="AF10" s="574">
        <v>7.7071415099999996</v>
      </c>
      <c r="AG10" s="574">
        <v>6.3387844480000002</v>
      </c>
      <c r="AH10" s="574">
        <v>6.096282435</v>
      </c>
      <c r="AI10" s="574">
        <v>7.5352777709999996</v>
      </c>
      <c r="AJ10" s="574">
        <v>9.3345100030000001</v>
      </c>
      <c r="AK10" s="574">
        <v>11.276226994</v>
      </c>
      <c r="AL10" s="574">
        <v>9.8740862279999995</v>
      </c>
      <c r="AM10" s="574">
        <v>8.7583061999999998</v>
      </c>
      <c r="AN10" s="574">
        <v>10.767808604000001</v>
      </c>
      <c r="AO10" s="574">
        <v>10.785719471</v>
      </c>
      <c r="AP10" s="574">
        <v>11.408684737</v>
      </c>
      <c r="AQ10" s="574">
        <v>8.7787967130000002</v>
      </c>
      <c r="AR10" s="574">
        <v>6.3505447049999999</v>
      </c>
      <c r="AS10" s="574">
        <v>5.5522824899999996</v>
      </c>
      <c r="AT10" s="574">
        <v>6.8990909220000001</v>
      </c>
      <c r="AU10" s="574">
        <v>6.9668934460000003</v>
      </c>
      <c r="AV10" s="574">
        <v>9.7706310809999994</v>
      </c>
      <c r="AW10" s="574">
        <v>10.423580788000001</v>
      </c>
      <c r="AX10" s="574">
        <v>9.5561103749999994</v>
      </c>
      <c r="AY10" s="574">
        <v>8.8621092830000006</v>
      </c>
      <c r="AZ10" s="574">
        <v>10.290940274</v>
      </c>
      <c r="BA10" s="574">
        <v>12.577850378999999</v>
      </c>
      <c r="BB10" s="574">
        <v>11.80485</v>
      </c>
      <c r="BC10" s="574">
        <v>9.3966899999999995</v>
      </c>
      <c r="BD10" s="556">
        <v>7.0658349999999999</v>
      </c>
      <c r="BE10" s="556">
        <v>6.5364259999999996</v>
      </c>
      <c r="BF10" s="556">
        <v>7.3546909999999999</v>
      </c>
      <c r="BG10" s="556">
        <v>7.9687479999999997</v>
      </c>
      <c r="BH10" s="556">
        <v>10.58418</v>
      </c>
      <c r="BI10" s="556">
        <v>11.869479999999999</v>
      </c>
      <c r="BJ10" s="556">
        <v>9.9470519999999993</v>
      </c>
      <c r="BK10" s="556">
        <v>10.20054</v>
      </c>
      <c r="BL10" s="556">
        <v>11.772030000000001</v>
      </c>
      <c r="BM10" s="556">
        <v>14.43106</v>
      </c>
      <c r="BN10" s="556">
        <v>13.07511</v>
      </c>
      <c r="BO10" s="556">
        <v>11.1082</v>
      </c>
      <c r="BP10" s="556">
        <v>7.7842929999999999</v>
      </c>
      <c r="BQ10" s="556">
        <v>7.3780419999999998</v>
      </c>
      <c r="BR10" s="556">
        <v>7.9636389999999997</v>
      </c>
      <c r="BS10" s="556">
        <v>8.9612569999999998</v>
      </c>
      <c r="BT10" s="556">
        <v>10.990410000000001</v>
      </c>
      <c r="BU10" s="556">
        <v>12.58174</v>
      </c>
      <c r="BV10" s="556">
        <v>10.387689999999999</v>
      </c>
    </row>
    <row r="11" spans="1:74" ht="11.1" customHeight="1" x14ac:dyDescent="0.2">
      <c r="A11" s="263" t="s">
        <v>764</v>
      </c>
      <c r="B11" s="582" t="s">
        <v>1203</v>
      </c>
      <c r="C11" s="574">
        <v>0.49237015099999998</v>
      </c>
      <c r="D11" s="574">
        <v>0.380830962</v>
      </c>
      <c r="E11" s="574">
        <v>0.539698228</v>
      </c>
      <c r="F11" s="574">
        <v>0.39272500500000002</v>
      </c>
      <c r="G11" s="574">
        <v>0.38819662199999999</v>
      </c>
      <c r="H11" s="574">
        <v>0.46885307500000001</v>
      </c>
      <c r="I11" s="574">
        <v>0.44817186399999998</v>
      </c>
      <c r="J11" s="574">
        <v>0.52496319999999996</v>
      </c>
      <c r="K11" s="574">
        <v>0.30204260799999999</v>
      </c>
      <c r="L11" s="574">
        <v>0.174719238</v>
      </c>
      <c r="M11" s="574">
        <v>0.43746485099999999</v>
      </c>
      <c r="N11" s="574">
        <v>0.64541170599999997</v>
      </c>
      <c r="O11" s="574">
        <v>0.61944040600000005</v>
      </c>
      <c r="P11" s="574">
        <v>0.65860487000000001</v>
      </c>
      <c r="Q11" s="574">
        <v>0.58512670899999997</v>
      </c>
      <c r="R11" s="574">
        <v>0.354193286</v>
      </c>
      <c r="S11" s="574">
        <v>0.55831215300000003</v>
      </c>
      <c r="T11" s="574">
        <v>0.49661156400000001</v>
      </c>
      <c r="U11" s="574">
        <v>0.570568407</v>
      </c>
      <c r="V11" s="574">
        <v>0.62974914699999995</v>
      </c>
      <c r="W11" s="574">
        <v>0.52085780800000003</v>
      </c>
      <c r="X11" s="574">
        <v>0.63400865100000003</v>
      </c>
      <c r="Y11" s="574">
        <v>0.63318600800000002</v>
      </c>
      <c r="Z11" s="574">
        <v>0.49519347600000002</v>
      </c>
      <c r="AA11" s="574">
        <v>0.47339910499999999</v>
      </c>
      <c r="AB11" s="574">
        <v>0.49349242799999998</v>
      </c>
      <c r="AC11" s="574">
        <v>0.38526616699999999</v>
      </c>
      <c r="AD11" s="574">
        <v>0.44620691499999998</v>
      </c>
      <c r="AE11" s="574">
        <v>0.62836391000000003</v>
      </c>
      <c r="AF11" s="574">
        <v>0.55814614799999995</v>
      </c>
      <c r="AG11" s="574">
        <v>0.39324406099999998</v>
      </c>
      <c r="AH11" s="574">
        <v>0.38311124200000002</v>
      </c>
      <c r="AI11" s="574">
        <v>0.47175797000000003</v>
      </c>
      <c r="AJ11" s="574">
        <v>0.52517337600000003</v>
      </c>
      <c r="AK11" s="574">
        <v>0.52327120400000005</v>
      </c>
      <c r="AL11" s="574">
        <v>0.65608150099999996</v>
      </c>
      <c r="AM11" s="574">
        <v>0.292239798</v>
      </c>
      <c r="AN11" s="574">
        <v>0.265984675</v>
      </c>
      <c r="AO11" s="574">
        <v>0.278292345</v>
      </c>
      <c r="AP11" s="574">
        <v>0.16888444799999999</v>
      </c>
      <c r="AQ11" s="574">
        <v>0.244190832</v>
      </c>
      <c r="AR11" s="574">
        <v>0.25448280000000001</v>
      </c>
      <c r="AS11" s="574">
        <v>0.40599008800000003</v>
      </c>
      <c r="AT11" s="574">
        <v>0.44759172400000002</v>
      </c>
      <c r="AU11" s="574">
        <v>0.45286245600000002</v>
      </c>
      <c r="AV11" s="574">
        <v>0.32281776200000001</v>
      </c>
      <c r="AW11" s="574">
        <v>0.179034999</v>
      </c>
      <c r="AX11" s="574">
        <v>0.24994532899999999</v>
      </c>
      <c r="AY11" s="574">
        <v>0.34331776200000003</v>
      </c>
      <c r="AZ11" s="574">
        <v>0.223012617</v>
      </c>
      <c r="BA11" s="574">
        <v>6.4781199999999997E-2</v>
      </c>
      <c r="BB11" s="574">
        <v>0.32896029999999998</v>
      </c>
      <c r="BC11" s="574">
        <v>0.44957710000000001</v>
      </c>
      <c r="BD11" s="556">
        <v>0.39652870000000001</v>
      </c>
      <c r="BE11" s="556">
        <v>0.44590150000000001</v>
      </c>
      <c r="BF11" s="556">
        <v>0.48377900000000001</v>
      </c>
      <c r="BG11" s="556">
        <v>0.4730412</v>
      </c>
      <c r="BH11" s="556">
        <v>0.51415100000000002</v>
      </c>
      <c r="BI11" s="556">
        <v>0.41598760000000001</v>
      </c>
      <c r="BJ11" s="556">
        <v>0.4534569</v>
      </c>
      <c r="BK11" s="556">
        <v>0.35365960000000002</v>
      </c>
      <c r="BL11" s="556">
        <v>0.31583119999999998</v>
      </c>
      <c r="BM11" s="556">
        <v>0.2133833</v>
      </c>
      <c r="BN11" s="556">
        <v>0.29325109999999999</v>
      </c>
      <c r="BO11" s="556">
        <v>0.41940889999999997</v>
      </c>
      <c r="BP11" s="556">
        <v>0.39409959999999999</v>
      </c>
      <c r="BQ11" s="556">
        <v>0.41430630000000002</v>
      </c>
      <c r="BR11" s="556">
        <v>0.43674429999999997</v>
      </c>
      <c r="BS11" s="556">
        <v>0.46251160000000002</v>
      </c>
      <c r="BT11" s="556">
        <v>0.45441599999999999</v>
      </c>
      <c r="BU11" s="556">
        <v>0.3649483</v>
      </c>
      <c r="BV11" s="556">
        <v>0.45257380000000003</v>
      </c>
    </row>
    <row r="12" spans="1:74" s="342" customFormat="1" ht="11.1" customHeight="1" x14ac:dyDescent="0.2">
      <c r="A12" s="581" t="s">
        <v>765</v>
      </c>
      <c r="B12" s="583" t="s">
        <v>1201</v>
      </c>
      <c r="C12" s="370">
        <v>50.529391906999997</v>
      </c>
      <c r="D12" s="370">
        <v>46.747877764999998</v>
      </c>
      <c r="E12" s="370">
        <v>43.787480375999998</v>
      </c>
      <c r="F12" s="370">
        <v>37.994152110000002</v>
      </c>
      <c r="G12" s="370">
        <v>40.620411767</v>
      </c>
      <c r="H12" s="370">
        <v>49.340237999999999</v>
      </c>
      <c r="I12" s="370">
        <v>57.998277504000001</v>
      </c>
      <c r="J12" s="370">
        <v>55.400577063999997</v>
      </c>
      <c r="K12" s="370">
        <v>45.111607151999998</v>
      </c>
      <c r="L12" s="370">
        <v>44.008872124</v>
      </c>
      <c r="M12" s="370">
        <v>44.078912985000002</v>
      </c>
      <c r="N12" s="370">
        <v>51.027009143999997</v>
      </c>
      <c r="O12" s="370">
        <v>52.717469508999997</v>
      </c>
      <c r="P12" s="370">
        <v>50.534072901999998</v>
      </c>
      <c r="Q12" s="370">
        <v>46.456821157</v>
      </c>
      <c r="R12" s="370">
        <v>43.133160078000003</v>
      </c>
      <c r="S12" s="370">
        <v>46.263659551000003</v>
      </c>
      <c r="T12" s="370">
        <v>55.420848507999999</v>
      </c>
      <c r="U12" s="370">
        <v>59.655141508</v>
      </c>
      <c r="V12" s="370">
        <v>62.115247961000001</v>
      </c>
      <c r="W12" s="370">
        <v>50.630446704999997</v>
      </c>
      <c r="X12" s="370">
        <v>48.557755241999999</v>
      </c>
      <c r="Y12" s="370">
        <v>48.349590511999999</v>
      </c>
      <c r="Z12" s="370">
        <v>50.205406134999997</v>
      </c>
      <c r="AA12" s="370">
        <v>58.959333667000003</v>
      </c>
      <c r="AB12" s="370">
        <v>50.795552301999997</v>
      </c>
      <c r="AC12" s="370">
        <v>48.211744895000002</v>
      </c>
      <c r="AD12" s="370">
        <v>44.982044377000001</v>
      </c>
      <c r="AE12" s="370">
        <v>49.295013292</v>
      </c>
      <c r="AF12" s="370">
        <v>55.399634759000001</v>
      </c>
      <c r="AG12" s="370">
        <v>61.295417098999998</v>
      </c>
      <c r="AH12" s="370">
        <v>58.062325119</v>
      </c>
      <c r="AI12" s="370">
        <v>49.400515908000003</v>
      </c>
      <c r="AJ12" s="370">
        <v>45.785444044999998</v>
      </c>
      <c r="AK12" s="370">
        <v>47.717140409000002</v>
      </c>
      <c r="AL12" s="370">
        <v>54.257912341000001</v>
      </c>
      <c r="AM12" s="370">
        <v>51.562173928</v>
      </c>
      <c r="AN12" s="370">
        <v>45.338790867</v>
      </c>
      <c r="AO12" s="370">
        <v>48.231190365000003</v>
      </c>
      <c r="AP12" s="370">
        <v>44.000554952000002</v>
      </c>
      <c r="AQ12" s="370">
        <v>46.607433100000002</v>
      </c>
      <c r="AR12" s="370">
        <v>52.329139652000002</v>
      </c>
      <c r="AS12" s="370">
        <v>60.141855126999999</v>
      </c>
      <c r="AT12" s="370">
        <v>60.672797832000001</v>
      </c>
      <c r="AU12" s="370">
        <v>50.685612243999998</v>
      </c>
      <c r="AV12" s="370">
        <v>47.811092049000003</v>
      </c>
      <c r="AW12" s="370">
        <v>46.586686964000002</v>
      </c>
      <c r="AX12" s="370">
        <v>49.228689686999999</v>
      </c>
      <c r="AY12" s="370">
        <v>55.692190797999999</v>
      </c>
      <c r="AZ12" s="370">
        <v>44.917101854000002</v>
      </c>
      <c r="BA12" s="370">
        <v>46.559019262</v>
      </c>
      <c r="BB12" s="370">
        <v>45.655560000000001</v>
      </c>
      <c r="BC12" s="370">
        <v>49.976660000000003</v>
      </c>
      <c r="BD12" s="566">
        <v>54.673169999999999</v>
      </c>
      <c r="BE12" s="566">
        <v>64.421319999999994</v>
      </c>
      <c r="BF12" s="566">
        <v>63.581470000000003</v>
      </c>
      <c r="BG12" s="566">
        <v>52.335970000000003</v>
      </c>
      <c r="BH12" s="566">
        <v>49.888440000000003</v>
      </c>
      <c r="BI12" s="566">
        <v>50.062519999999999</v>
      </c>
      <c r="BJ12" s="566">
        <v>54.209989999999998</v>
      </c>
      <c r="BK12" s="566">
        <v>58.253140000000002</v>
      </c>
      <c r="BL12" s="566">
        <v>48.701569999999997</v>
      </c>
      <c r="BM12" s="566">
        <v>49.668489999999998</v>
      </c>
      <c r="BN12" s="566">
        <v>46.273339999999997</v>
      </c>
      <c r="BO12" s="566">
        <v>50.92089</v>
      </c>
      <c r="BP12" s="566">
        <v>56.36159</v>
      </c>
      <c r="BQ12" s="566">
        <v>64.943910000000002</v>
      </c>
      <c r="BR12" s="566">
        <v>64.046239999999997</v>
      </c>
      <c r="BS12" s="566">
        <v>52.659199999999998</v>
      </c>
      <c r="BT12" s="566">
        <v>50.010899999999999</v>
      </c>
      <c r="BU12" s="566">
        <v>50.138379999999998</v>
      </c>
      <c r="BV12" s="566">
        <v>54.405650000000001</v>
      </c>
    </row>
    <row r="13" spans="1:74" ht="11.1" customHeight="1" x14ac:dyDescent="0.2">
      <c r="A13" s="263" t="s">
        <v>766</v>
      </c>
      <c r="B13" s="582" t="s">
        <v>1204</v>
      </c>
      <c r="C13" s="574">
        <v>56.380932129999998</v>
      </c>
      <c r="D13" s="574">
        <v>52.362343119999998</v>
      </c>
      <c r="E13" s="574">
        <v>50.9698821</v>
      </c>
      <c r="F13" s="574">
        <v>44.352789420000001</v>
      </c>
      <c r="G13" s="574">
        <v>47.308523200000003</v>
      </c>
      <c r="H13" s="574">
        <v>56.453229989999997</v>
      </c>
      <c r="I13" s="574">
        <v>65.746006129999998</v>
      </c>
      <c r="J13" s="574">
        <v>61.701432130000001</v>
      </c>
      <c r="K13" s="574">
        <v>50.7769184</v>
      </c>
      <c r="L13" s="574">
        <v>49.637880799999998</v>
      </c>
      <c r="M13" s="574">
        <v>48.602914570000003</v>
      </c>
      <c r="N13" s="574">
        <v>55.535944829999998</v>
      </c>
      <c r="O13" s="574">
        <v>56.666517929999998</v>
      </c>
      <c r="P13" s="574">
        <v>54.557639289999997</v>
      </c>
      <c r="Q13" s="574">
        <v>50.739821259999999</v>
      </c>
      <c r="R13" s="574">
        <v>47.462593529999999</v>
      </c>
      <c r="S13" s="574">
        <v>50.868175030000003</v>
      </c>
      <c r="T13" s="574">
        <v>60.108107590000003</v>
      </c>
      <c r="U13" s="574">
        <v>63.73170812</v>
      </c>
      <c r="V13" s="574">
        <v>65.24757735</v>
      </c>
      <c r="W13" s="574">
        <v>53.430095379999997</v>
      </c>
      <c r="X13" s="574">
        <v>52.04831137</v>
      </c>
      <c r="Y13" s="574">
        <v>50.938840470000002</v>
      </c>
      <c r="Z13" s="574">
        <v>54.339499982</v>
      </c>
      <c r="AA13" s="574">
        <v>60.93320379</v>
      </c>
      <c r="AB13" s="574">
        <v>53.334077960000002</v>
      </c>
      <c r="AC13" s="574">
        <v>52.814996120000004</v>
      </c>
      <c r="AD13" s="574">
        <v>49.073623920000003</v>
      </c>
      <c r="AE13" s="574">
        <v>54.090926289999999</v>
      </c>
      <c r="AF13" s="574">
        <v>60.247373979999999</v>
      </c>
      <c r="AG13" s="574">
        <v>65.50689672</v>
      </c>
      <c r="AH13" s="574">
        <v>62.739803080000002</v>
      </c>
      <c r="AI13" s="574">
        <v>54.269126880000002</v>
      </c>
      <c r="AJ13" s="574">
        <v>49.583464210000002</v>
      </c>
      <c r="AK13" s="574">
        <v>51.353651669999998</v>
      </c>
      <c r="AL13" s="574">
        <v>57.820983460000001</v>
      </c>
      <c r="AM13" s="574">
        <v>55.980478040000001</v>
      </c>
      <c r="AN13" s="574">
        <v>49.771135569999998</v>
      </c>
      <c r="AO13" s="574">
        <v>52.86328563</v>
      </c>
      <c r="AP13" s="574">
        <v>47.556816310000002</v>
      </c>
      <c r="AQ13" s="574">
        <v>52.058058010000003</v>
      </c>
      <c r="AR13" s="574">
        <v>58.248889310000003</v>
      </c>
      <c r="AS13" s="574">
        <v>64.148195229999999</v>
      </c>
      <c r="AT13" s="574">
        <v>64.982277659999994</v>
      </c>
      <c r="AU13" s="574">
        <v>55.124649099999999</v>
      </c>
      <c r="AV13" s="574">
        <v>51.122027500000002</v>
      </c>
      <c r="AW13" s="574">
        <v>50.246460540000001</v>
      </c>
      <c r="AX13" s="574">
        <v>53.862728539999999</v>
      </c>
      <c r="AY13" s="574">
        <v>59.881141999999997</v>
      </c>
      <c r="AZ13" s="574">
        <v>49.644547920000001</v>
      </c>
      <c r="BA13" s="574">
        <v>50.363418240000001</v>
      </c>
      <c r="BB13" s="574">
        <v>47.910044679999999</v>
      </c>
      <c r="BC13" s="574">
        <v>53.21434</v>
      </c>
      <c r="BD13" s="556">
        <v>58.131790000000002</v>
      </c>
      <c r="BE13" s="556">
        <v>67.912679999999995</v>
      </c>
      <c r="BF13" s="556">
        <v>66.933490000000006</v>
      </c>
      <c r="BG13" s="556">
        <v>56.029130000000002</v>
      </c>
      <c r="BH13" s="556">
        <v>52.780990000000003</v>
      </c>
      <c r="BI13" s="556">
        <v>52.405360000000002</v>
      </c>
      <c r="BJ13" s="556">
        <v>57.177970000000002</v>
      </c>
      <c r="BK13" s="556">
        <v>60.346609999999998</v>
      </c>
      <c r="BL13" s="556">
        <v>50.910769999999999</v>
      </c>
      <c r="BM13" s="556">
        <v>52.176639999999999</v>
      </c>
      <c r="BN13" s="556">
        <v>49.317889999999998</v>
      </c>
      <c r="BO13" s="556">
        <v>55.04636</v>
      </c>
      <c r="BP13" s="556">
        <v>60.734909999999999</v>
      </c>
      <c r="BQ13" s="556">
        <v>69.119129999999998</v>
      </c>
      <c r="BR13" s="556">
        <v>67.995500000000007</v>
      </c>
      <c r="BS13" s="556">
        <v>56.827739999999999</v>
      </c>
      <c r="BT13" s="556">
        <v>53.452219999999997</v>
      </c>
      <c r="BU13" s="556">
        <v>52.965029999999999</v>
      </c>
      <c r="BV13" s="556">
        <v>57.680079999999997</v>
      </c>
    </row>
    <row r="14" spans="1:74" ht="11.1" customHeight="1" x14ac:dyDescent="0.2">
      <c r="A14" s="258"/>
      <c r="B14" s="72" t="s">
        <v>820</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c r="BC14" s="575"/>
      <c r="BD14" s="580"/>
      <c r="BE14" s="580"/>
      <c r="BF14" s="580"/>
      <c r="BG14" s="580"/>
      <c r="BH14" s="580"/>
      <c r="BI14" s="580"/>
      <c r="BJ14" s="580"/>
      <c r="BK14" s="580"/>
      <c r="BL14" s="580"/>
      <c r="BM14" s="580"/>
      <c r="BN14" s="580"/>
      <c r="BO14" s="580"/>
      <c r="BP14" s="580"/>
      <c r="BQ14" s="580"/>
      <c r="BR14" s="580"/>
      <c r="BS14" s="580"/>
      <c r="BT14" s="580"/>
      <c r="BU14" s="580"/>
      <c r="BV14" s="580"/>
    </row>
    <row r="15" spans="1:74" ht="11.1" customHeight="1" x14ac:dyDescent="0.2">
      <c r="A15" s="263" t="s">
        <v>767</v>
      </c>
      <c r="B15" s="582" t="s">
        <v>1194</v>
      </c>
      <c r="C15" s="574">
        <v>7.6315013780000003</v>
      </c>
      <c r="D15" s="574">
        <v>6.9191143129999997</v>
      </c>
      <c r="E15" s="574">
        <v>6.5532775159999996</v>
      </c>
      <c r="F15" s="574">
        <v>5.4110214540000001</v>
      </c>
      <c r="G15" s="574">
        <v>5.7646034850000003</v>
      </c>
      <c r="H15" s="574">
        <v>7.4944605920000003</v>
      </c>
      <c r="I15" s="574">
        <v>10.442442461000001</v>
      </c>
      <c r="J15" s="574">
        <v>8.7439305970000003</v>
      </c>
      <c r="K15" s="574">
        <v>6.5889608239999999</v>
      </c>
      <c r="L15" s="574">
        <v>5.6191014209999999</v>
      </c>
      <c r="M15" s="574">
        <v>3.9016160950000001</v>
      </c>
      <c r="N15" s="574">
        <v>5.2453110809999997</v>
      </c>
      <c r="O15" s="574">
        <v>5.2607288079999996</v>
      </c>
      <c r="P15" s="574">
        <v>5.427956279</v>
      </c>
      <c r="Q15" s="574">
        <v>3.5715062870000001</v>
      </c>
      <c r="R15" s="574">
        <v>4.2556657109999998</v>
      </c>
      <c r="S15" s="574">
        <v>4.3966798660000004</v>
      </c>
      <c r="T15" s="574">
        <v>6.7800189890000002</v>
      </c>
      <c r="U15" s="574">
        <v>7.544231924</v>
      </c>
      <c r="V15" s="574">
        <v>7.3696996920000002</v>
      </c>
      <c r="W15" s="574">
        <v>4.852916982</v>
      </c>
      <c r="X15" s="574">
        <v>4.1591596729999996</v>
      </c>
      <c r="Y15" s="574">
        <v>3.7120005909999998</v>
      </c>
      <c r="Z15" s="574">
        <v>4.023722909</v>
      </c>
      <c r="AA15" s="574">
        <v>5.1791416860000004</v>
      </c>
      <c r="AB15" s="574">
        <v>4.2803335870000003</v>
      </c>
      <c r="AC15" s="574">
        <v>3.3753965629999998</v>
      </c>
      <c r="AD15" s="574">
        <v>2.759287595</v>
      </c>
      <c r="AE15" s="574">
        <v>4.7368343169999996</v>
      </c>
      <c r="AF15" s="574">
        <v>6.1696885469999998</v>
      </c>
      <c r="AG15" s="574">
        <v>9.5690514709999999</v>
      </c>
      <c r="AH15" s="574">
        <v>8.9001834669999997</v>
      </c>
      <c r="AI15" s="574">
        <v>6.609081153</v>
      </c>
      <c r="AJ15" s="574">
        <v>5.5912079800000001</v>
      </c>
      <c r="AK15" s="574">
        <v>5.537228721</v>
      </c>
      <c r="AL15" s="574">
        <v>6.0871186330000002</v>
      </c>
      <c r="AM15" s="574">
        <v>5.850108831</v>
      </c>
      <c r="AN15" s="574">
        <v>4.7044993330000002</v>
      </c>
      <c r="AO15" s="574">
        <v>5.2482482170000004</v>
      </c>
      <c r="AP15" s="574">
        <v>5.1022696700000001</v>
      </c>
      <c r="AQ15" s="574">
        <v>7.463354603</v>
      </c>
      <c r="AR15" s="574">
        <v>8.9963487979999996</v>
      </c>
      <c r="AS15" s="574">
        <v>10.677399707999999</v>
      </c>
      <c r="AT15" s="574">
        <v>11.292442131</v>
      </c>
      <c r="AU15" s="574">
        <v>8.5345554260000007</v>
      </c>
      <c r="AV15" s="574">
        <v>5.855738723</v>
      </c>
      <c r="AW15" s="574">
        <v>5.8397961780000003</v>
      </c>
      <c r="AX15" s="574">
        <v>6.5660710990000002</v>
      </c>
      <c r="AY15" s="574">
        <v>8.1442741119999997</v>
      </c>
      <c r="AZ15" s="574">
        <v>5.7180496830000003</v>
      </c>
      <c r="BA15" s="574">
        <v>5.9651516459999998</v>
      </c>
      <c r="BB15" s="574">
        <v>5.1575879999999996</v>
      </c>
      <c r="BC15" s="574">
        <v>6.7237390000000001</v>
      </c>
      <c r="BD15" s="556">
        <v>8.2359439999999999</v>
      </c>
      <c r="BE15" s="556">
        <v>10.30325</v>
      </c>
      <c r="BF15" s="556">
        <v>9.8422289999999997</v>
      </c>
      <c r="BG15" s="556">
        <v>6.72818</v>
      </c>
      <c r="BH15" s="556">
        <v>5.714512</v>
      </c>
      <c r="BI15" s="556">
        <v>4.4716680000000002</v>
      </c>
      <c r="BJ15" s="556">
        <v>5.5670070000000003</v>
      </c>
      <c r="BK15" s="556">
        <v>6.5988749999999996</v>
      </c>
      <c r="BL15" s="556">
        <v>5.4227210000000001</v>
      </c>
      <c r="BM15" s="556">
        <v>4.0319479999999999</v>
      </c>
      <c r="BN15" s="556">
        <v>4.7328799999999998</v>
      </c>
      <c r="BO15" s="556">
        <v>6.1342790000000003</v>
      </c>
      <c r="BP15" s="556">
        <v>8.5976649999999992</v>
      </c>
      <c r="BQ15" s="556">
        <v>10.423690000000001</v>
      </c>
      <c r="BR15" s="556">
        <v>9.9026029999999992</v>
      </c>
      <c r="BS15" s="556">
        <v>6.0842239999999999</v>
      </c>
      <c r="BT15" s="556">
        <v>5.8062100000000001</v>
      </c>
      <c r="BU15" s="556">
        <v>4.1367520000000004</v>
      </c>
      <c r="BV15" s="556">
        <v>5.5153059999999998</v>
      </c>
    </row>
    <row r="16" spans="1:74" ht="11.1" customHeight="1" x14ac:dyDescent="0.2">
      <c r="A16" s="263" t="s">
        <v>768</v>
      </c>
      <c r="B16" s="582" t="s">
        <v>511</v>
      </c>
      <c r="C16" s="574">
        <v>7.0286861380000003</v>
      </c>
      <c r="D16" s="574">
        <v>6.214646643</v>
      </c>
      <c r="E16" s="574">
        <v>4.8530311179999996</v>
      </c>
      <c r="F16" s="574">
        <v>3.953756002</v>
      </c>
      <c r="G16" s="574">
        <v>5.2890353970000001</v>
      </c>
      <c r="H16" s="574">
        <v>7.1066811059999999</v>
      </c>
      <c r="I16" s="574">
        <v>10.23651113</v>
      </c>
      <c r="J16" s="574">
        <v>10.440713672999999</v>
      </c>
      <c r="K16" s="574">
        <v>7.2224660370000002</v>
      </c>
      <c r="L16" s="574">
        <v>6.3325368080000004</v>
      </c>
      <c r="M16" s="574">
        <v>6.3847960260000001</v>
      </c>
      <c r="N16" s="574">
        <v>8.7945133210000002</v>
      </c>
      <c r="O16" s="574">
        <v>8.6690125420000008</v>
      </c>
      <c r="P16" s="574">
        <v>9.0688526740000004</v>
      </c>
      <c r="Q16" s="574">
        <v>5.7990376020000003</v>
      </c>
      <c r="R16" s="574">
        <v>5.0584203289999996</v>
      </c>
      <c r="S16" s="574">
        <v>6.3379413869999999</v>
      </c>
      <c r="T16" s="574">
        <v>9.9394843850000001</v>
      </c>
      <c r="U16" s="574">
        <v>11.71099931</v>
      </c>
      <c r="V16" s="574">
        <v>11.363285871</v>
      </c>
      <c r="W16" s="574">
        <v>9.5562869740000007</v>
      </c>
      <c r="X16" s="574">
        <v>7.1057136679999999</v>
      </c>
      <c r="Y16" s="574">
        <v>7.0512587480000004</v>
      </c>
      <c r="Z16" s="574">
        <v>7.0754670239999999</v>
      </c>
      <c r="AA16" s="574">
        <v>9.1125634249999994</v>
      </c>
      <c r="AB16" s="574">
        <v>7.7821042460000003</v>
      </c>
      <c r="AC16" s="574">
        <v>7.0922443959999999</v>
      </c>
      <c r="AD16" s="574">
        <v>4.9651907460000002</v>
      </c>
      <c r="AE16" s="574">
        <v>6.6019597829999999</v>
      </c>
      <c r="AF16" s="574">
        <v>9.8658428970000003</v>
      </c>
      <c r="AG16" s="574">
        <v>11.417959577</v>
      </c>
      <c r="AH16" s="574">
        <v>11.816677387</v>
      </c>
      <c r="AI16" s="574">
        <v>7.9411497349999998</v>
      </c>
      <c r="AJ16" s="574">
        <v>6.7695622990000004</v>
      </c>
      <c r="AK16" s="574">
        <v>5.6774272359999998</v>
      </c>
      <c r="AL16" s="574">
        <v>8.072504404</v>
      </c>
      <c r="AM16" s="574">
        <v>8.6498188939999991</v>
      </c>
      <c r="AN16" s="574">
        <v>5.7865424169999997</v>
      </c>
      <c r="AO16" s="574">
        <v>5.9871342670000001</v>
      </c>
      <c r="AP16" s="574">
        <v>3.7262306719999998</v>
      </c>
      <c r="AQ16" s="574">
        <v>5.3618734549999996</v>
      </c>
      <c r="AR16" s="574">
        <v>8.1182053839999995</v>
      </c>
      <c r="AS16" s="574">
        <v>9.6453419799999995</v>
      </c>
      <c r="AT16" s="574">
        <v>10.31751813</v>
      </c>
      <c r="AU16" s="574">
        <v>7.4461296240000001</v>
      </c>
      <c r="AV16" s="574">
        <v>5.909657202</v>
      </c>
      <c r="AW16" s="574">
        <v>6.404038216</v>
      </c>
      <c r="AX16" s="574">
        <v>6.0667617079999996</v>
      </c>
      <c r="AY16" s="574">
        <v>9.3559602789999996</v>
      </c>
      <c r="AZ16" s="574">
        <v>4.3380255070000002</v>
      </c>
      <c r="BA16" s="574">
        <v>3.9781915990000001</v>
      </c>
      <c r="BB16" s="574">
        <v>3.6397689999999998</v>
      </c>
      <c r="BC16" s="574">
        <v>4.6884940000000004</v>
      </c>
      <c r="BD16" s="556">
        <v>8.6378000000000004</v>
      </c>
      <c r="BE16" s="556">
        <v>10.33662</v>
      </c>
      <c r="BF16" s="556">
        <v>10.863020000000001</v>
      </c>
      <c r="BG16" s="556">
        <v>7.0237179999999997</v>
      </c>
      <c r="BH16" s="556">
        <v>4.6662439999999998</v>
      </c>
      <c r="BI16" s="556">
        <v>6.0769200000000003</v>
      </c>
      <c r="BJ16" s="556">
        <v>6.4290269999999996</v>
      </c>
      <c r="BK16" s="556">
        <v>9.1103120000000004</v>
      </c>
      <c r="BL16" s="556">
        <v>3.9147210000000001</v>
      </c>
      <c r="BM16" s="556">
        <v>4.4593299999999996</v>
      </c>
      <c r="BN16" s="556">
        <v>2.2662239999999998</v>
      </c>
      <c r="BO16" s="556">
        <v>4.4254259999999999</v>
      </c>
      <c r="BP16" s="556">
        <v>8.8343360000000004</v>
      </c>
      <c r="BQ16" s="556">
        <v>10.066470000000001</v>
      </c>
      <c r="BR16" s="556">
        <v>10.801460000000001</v>
      </c>
      <c r="BS16" s="556">
        <v>6.971393</v>
      </c>
      <c r="BT16" s="556">
        <v>4.4628639999999997</v>
      </c>
      <c r="BU16" s="556">
        <v>5.7291780000000001</v>
      </c>
      <c r="BV16" s="556">
        <v>5.8916209999999998</v>
      </c>
    </row>
    <row r="17" spans="1:74" ht="11.1" customHeight="1" x14ac:dyDescent="0.2">
      <c r="A17" s="263" t="s">
        <v>769</v>
      </c>
      <c r="B17" s="539" t="s">
        <v>1195</v>
      </c>
      <c r="C17" s="574">
        <v>1.5105420000000001</v>
      </c>
      <c r="D17" s="574">
        <v>1.3472139999999999</v>
      </c>
      <c r="E17" s="574">
        <v>1.501199</v>
      </c>
      <c r="F17" s="574">
        <v>1.4584410000000001</v>
      </c>
      <c r="G17" s="574">
        <v>1.495144</v>
      </c>
      <c r="H17" s="574">
        <v>1.4299109999999999</v>
      </c>
      <c r="I17" s="574">
        <v>1.4595100000000001</v>
      </c>
      <c r="J17" s="574">
        <v>1.4489190000000001</v>
      </c>
      <c r="K17" s="574">
        <v>1.2873030000000001</v>
      </c>
      <c r="L17" s="574">
        <v>0.98178100000000001</v>
      </c>
      <c r="M17" s="574">
        <v>1.361526</v>
      </c>
      <c r="N17" s="574">
        <v>1.4895430000000001</v>
      </c>
      <c r="O17" s="574">
        <v>1.5047200000000001</v>
      </c>
      <c r="P17" s="574">
        <v>1.361008</v>
      </c>
      <c r="Q17" s="574">
        <v>1.269957</v>
      </c>
      <c r="R17" s="574">
        <v>0.572048</v>
      </c>
      <c r="S17" s="574">
        <v>1.0095080000000001</v>
      </c>
      <c r="T17" s="574">
        <v>1.2044429999999999</v>
      </c>
      <c r="U17" s="574">
        <v>1.4660550000000001</v>
      </c>
      <c r="V17" s="574">
        <v>1.3494759999999999</v>
      </c>
      <c r="W17" s="574">
        <v>1.434464</v>
      </c>
      <c r="X17" s="574">
        <v>1.444636</v>
      </c>
      <c r="Y17" s="574">
        <v>1.4051530000000001</v>
      </c>
      <c r="Z17" s="574">
        <v>1.433886</v>
      </c>
      <c r="AA17" s="574">
        <v>1.509182</v>
      </c>
      <c r="AB17" s="574">
        <v>1.3294170000000001</v>
      </c>
      <c r="AC17" s="574">
        <v>1.4451879999999999</v>
      </c>
      <c r="AD17" s="574">
        <v>1.3909940000000001</v>
      </c>
      <c r="AE17" s="574">
        <v>1.4785779999999999</v>
      </c>
      <c r="AF17" s="574">
        <v>1.419049</v>
      </c>
      <c r="AG17" s="574">
        <v>1.3041290000000001</v>
      </c>
      <c r="AH17" s="574">
        <v>1.3645830000000001</v>
      </c>
      <c r="AI17" s="574">
        <v>1.27535</v>
      </c>
      <c r="AJ17" s="574">
        <v>0.14446999999999999</v>
      </c>
      <c r="AK17" s="574">
        <v>0.52611699999999995</v>
      </c>
      <c r="AL17" s="574">
        <v>1.4134059999999999</v>
      </c>
      <c r="AM17" s="574">
        <v>1.495465</v>
      </c>
      <c r="AN17" s="574">
        <v>1.295536</v>
      </c>
      <c r="AO17" s="574">
        <v>1.474262</v>
      </c>
      <c r="AP17" s="574">
        <v>1.362115</v>
      </c>
      <c r="AQ17" s="574">
        <v>1.481371</v>
      </c>
      <c r="AR17" s="574">
        <v>1.4230959999999999</v>
      </c>
      <c r="AS17" s="574">
        <v>1.447565</v>
      </c>
      <c r="AT17" s="574">
        <v>1.45313</v>
      </c>
      <c r="AU17" s="574">
        <v>1.4381390000000001</v>
      </c>
      <c r="AV17" s="574">
        <v>1.3836470000000001</v>
      </c>
      <c r="AW17" s="574">
        <v>1.4598359999999999</v>
      </c>
      <c r="AX17" s="574">
        <v>1.5137560000000001</v>
      </c>
      <c r="AY17" s="574">
        <v>1.504486</v>
      </c>
      <c r="AZ17" s="574">
        <v>1.414974</v>
      </c>
      <c r="BA17" s="574">
        <v>1.3786959999999999</v>
      </c>
      <c r="BB17" s="574">
        <v>0.56628000000000001</v>
      </c>
      <c r="BC17" s="574">
        <v>1.15865</v>
      </c>
      <c r="BD17" s="556">
        <v>1.4120600000000001</v>
      </c>
      <c r="BE17" s="556">
        <v>1.45913</v>
      </c>
      <c r="BF17" s="556">
        <v>1.45913</v>
      </c>
      <c r="BG17" s="556">
        <v>1.4120600000000001</v>
      </c>
      <c r="BH17" s="556">
        <v>0.89112999999999998</v>
      </c>
      <c r="BI17" s="556">
        <v>1.12456</v>
      </c>
      <c r="BJ17" s="556">
        <v>1.45913</v>
      </c>
      <c r="BK17" s="556">
        <v>1.45913</v>
      </c>
      <c r="BL17" s="556">
        <v>1.31792</v>
      </c>
      <c r="BM17" s="556">
        <v>1.45913</v>
      </c>
      <c r="BN17" s="556">
        <v>1.4120600000000001</v>
      </c>
      <c r="BO17" s="556">
        <v>1.45913</v>
      </c>
      <c r="BP17" s="556">
        <v>1.4120600000000001</v>
      </c>
      <c r="BQ17" s="556">
        <v>1.45913</v>
      </c>
      <c r="BR17" s="556">
        <v>1.45913</v>
      </c>
      <c r="BS17" s="556">
        <v>1.3150599999999999</v>
      </c>
      <c r="BT17" s="556">
        <v>0.57777000000000001</v>
      </c>
      <c r="BU17" s="556">
        <v>1.09884</v>
      </c>
      <c r="BV17" s="556">
        <v>1.45913</v>
      </c>
    </row>
    <row r="18" spans="1:74" ht="11.1" customHeight="1" x14ac:dyDescent="0.2">
      <c r="A18" s="263" t="s">
        <v>770</v>
      </c>
      <c r="B18" s="539" t="s">
        <v>1188</v>
      </c>
      <c r="C18" s="574">
        <v>1.65579275</v>
      </c>
      <c r="D18" s="574">
        <v>1.8741462900000001</v>
      </c>
      <c r="E18" s="574">
        <v>1.5974265620000001</v>
      </c>
      <c r="F18" s="574">
        <v>2.0568008070000001</v>
      </c>
      <c r="G18" s="574">
        <v>1.812405051</v>
      </c>
      <c r="H18" s="574">
        <v>1.4252825579999999</v>
      </c>
      <c r="I18" s="574">
        <v>1.3972900180000001</v>
      </c>
      <c r="J18" s="574">
        <v>1.1013915540000001</v>
      </c>
      <c r="K18" s="574">
        <v>0.96242513699999999</v>
      </c>
      <c r="L18" s="574">
        <v>1.0028995469999999</v>
      </c>
      <c r="M18" s="574">
        <v>0.97231583499999996</v>
      </c>
      <c r="N18" s="574">
        <v>1.0198648910000001</v>
      </c>
      <c r="O18" s="574">
        <v>1.42823426</v>
      </c>
      <c r="P18" s="574">
        <v>1.0307664590000001</v>
      </c>
      <c r="Q18" s="574">
        <v>1.197297141</v>
      </c>
      <c r="R18" s="574">
        <v>1.0781588010000001</v>
      </c>
      <c r="S18" s="574">
        <v>1.6914394859999999</v>
      </c>
      <c r="T18" s="574">
        <v>1.526306688</v>
      </c>
      <c r="U18" s="574">
        <v>1.4406754150000001</v>
      </c>
      <c r="V18" s="574">
        <v>1.169592599</v>
      </c>
      <c r="W18" s="574">
        <v>0.894012696</v>
      </c>
      <c r="X18" s="574">
        <v>0.92799854800000003</v>
      </c>
      <c r="Y18" s="574">
        <v>0.98853960299999999</v>
      </c>
      <c r="Z18" s="574">
        <v>1.215177304</v>
      </c>
      <c r="AA18" s="574">
        <v>0.99909825600000002</v>
      </c>
      <c r="AB18" s="574">
        <v>0.94104800700000002</v>
      </c>
      <c r="AC18" s="574">
        <v>1.075584125</v>
      </c>
      <c r="AD18" s="574">
        <v>1.231866235</v>
      </c>
      <c r="AE18" s="574">
        <v>1.2243270879999999</v>
      </c>
      <c r="AF18" s="574">
        <v>1.357150471</v>
      </c>
      <c r="AG18" s="574">
        <v>1.1194881029999999</v>
      </c>
      <c r="AH18" s="574">
        <v>0.94913141999999995</v>
      </c>
      <c r="AI18" s="574">
        <v>0.81927064900000002</v>
      </c>
      <c r="AJ18" s="574">
        <v>0.67965273900000001</v>
      </c>
      <c r="AK18" s="574">
        <v>0.84518682999999994</v>
      </c>
      <c r="AL18" s="574">
        <v>1.082324077</v>
      </c>
      <c r="AM18" s="574">
        <v>1.071258442</v>
      </c>
      <c r="AN18" s="574">
        <v>0.88819837400000001</v>
      </c>
      <c r="AO18" s="574">
        <v>0.96547042500000002</v>
      </c>
      <c r="AP18" s="574">
        <v>0.80493404800000001</v>
      </c>
      <c r="AQ18" s="574">
        <v>1.2471517430000001</v>
      </c>
      <c r="AR18" s="574">
        <v>0.76568423500000005</v>
      </c>
      <c r="AS18" s="574">
        <v>0.95707322500000003</v>
      </c>
      <c r="AT18" s="574">
        <v>0.93667180000000005</v>
      </c>
      <c r="AU18" s="574">
        <v>0.75727277900000001</v>
      </c>
      <c r="AV18" s="574">
        <v>0.97715437900000002</v>
      </c>
      <c r="AW18" s="574">
        <v>0.84520116899999997</v>
      </c>
      <c r="AX18" s="574">
        <v>0.92124273499999998</v>
      </c>
      <c r="AY18" s="574">
        <v>1.106283224</v>
      </c>
      <c r="AZ18" s="574">
        <v>0.94414547500000001</v>
      </c>
      <c r="BA18" s="574">
        <v>1.0982247780000001</v>
      </c>
      <c r="BB18" s="574">
        <v>1.257673</v>
      </c>
      <c r="BC18" s="574">
        <v>1.44245</v>
      </c>
      <c r="BD18" s="556">
        <v>1.3649309999999999</v>
      </c>
      <c r="BE18" s="556">
        <v>1.3699589999999999</v>
      </c>
      <c r="BF18" s="556">
        <v>1.1921120000000001</v>
      </c>
      <c r="BG18" s="556">
        <v>1.0668500000000001</v>
      </c>
      <c r="BH18" s="556">
        <v>1.0330090000000001</v>
      </c>
      <c r="BI18" s="556">
        <v>0.99313929999999995</v>
      </c>
      <c r="BJ18" s="556">
        <v>1.020634</v>
      </c>
      <c r="BK18" s="556">
        <v>1.252583</v>
      </c>
      <c r="BL18" s="556">
        <v>1.100962</v>
      </c>
      <c r="BM18" s="556">
        <v>1.1834100000000001</v>
      </c>
      <c r="BN18" s="556">
        <v>1.3151250000000001</v>
      </c>
      <c r="BO18" s="556">
        <v>1.483824</v>
      </c>
      <c r="BP18" s="556">
        <v>1.392835</v>
      </c>
      <c r="BQ18" s="556">
        <v>1.3900539999999999</v>
      </c>
      <c r="BR18" s="556">
        <v>1.2061170000000001</v>
      </c>
      <c r="BS18" s="556">
        <v>1.0762959999999999</v>
      </c>
      <c r="BT18" s="556">
        <v>1.039812</v>
      </c>
      <c r="BU18" s="556">
        <v>0.99772700000000003</v>
      </c>
      <c r="BV18" s="556">
        <v>1.0316270000000001</v>
      </c>
    </row>
    <row r="19" spans="1:74" ht="11.1" customHeight="1" x14ac:dyDescent="0.2">
      <c r="A19" s="263" t="s">
        <v>771</v>
      </c>
      <c r="B19" s="539" t="s">
        <v>1202</v>
      </c>
      <c r="C19" s="574">
        <v>7.1560442460000004</v>
      </c>
      <c r="D19" s="574">
        <v>7.2155975960000003</v>
      </c>
      <c r="E19" s="574">
        <v>7.2675315490000001</v>
      </c>
      <c r="F19" s="574">
        <v>7.5179429029999998</v>
      </c>
      <c r="G19" s="574">
        <v>6.675457916</v>
      </c>
      <c r="H19" s="574">
        <v>8.6873475330000005</v>
      </c>
      <c r="I19" s="574">
        <v>5.6509538519999998</v>
      </c>
      <c r="J19" s="574">
        <v>6.031924944</v>
      </c>
      <c r="K19" s="574">
        <v>6.199968353</v>
      </c>
      <c r="L19" s="574">
        <v>7.4788202549999996</v>
      </c>
      <c r="M19" s="574">
        <v>8.5496539170000005</v>
      </c>
      <c r="N19" s="574">
        <v>8.0315011009999999</v>
      </c>
      <c r="O19" s="574">
        <v>8.0221772900000001</v>
      </c>
      <c r="P19" s="574">
        <v>5.771115032</v>
      </c>
      <c r="Q19" s="574">
        <v>10.140980655</v>
      </c>
      <c r="R19" s="574">
        <v>9.5167148069999996</v>
      </c>
      <c r="S19" s="574">
        <v>8.6148504260000003</v>
      </c>
      <c r="T19" s="574">
        <v>6.6275188900000002</v>
      </c>
      <c r="U19" s="574">
        <v>5.6112593210000004</v>
      </c>
      <c r="V19" s="574">
        <v>7.9175615239999999</v>
      </c>
      <c r="W19" s="574">
        <v>8.3733293050000004</v>
      </c>
      <c r="X19" s="574">
        <v>8.6619805000000003</v>
      </c>
      <c r="Y19" s="574">
        <v>9.0175200350000004</v>
      </c>
      <c r="Z19" s="574">
        <v>10.293544581000001</v>
      </c>
      <c r="AA19" s="574">
        <v>9.7750374460000007</v>
      </c>
      <c r="AB19" s="574">
        <v>9.7919265269999993</v>
      </c>
      <c r="AC19" s="574">
        <v>11.162506488</v>
      </c>
      <c r="AD19" s="574">
        <v>11.908938332</v>
      </c>
      <c r="AE19" s="574">
        <v>10.337322359</v>
      </c>
      <c r="AF19" s="574">
        <v>8.8757811150000006</v>
      </c>
      <c r="AG19" s="574">
        <v>7.7999760680000003</v>
      </c>
      <c r="AH19" s="574">
        <v>6.7076901229999999</v>
      </c>
      <c r="AI19" s="574">
        <v>8.0557551049999994</v>
      </c>
      <c r="AJ19" s="574">
        <v>8.4449391069999997</v>
      </c>
      <c r="AK19" s="574">
        <v>10.942405773999999</v>
      </c>
      <c r="AL19" s="574">
        <v>10.128541467</v>
      </c>
      <c r="AM19" s="574">
        <v>9.7816670139999999</v>
      </c>
      <c r="AN19" s="574">
        <v>10.297242959</v>
      </c>
      <c r="AO19" s="574">
        <v>11.292682688999999</v>
      </c>
      <c r="AP19" s="574">
        <v>11.250539377000001</v>
      </c>
      <c r="AQ19" s="574">
        <v>7.9864086619999997</v>
      </c>
      <c r="AR19" s="574">
        <v>6.3961970859999999</v>
      </c>
      <c r="AS19" s="574">
        <v>7.3606932709999997</v>
      </c>
      <c r="AT19" s="574">
        <v>7.3252194719999997</v>
      </c>
      <c r="AU19" s="574">
        <v>7.8255821770000003</v>
      </c>
      <c r="AV19" s="574">
        <v>9.9847025729999999</v>
      </c>
      <c r="AW19" s="574">
        <v>9.2035879299999994</v>
      </c>
      <c r="AX19" s="574">
        <v>10.218233306</v>
      </c>
      <c r="AY19" s="574">
        <v>8.3084587499999998</v>
      </c>
      <c r="AZ19" s="574">
        <v>10.648572059999999</v>
      </c>
      <c r="BA19" s="574">
        <v>11.606476749</v>
      </c>
      <c r="BB19" s="574">
        <v>11.860749999999999</v>
      </c>
      <c r="BC19" s="574">
        <v>10.08835</v>
      </c>
      <c r="BD19" s="556">
        <v>7.4645739999999998</v>
      </c>
      <c r="BE19" s="556">
        <v>8.1408860000000001</v>
      </c>
      <c r="BF19" s="556">
        <v>7.3110679999999997</v>
      </c>
      <c r="BG19" s="556">
        <v>9.1589860000000005</v>
      </c>
      <c r="BH19" s="556">
        <v>10.395160000000001</v>
      </c>
      <c r="BI19" s="556">
        <v>9.9241189999999992</v>
      </c>
      <c r="BJ19" s="556">
        <v>11.32423</v>
      </c>
      <c r="BK19" s="556">
        <v>8.1912120000000002</v>
      </c>
      <c r="BL19" s="556">
        <v>10.95162</v>
      </c>
      <c r="BM19" s="556">
        <v>11.8713</v>
      </c>
      <c r="BN19" s="556">
        <v>11.967930000000001</v>
      </c>
      <c r="BO19" s="556">
        <v>10.602130000000001</v>
      </c>
      <c r="BP19" s="556">
        <v>7.7029620000000003</v>
      </c>
      <c r="BQ19" s="556">
        <v>8.4913919999999994</v>
      </c>
      <c r="BR19" s="556">
        <v>7.4925050000000004</v>
      </c>
      <c r="BS19" s="556">
        <v>9.9178859999999993</v>
      </c>
      <c r="BT19" s="556">
        <v>10.65352</v>
      </c>
      <c r="BU19" s="556">
        <v>10.57391</v>
      </c>
      <c r="BV19" s="556">
        <v>11.924390000000001</v>
      </c>
    </row>
    <row r="20" spans="1:74" ht="11.1" customHeight="1" x14ac:dyDescent="0.2">
      <c r="A20" s="263" t="s">
        <v>772</v>
      </c>
      <c r="B20" s="582" t="s">
        <v>1203</v>
      </c>
      <c r="C20" s="574">
        <v>9.8909377000000007E-2</v>
      </c>
      <c r="D20" s="574">
        <v>0.100295048</v>
      </c>
      <c r="E20" s="574">
        <v>9.8507644000000005E-2</v>
      </c>
      <c r="F20" s="574">
        <v>8.0242119000000001E-2</v>
      </c>
      <c r="G20" s="574">
        <v>7.4883136000000003E-2</v>
      </c>
      <c r="H20" s="574">
        <v>7.4205169000000001E-2</v>
      </c>
      <c r="I20" s="574">
        <v>6.7757857000000005E-2</v>
      </c>
      <c r="J20" s="574">
        <v>7.7389083999999997E-2</v>
      </c>
      <c r="K20" s="574">
        <v>6.3339050999999993E-2</v>
      </c>
      <c r="L20" s="574">
        <v>8.3981079E-2</v>
      </c>
      <c r="M20" s="574">
        <v>9.9199228E-2</v>
      </c>
      <c r="N20" s="574">
        <v>8.2967922999999999E-2</v>
      </c>
      <c r="O20" s="574">
        <v>0.10139799200000001</v>
      </c>
      <c r="P20" s="574">
        <v>0.25646355300000001</v>
      </c>
      <c r="Q20" s="574">
        <v>0.110849718</v>
      </c>
      <c r="R20" s="574">
        <v>0.111489211</v>
      </c>
      <c r="S20" s="574">
        <v>0.105303282</v>
      </c>
      <c r="T20" s="574">
        <v>0.11251483299999999</v>
      </c>
      <c r="U20" s="574">
        <v>0.11219989700000001</v>
      </c>
      <c r="V20" s="574">
        <v>0.10656750199999999</v>
      </c>
      <c r="W20" s="574">
        <v>9.2619009000000002E-2</v>
      </c>
      <c r="X20" s="574">
        <v>8.7582728999999998E-2</v>
      </c>
      <c r="Y20" s="574">
        <v>0.107060421</v>
      </c>
      <c r="Z20" s="574">
        <v>0.109470227</v>
      </c>
      <c r="AA20" s="574">
        <v>8.1321682000000006E-2</v>
      </c>
      <c r="AB20" s="574">
        <v>8.0379094999999998E-2</v>
      </c>
      <c r="AC20" s="574">
        <v>0.10865269599999999</v>
      </c>
      <c r="AD20" s="574">
        <v>0.11186582</v>
      </c>
      <c r="AE20" s="574">
        <v>0.15827761000000001</v>
      </c>
      <c r="AF20" s="574">
        <v>0.14695704400000001</v>
      </c>
      <c r="AG20" s="574">
        <v>4.8820602999999997E-2</v>
      </c>
      <c r="AH20" s="574">
        <v>8.1251030000000002E-2</v>
      </c>
      <c r="AI20" s="574">
        <v>6.4493374000000006E-2</v>
      </c>
      <c r="AJ20" s="574">
        <v>6.7780240000000005E-2</v>
      </c>
      <c r="AK20" s="574">
        <v>6.6042410999999995E-2</v>
      </c>
      <c r="AL20" s="574">
        <v>0.106451453</v>
      </c>
      <c r="AM20" s="574">
        <v>6.7067705000000005E-2</v>
      </c>
      <c r="AN20" s="574">
        <v>5.0904163000000002E-2</v>
      </c>
      <c r="AO20" s="574">
        <v>6.5441684999999999E-2</v>
      </c>
      <c r="AP20" s="574">
        <v>4.2491139999999997E-2</v>
      </c>
      <c r="AQ20" s="574">
        <v>4.2920835999999997E-2</v>
      </c>
      <c r="AR20" s="574">
        <v>5.9059146999999999E-2</v>
      </c>
      <c r="AS20" s="574">
        <v>5.4286289000000001E-2</v>
      </c>
      <c r="AT20" s="574">
        <v>6.0912762000000002E-2</v>
      </c>
      <c r="AU20" s="574">
        <v>5.6013451999999998E-2</v>
      </c>
      <c r="AV20" s="574">
        <v>4.9319068000000001E-2</v>
      </c>
      <c r="AW20" s="574">
        <v>5.0615446000000001E-2</v>
      </c>
      <c r="AX20" s="574">
        <v>6.5812085000000006E-2</v>
      </c>
      <c r="AY20" s="574">
        <v>0.131980824</v>
      </c>
      <c r="AZ20" s="574">
        <v>4.3717245000000002E-2</v>
      </c>
      <c r="BA20" s="574">
        <v>6.0709178000000003E-2</v>
      </c>
      <c r="BB20" s="574">
        <v>5.3646300000000001E-2</v>
      </c>
      <c r="BC20" s="574">
        <v>0.03</v>
      </c>
      <c r="BD20" s="556">
        <v>5.9127300000000001E-2</v>
      </c>
      <c r="BE20" s="556">
        <v>5.1257400000000002E-2</v>
      </c>
      <c r="BF20" s="556">
        <v>5.6536299999999998E-2</v>
      </c>
      <c r="BG20" s="556">
        <v>4.9190699999999997E-2</v>
      </c>
      <c r="BH20" s="556">
        <v>5.1526200000000001E-2</v>
      </c>
      <c r="BI20" s="556">
        <v>4.9613600000000001E-2</v>
      </c>
      <c r="BJ20" s="556">
        <v>7.6227100000000006E-2</v>
      </c>
      <c r="BK20" s="556">
        <v>8.7813100000000005E-2</v>
      </c>
      <c r="BL20" s="556">
        <v>5.2545799999999997E-2</v>
      </c>
      <c r="BM20" s="556">
        <v>3.8874199999999998E-2</v>
      </c>
      <c r="BN20" s="556">
        <v>3.9230899999999999E-2</v>
      </c>
      <c r="BO20" s="556">
        <v>2.39375E-2</v>
      </c>
      <c r="BP20" s="556">
        <v>6.1285399999999997E-2</v>
      </c>
      <c r="BQ20" s="556">
        <v>5.0611999999999997E-2</v>
      </c>
      <c r="BR20" s="556">
        <v>5.9096900000000001E-2</v>
      </c>
      <c r="BS20" s="556">
        <v>4.4925199999999998E-2</v>
      </c>
      <c r="BT20" s="556">
        <v>4.4872099999999998E-2</v>
      </c>
      <c r="BU20" s="556">
        <v>4.5055100000000001E-2</v>
      </c>
      <c r="BV20" s="556">
        <v>7.0731299999999997E-2</v>
      </c>
    </row>
    <row r="21" spans="1:74" s="342" customFormat="1" ht="11.1" customHeight="1" x14ac:dyDescent="0.2">
      <c r="A21" s="581" t="s">
        <v>773</v>
      </c>
      <c r="B21" s="583" t="s">
        <v>1201</v>
      </c>
      <c r="C21" s="370">
        <v>25.081475889</v>
      </c>
      <c r="D21" s="370">
        <v>23.671013890000001</v>
      </c>
      <c r="E21" s="370">
        <v>21.870973389</v>
      </c>
      <c r="F21" s="370">
        <v>20.478204285</v>
      </c>
      <c r="G21" s="370">
        <v>21.111528985</v>
      </c>
      <c r="H21" s="370">
        <v>26.217887957999999</v>
      </c>
      <c r="I21" s="370">
        <v>29.254465318000001</v>
      </c>
      <c r="J21" s="370">
        <v>27.844268851999999</v>
      </c>
      <c r="K21" s="370">
        <v>22.324462402000002</v>
      </c>
      <c r="L21" s="370">
        <v>21.49912011</v>
      </c>
      <c r="M21" s="370">
        <v>21.269107100999999</v>
      </c>
      <c r="N21" s="370">
        <v>24.663701317000001</v>
      </c>
      <c r="O21" s="370">
        <v>24.986270892</v>
      </c>
      <c r="P21" s="370">
        <v>22.916161997</v>
      </c>
      <c r="Q21" s="370">
        <v>22.089628402999999</v>
      </c>
      <c r="R21" s="370">
        <v>20.592496859000001</v>
      </c>
      <c r="S21" s="370">
        <v>22.155722446999999</v>
      </c>
      <c r="T21" s="370">
        <v>26.190286785000001</v>
      </c>
      <c r="U21" s="370">
        <v>27.885420867000001</v>
      </c>
      <c r="V21" s="370">
        <v>29.276183188000001</v>
      </c>
      <c r="W21" s="370">
        <v>25.203628966</v>
      </c>
      <c r="X21" s="370">
        <v>22.387071118000001</v>
      </c>
      <c r="Y21" s="370">
        <v>22.281532398</v>
      </c>
      <c r="Z21" s="370">
        <v>24.151268044999998</v>
      </c>
      <c r="AA21" s="370">
        <v>26.656344494999999</v>
      </c>
      <c r="AB21" s="370">
        <v>24.205208462000002</v>
      </c>
      <c r="AC21" s="370">
        <v>24.259572267999999</v>
      </c>
      <c r="AD21" s="370">
        <v>22.368142727999999</v>
      </c>
      <c r="AE21" s="370">
        <v>24.537299157</v>
      </c>
      <c r="AF21" s="370">
        <v>27.834469074000001</v>
      </c>
      <c r="AG21" s="370">
        <v>31.259424822</v>
      </c>
      <c r="AH21" s="370">
        <v>29.819516427</v>
      </c>
      <c r="AI21" s="370">
        <v>24.765100016000002</v>
      </c>
      <c r="AJ21" s="370">
        <v>21.697612365000001</v>
      </c>
      <c r="AK21" s="370">
        <v>23.594407971999999</v>
      </c>
      <c r="AL21" s="370">
        <v>26.890346034</v>
      </c>
      <c r="AM21" s="370">
        <v>26.915385885999999</v>
      </c>
      <c r="AN21" s="370">
        <v>23.022923246000001</v>
      </c>
      <c r="AO21" s="370">
        <v>25.033239283</v>
      </c>
      <c r="AP21" s="370">
        <v>22.288579906999999</v>
      </c>
      <c r="AQ21" s="370">
        <v>23.583080298999999</v>
      </c>
      <c r="AR21" s="370">
        <v>25.758590649999999</v>
      </c>
      <c r="AS21" s="370">
        <v>30.142359472999999</v>
      </c>
      <c r="AT21" s="370">
        <v>31.385894295</v>
      </c>
      <c r="AU21" s="370">
        <v>26.057692457999998</v>
      </c>
      <c r="AV21" s="370">
        <v>24.160218945</v>
      </c>
      <c r="AW21" s="370">
        <v>23.803074938999998</v>
      </c>
      <c r="AX21" s="370">
        <v>25.351876933</v>
      </c>
      <c r="AY21" s="370">
        <v>28.551443189</v>
      </c>
      <c r="AZ21" s="370">
        <v>23.107483970000001</v>
      </c>
      <c r="BA21" s="370">
        <v>24.08744995</v>
      </c>
      <c r="BB21" s="370">
        <v>22.535699999999999</v>
      </c>
      <c r="BC21" s="370">
        <v>24.131689999999999</v>
      </c>
      <c r="BD21" s="566">
        <v>27.174440000000001</v>
      </c>
      <c r="BE21" s="566">
        <v>31.661100000000001</v>
      </c>
      <c r="BF21" s="566">
        <v>30.72409</v>
      </c>
      <c r="BG21" s="566">
        <v>25.438980000000001</v>
      </c>
      <c r="BH21" s="566">
        <v>22.751580000000001</v>
      </c>
      <c r="BI21" s="566">
        <v>22.64002</v>
      </c>
      <c r="BJ21" s="566">
        <v>25.876249999999999</v>
      </c>
      <c r="BK21" s="566">
        <v>26.699929999999998</v>
      </c>
      <c r="BL21" s="566">
        <v>22.760490000000001</v>
      </c>
      <c r="BM21" s="566">
        <v>23.043990000000001</v>
      </c>
      <c r="BN21" s="566">
        <v>21.733450000000001</v>
      </c>
      <c r="BO21" s="566">
        <v>24.128730000000001</v>
      </c>
      <c r="BP21" s="566">
        <v>28.001139999999999</v>
      </c>
      <c r="BQ21" s="566">
        <v>31.881350000000001</v>
      </c>
      <c r="BR21" s="566">
        <v>30.920909999999999</v>
      </c>
      <c r="BS21" s="566">
        <v>25.409780000000001</v>
      </c>
      <c r="BT21" s="566">
        <v>22.585049999999999</v>
      </c>
      <c r="BU21" s="566">
        <v>22.581469999999999</v>
      </c>
      <c r="BV21" s="566">
        <v>25.892810000000001</v>
      </c>
    </row>
    <row r="22" spans="1:74" ht="11.1" customHeight="1" x14ac:dyDescent="0.2">
      <c r="A22" s="263" t="s">
        <v>774</v>
      </c>
      <c r="B22" s="582" t="s">
        <v>1204</v>
      </c>
      <c r="C22" s="574">
        <v>22.804273999999999</v>
      </c>
      <c r="D22" s="574">
        <v>21.106787000000001</v>
      </c>
      <c r="E22" s="574">
        <v>19.930717000000001</v>
      </c>
      <c r="F22" s="574">
        <v>18.097826000000001</v>
      </c>
      <c r="G22" s="574">
        <v>18.953844</v>
      </c>
      <c r="H22" s="574">
        <v>24.252196000000001</v>
      </c>
      <c r="I22" s="574">
        <v>27.390226999999999</v>
      </c>
      <c r="J22" s="574">
        <v>26.446027999999998</v>
      </c>
      <c r="K22" s="574">
        <v>20.9908</v>
      </c>
      <c r="L22" s="574">
        <v>20.373318000000001</v>
      </c>
      <c r="M22" s="574">
        <v>19.429663000000001</v>
      </c>
      <c r="N22" s="574">
        <v>22.295776</v>
      </c>
      <c r="O22" s="574">
        <v>22.803129370000001</v>
      </c>
      <c r="P22" s="574">
        <v>22.374660670000001</v>
      </c>
      <c r="Q22" s="574">
        <v>20.091292119999999</v>
      </c>
      <c r="R22" s="574">
        <v>19.245888180000001</v>
      </c>
      <c r="S22" s="574">
        <v>20.00175905</v>
      </c>
      <c r="T22" s="574">
        <v>24.511709799999998</v>
      </c>
      <c r="U22" s="574">
        <v>26.80639223</v>
      </c>
      <c r="V22" s="574">
        <v>27.751773480000001</v>
      </c>
      <c r="W22" s="574">
        <v>23.33850764</v>
      </c>
      <c r="X22" s="574">
        <v>20.314950939999999</v>
      </c>
      <c r="Y22" s="574">
        <v>20.025627440000001</v>
      </c>
      <c r="Z22" s="574">
        <v>21.45606738</v>
      </c>
      <c r="AA22" s="574">
        <v>24.222295388999999</v>
      </c>
      <c r="AB22" s="574">
        <v>21.645603161</v>
      </c>
      <c r="AC22" s="574">
        <v>21.576732583999998</v>
      </c>
      <c r="AD22" s="574">
        <v>19.819670915</v>
      </c>
      <c r="AE22" s="574">
        <v>22.250917382000001</v>
      </c>
      <c r="AF22" s="574">
        <v>25.599070726000001</v>
      </c>
      <c r="AG22" s="574">
        <v>29.635663255000001</v>
      </c>
      <c r="AH22" s="574">
        <v>28.493705791</v>
      </c>
      <c r="AI22" s="574">
        <v>23.523954484000001</v>
      </c>
      <c r="AJ22" s="574">
        <v>20.50464723</v>
      </c>
      <c r="AK22" s="574">
        <v>21.365025105000001</v>
      </c>
      <c r="AL22" s="574">
        <v>24.176778158000001</v>
      </c>
      <c r="AM22" s="574">
        <v>23.478025976000001</v>
      </c>
      <c r="AN22" s="574">
        <v>21.065153298999999</v>
      </c>
      <c r="AO22" s="574">
        <v>22.089049955</v>
      </c>
      <c r="AP22" s="574">
        <v>19.995654427000002</v>
      </c>
      <c r="AQ22" s="574">
        <v>21.886202109999999</v>
      </c>
      <c r="AR22" s="574">
        <v>24.694062545000001</v>
      </c>
      <c r="AS22" s="574">
        <v>28.128334951999999</v>
      </c>
      <c r="AT22" s="574">
        <v>29.600090520999998</v>
      </c>
      <c r="AU22" s="574">
        <v>24.083346386999999</v>
      </c>
      <c r="AV22" s="574">
        <v>21.426261458999999</v>
      </c>
      <c r="AW22" s="574">
        <v>21.253352845999999</v>
      </c>
      <c r="AX22" s="574">
        <v>23.041991148000001</v>
      </c>
      <c r="AY22" s="574">
        <v>26.318247959000001</v>
      </c>
      <c r="AZ22" s="574">
        <v>21.144298876000001</v>
      </c>
      <c r="BA22" s="574">
        <v>21.461145797</v>
      </c>
      <c r="BB22" s="574">
        <v>20.717035120999999</v>
      </c>
      <c r="BC22" s="574">
        <v>22.478020000000001</v>
      </c>
      <c r="BD22" s="556">
        <v>25.754709999999999</v>
      </c>
      <c r="BE22" s="556">
        <v>30.00996</v>
      </c>
      <c r="BF22" s="556">
        <v>29.623619999999999</v>
      </c>
      <c r="BG22" s="556">
        <v>23.60397</v>
      </c>
      <c r="BH22" s="556">
        <v>21.154920000000001</v>
      </c>
      <c r="BI22" s="556">
        <v>21.06512</v>
      </c>
      <c r="BJ22" s="556">
        <v>23.41732</v>
      </c>
      <c r="BK22" s="556">
        <v>24.622949999999999</v>
      </c>
      <c r="BL22" s="556">
        <v>20.583480000000002</v>
      </c>
      <c r="BM22" s="556">
        <v>20.841799999999999</v>
      </c>
      <c r="BN22" s="556">
        <v>19.50601</v>
      </c>
      <c r="BO22" s="556">
        <v>21.606929999999998</v>
      </c>
      <c r="BP22" s="556">
        <v>25.834230000000002</v>
      </c>
      <c r="BQ22" s="556">
        <v>29.57995</v>
      </c>
      <c r="BR22" s="556">
        <v>29.269169999999999</v>
      </c>
      <c r="BS22" s="556">
        <v>23.24175</v>
      </c>
      <c r="BT22" s="556">
        <v>20.844580000000001</v>
      </c>
      <c r="BU22" s="556">
        <v>20.804919999999999</v>
      </c>
      <c r="BV22" s="556">
        <v>23.222300000000001</v>
      </c>
    </row>
    <row r="23" spans="1:74" ht="11.1" customHeight="1" x14ac:dyDescent="0.2">
      <c r="A23" s="258"/>
      <c r="B23" s="72" t="s">
        <v>814</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5"/>
      <c r="BB23" s="575"/>
      <c r="BC23" s="575"/>
      <c r="BD23" s="580"/>
      <c r="BE23" s="580"/>
      <c r="BF23" s="580"/>
      <c r="BG23" s="580"/>
      <c r="BH23" s="580"/>
      <c r="BI23" s="580"/>
      <c r="BJ23" s="580"/>
      <c r="BK23" s="580"/>
      <c r="BL23" s="580"/>
      <c r="BM23" s="580"/>
      <c r="BN23" s="580"/>
      <c r="BO23" s="580"/>
      <c r="BP23" s="580"/>
      <c r="BQ23" s="580"/>
      <c r="BR23" s="580"/>
      <c r="BS23" s="580"/>
      <c r="BT23" s="580"/>
      <c r="BU23" s="580"/>
      <c r="BV23" s="580"/>
    </row>
    <row r="24" spans="1:74" ht="11.1" customHeight="1" x14ac:dyDescent="0.2">
      <c r="A24" s="263" t="s">
        <v>775</v>
      </c>
      <c r="B24" s="582" t="s">
        <v>1194</v>
      </c>
      <c r="C24" s="574">
        <v>12.775475621</v>
      </c>
      <c r="D24" s="574">
        <v>12.468100158</v>
      </c>
      <c r="E24" s="574">
        <v>12.279991759</v>
      </c>
      <c r="F24" s="574">
        <v>10.997354784000001</v>
      </c>
      <c r="G24" s="574">
        <v>14.05938931</v>
      </c>
      <c r="H24" s="574">
        <v>16.651489585</v>
      </c>
      <c r="I24" s="574">
        <v>21.439225696000001</v>
      </c>
      <c r="J24" s="574">
        <v>21.505703284999999</v>
      </c>
      <c r="K24" s="574">
        <v>16.608207784000001</v>
      </c>
      <c r="L24" s="574">
        <v>14.277624546</v>
      </c>
      <c r="M24" s="574">
        <v>10.026508571000001</v>
      </c>
      <c r="N24" s="574">
        <v>10.998097003</v>
      </c>
      <c r="O24" s="574">
        <v>11.641585186</v>
      </c>
      <c r="P24" s="574">
        <v>12.769068983</v>
      </c>
      <c r="Q24" s="574">
        <v>8.278469028</v>
      </c>
      <c r="R24" s="574">
        <v>10.08482105</v>
      </c>
      <c r="S24" s="574">
        <v>11.729180872000001</v>
      </c>
      <c r="T24" s="574">
        <v>17.550486638999999</v>
      </c>
      <c r="U24" s="574">
        <v>20.167196766</v>
      </c>
      <c r="V24" s="574">
        <v>20.476046293</v>
      </c>
      <c r="W24" s="574">
        <v>17.170237910000001</v>
      </c>
      <c r="X24" s="574">
        <v>13.964897335</v>
      </c>
      <c r="Y24" s="574">
        <v>9.8737115190000004</v>
      </c>
      <c r="Z24" s="574">
        <v>10.40138046</v>
      </c>
      <c r="AA24" s="574">
        <v>13.135705736</v>
      </c>
      <c r="AB24" s="574">
        <v>11.872165623000001</v>
      </c>
      <c r="AC24" s="574">
        <v>8.6650341350000009</v>
      </c>
      <c r="AD24" s="574">
        <v>9.0365804989999994</v>
      </c>
      <c r="AE24" s="574">
        <v>14.971069265000001</v>
      </c>
      <c r="AF24" s="574">
        <v>18.889151267999999</v>
      </c>
      <c r="AG24" s="574">
        <v>22.759790037999998</v>
      </c>
      <c r="AH24" s="574">
        <v>23.168114469999999</v>
      </c>
      <c r="AI24" s="574">
        <v>19.349760621000001</v>
      </c>
      <c r="AJ24" s="574">
        <v>14.277176170000001</v>
      </c>
      <c r="AK24" s="574">
        <v>11.997335791999999</v>
      </c>
      <c r="AL24" s="574">
        <v>14.658962406000001</v>
      </c>
      <c r="AM24" s="574">
        <v>12.565544052</v>
      </c>
      <c r="AN24" s="574">
        <v>11.973077446</v>
      </c>
      <c r="AO24" s="574">
        <v>11.937132953000001</v>
      </c>
      <c r="AP24" s="574">
        <v>11.645814015999999</v>
      </c>
      <c r="AQ24" s="574">
        <v>17.439221386</v>
      </c>
      <c r="AR24" s="574">
        <v>20.556776640999999</v>
      </c>
      <c r="AS24" s="574">
        <v>22.881480816</v>
      </c>
      <c r="AT24" s="574">
        <v>25.878696037000001</v>
      </c>
      <c r="AU24" s="574">
        <v>21.311222711999999</v>
      </c>
      <c r="AV24" s="574">
        <v>15.515131536</v>
      </c>
      <c r="AW24" s="574">
        <v>13.436399839</v>
      </c>
      <c r="AX24" s="574">
        <v>13.74115302</v>
      </c>
      <c r="AY24" s="574">
        <v>18.299713794999999</v>
      </c>
      <c r="AZ24" s="574">
        <v>11.300451348999999</v>
      </c>
      <c r="BA24" s="574">
        <v>12.812632531</v>
      </c>
      <c r="BB24" s="574">
        <v>12.29942</v>
      </c>
      <c r="BC24" s="574">
        <v>18.400659999999998</v>
      </c>
      <c r="BD24" s="556">
        <v>19.340689999999999</v>
      </c>
      <c r="BE24" s="556">
        <v>22.95232</v>
      </c>
      <c r="BF24" s="556">
        <v>24.06081</v>
      </c>
      <c r="BG24" s="556">
        <v>22.439859999999999</v>
      </c>
      <c r="BH24" s="556">
        <v>17.38627</v>
      </c>
      <c r="BI24" s="556">
        <v>16.6341</v>
      </c>
      <c r="BJ24" s="556">
        <v>15.81959</v>
      </c>
      <c r="BK24" s="556">
        <v>17.724620000000002</v>
      </c>
      <c r="BL24" s="556">
        <v>13.09553</v>
      </c>
      <c r="BM24" s="556">
        <v>11.293710000000001</v>
      </c>
      <c r="BN24" s="556">
        <v>11.90143</v>
      </c>
      <c r="BO24" s="556">
        <v>17.365189999999998</v>
      </c>
      <c r="BP24" s="556">
        <v>19.92521</v>
      </c>
      <c r="BQ24" s="556">
        <v>23.00196</v>
      </c>
      <c r="BR24" s="556">
        <v>23.599499999999999</v>
      </c>
      <c r="BS24" s="556">
        <v>21.608090000000001</v>
      </c>
      <c r="BT24" s="556">
        <v>17.230640000000001</v>
      </c>
      <c r="BU24" s="556">
        <v>16.3108</v>
      </c>
      <c r="BV24" s="556">
        <v>15.966889999999999</v>
      </c>
    </row>
    <row r="25" spans="1:74" ht="11.1" customHeight="1" x14ac:dyDescent="0.2">
      <c r="A25" s="263" t="s">
        <v>776</v>
      </c>
      <c r="B25" s="582" t="s">
        <v>511</v>
      </c>
      <c r="C25" s="574">
        <v>4.3645746900000004</v>
      </c>
      <c r="D25" s="574">
        <v>3.9478249179999998</v>
      </c>
      <c r="E25" s="574">
        <v>4.2851941</v>
      </c>
      <c r="F25" s="574">
        <v>4.8632699180000003</v>
      </c>
      <c r="G25" s="574">
        <v>4.8981492160000002</v>
      </c>
      <c r="H25" s="574">
        <v>5.501823001</v>
      </c>
      <c r="I25" s="574">
        <v>6.3485665530000004</v>
      </c>
      <c r="J25" s="574">
        <v>6.9954055999999998</v>
      </c>
      <c r="K25" s="574">
        <v>6.3526384980000001</v>
      </c>
      <c r="L25" s="574">
        <v>5.7611398879999998</v>
      </c>
      <c r="M25" s="574">
        <v>5.2545342320000001</v>
      </c>
      <c r="N25" s="574">
        <v>6.2068203720000001</v>
      </c>
      <c r="O25" s="574">
        <v>6.5706147059999997</v>
      </c>
      <c r="P25" s="574">
        <v>5.2972415770000003</v>
      </c>
      <c r="Q25" s="574">
        <v>3.8873080240000002</v>
      </c>
      <c r="R25" s="574">
        <v>4.6955561279999998</v>
      </c>
      <c r="S25" s="574">
        <v>5.673818356</v>
      </c>
      <c r="T25" s="574">
        <v>7.5617991790000003</v>
      </c>
      <c r="U25" s="574">
        <v>7.9348330919999999</v>
      </c>
      <c r="V25" s="574">
        <v>7.4506350360000004</v>
      </c>
      <c r="W25" s="574">
        <v>6.6391986779999996</v>
      </c>
      <c r="X25" s="574">
        <v>5.9490440580000001</v>
      </c>
      <c r="Y25" s="574">
        <v>5.121430202</v>
      </c>
      <c r="Z25" s="574">
        <v>5.3938763720000003</v>
      </c>
      <c r="AA25" s="574">
        <v>6.318822666</v>
      </c>
      <c r="AB25" s="574">
        <v>5.8018356530000004</v>
      </c>
      <c r="AC25" s="574">
        <v>5.0575384330000004</v>
      </c>
      <c r="AD25" s="574">
        <v>4.8647099100000002</v>
      </c>
      <c r="AE25" s="574">
        <v>4.872242526</v>
      </c>
      <c r="AF25" s="574">
        <v>6.4456614090000004</v>
      </c>
      <c r="AG25" s="574">
        <v>6.8473142810000001</v>
      </c>
      <c r="AH25" s="574">
        <v>6.5753620049999997</v>
      </c>
      <c r="AI25" s="574">
        <v>6.0836350149999996</v>
      </c>
      <c r="AJ25" s="574">
        <v>5.387533436</v>
      </c>
      <c r="AK25" s="574">
        <v>5.2873696690000003</v>
      </c>
      <c r="AL25" s="574">
        <v>5.238248349</v>
      </c>
      <c r="AM25" s="574">
        <v>4.2727704759999998</v>
      </c>
      <c r="AN25" s="574">
        <v>3.560356359</v>
      </c>
      <c r="AO25" s="574">
        <v>3.5964671269999999</v>
      </c>
      <c r="AP25" s="574">
        <v>3.9030499110000001</v>
      </c>
      <c r="AQ25" s="574">
        <v>5.163326552</v>
      </c>
      <c r="AR25" s="574">
        <v>6.1517034370000001</v>
      </c>
      <c r="AS25" s="574">
        <v>6.6719635679999998</v>
      </c>
      <c r="AT25" s="574">
        <v>6.8224085099999998</v>
      </c>
      <c r="AU25" s="574">
        <v>6.1632152290000004</v>
      </c>
      <c r="AV25" s="574">
        <v>5.24025126</v>
      </c>
      <c r="AW25" s="574">
        <v>5.0081065249999996</v>
      </c>
      <c r="AX25" s="574">
        <v>4.7885364560000001</v>
      </c>
      <c r="AY25" s="574">
        <v>6.025678214</v>
      </c>
      <c r="AZ25" s="574">
        <v>3.1082411759999999</v>
      </c>
      <c r="BA25" s="574">
        <v>2.8970355539999999</v>
      </c>
      <c r="BB25" s="574">
        <v>3.539228</v>
      </c>
      <c r="BC25" s="574">
        <v>4.3762679999999996</v>
      </c>
      <c r="BD25" s="556">
        <v>6.8030419999999996</v>
      </c>
      <c r="BE25" s="556">
        <v>7.5075729999999998</v>
      </c>
      <c r="BF25" s="556">
        <v>6.3701549999999996</v>
      </c>
      <c r="BG25" s="556">
        <v>5.3638209999999997</v>
      </c>
      <c r="BH25" s="556">
        <v>4.5749659999999999</v>
      </c>
      <c r="BI25" s="556">
        <v>3.9672269999999998</v>
      </c>
      <c r="BJ25" s="556">
        <v>4.2400479999999998</v>
      </c>
      <c r="BK25" s="556">
        <v>4.1887740000000004</v>
      </c>
      <c r="BL25" s="556">
        <v>3.7002510000000002</v>
      </c>
      <c r="BM25" s="556">
        <v>2.0404200000000001</v>
      </c>
      <c r="BN25" s="556">
        <v>2.9923869999999999</v>
      </c>
      <c r="BO25" s="556">
        <v>3.7629709999999998</v>
      </c>
      <c r="BP25" s="556">
        <v>5.0782550000000004</v>
      </c>
      <c r="BQ25" s="556">
        <v>5.7491219999999998</v>
      </c>
      <c r="BR25" s="556">
        <v>5.6583129999999997</v>
      </c>
      <c r="BS25" s="556">
        <v>4.9938539999999998</v>
      </c>
      <c r="BT25" s="556">
        <v>4.1713579999999997</v>
      </c>
      <c r="BU25" s="556">
        <v>3.7387739999999998</v>
      </c>
      <c r="BV25" s="556">
        <v>3.856322</v>
      </c>
    </row>
    <row r="26" spans="1:74" ht="11.1" customHeight="1" x14ac:dyDescent="0.2">
      <c r="A26" s="263" t="s">
        <v>777</v>
      </c>
      <c r="B26" s="539" t="s">
        <v>1195</v>
      </c>
      <c r="C26" s="574">
        <v>3.7118679999999999</v>
      </c>
      <c r="D26" s="574">
        <v>3.5480139999999998</v>
      </c>
      <c r="E26" s="574">
        <v>3.1865260000000002</v>
      </c>
      <c r="F26" s="574">
        <v>2.6729599999999998</v>
      </c>
      <c r="G26" s="574">
        <v>3.3859940000000002</v>
      </c>
      <c r="H26" s="574">
        <v>3.6130110000000002</v>
      </c>
      <c r="I26" s="574">
        <v>3.7159200000000001</v>
      </c>
      <c r="J26" s="574">
        <v>3.6970000000000001</v>
      </c>
      <c r="K26" s="574">
        <v>3.6033080000000002</v>
      </c>
      <c r="L26" s="574">
        <v>3.1025360000000002</v>
      </c>
      <c r="M26" s="574">
        <v>3.4002919999999999</v>
      </c>
      <c r="N26" s="574">
        <v>3.8012760000000001</v>
      </c>
      <c r="O26" s="574">
        <v>3.799445</v>
      </c>
      <c r="P26" s="574">
        <v>3.3135479999999999</v>
      </c>
      <c r="Q26" s="574">
        <v>3.3692790000000001</v>
      </c>
      <c r="R26" s="574">
        <v>2.9864459999999999</v>
      </c>
      <c r="S26" s="574">
        <v>3.7490230000000002</v>
      </c>
      <c r="T26" s="574">
        <v>3.098792</v>
      </c>
      <c r="U26" s="574">
        <v>3.6683720000000002</v>
      </c>
      <c r="V26" s="574">
        <v>3.6959599999999999</v>
      </c>
      <c r="W26" s="574">
        <v>3.5942560000000001</v>
      </c>
      <c r="X26" s="574">
        <v>2.173943</v>
      </c>
      <c r="Y26" s="574">
        <v>2.9732289999999999</v>
      </c>
      <c r="Z26" s="574">
        <v>3.788964</v>
      </c>
      <c r="AA26" s="574">
        <v>3.8017599999999998</v>
      </c>
      <c r="AB26" s="574">
        <v>3.436429</v>
      </c>
      <c r="AC26" s="574">
        <v>3.7768609999999998</v>
      </c>
      <c r="AD26" s="574">
        <v>3.0412110000000001</v>
      </c>
      <c r="AE26" s="574">
        <v>3.2358560000000001</v>
      </c>
      <c r="AF26" s="574">
        <v>3.5916060000000001</v>
      </c>
      <c r="AG26" s="574">
        <v>3.6884830000000002</v>
      </c>
      <c r="AH26" s="574">
        <v>3.693044</v>
      </c>
      <c r="AI26" s="574">
        <v>3.339127</v>
      </c>
      <c r="AJ26" s="574">
        <v>2.9391880000000001</v>
      </c>
      <c r="AK26" s="574">
        <v>3.274051</v>
      </c>
      <c r="AL26" s="574">
        <v>3.789339</v>
      </c>
      <c r="AM26" s="574">
        <v>3.7845529999999998</v>
      </c>
      <c r="AN26" s="574">
        <v>3.424328</v>
      </c>
      <c r="AO26" s="574">
        <v>3.2895500000000002</v>
      </c>
      <c r="AP26" s="574">
        <v>2.6939980000000001</v>
      </c>
      <c r="AQ26" s="574">
        <v>2.9067599999999998</v>
      </c>
      <c r="AR26" s="574">
        <v>3.4186960000000002</v>
      </c>
      <c r="AS26" s="574">
        <v>3.6608830000000001</v>
      </c>
      <c r="AT26" s="574">
        <v>3.6597909999999998</v>
      </c>
      <c r="AU26" s="574">
        <v>3.5594450000000002</v>
      </c>
      <c r="AV26" s="574">
        <v>3.2362950000000001</v>
      </c>
      <c r="AW26" s="574">
        <v>3.258429</v>
      </c>
      <c r="AX26" s="574">
        <v>3.7871419999999998</v>
      </c>
      <c r="AY26" s="574">
        <v>3.437319</v>
      </c>
      <c r="AZ26" s="574">
        <v>3.499822</v>
      </c>
      <c r="BA26" s="574">
        <v>3.056362</v>
      </c>
      <c r="BB26" s="574">
        <v>2.7212000000000001</v>
      </c>
      <c r="BC26" s="574">
        <v>2.9720800000000001</v>
      </c>
      <c r="BD26" s="556">
        <v>3.5894200000000001</v>
      </c>
      <c r="BE26" s="556">
        <v>3.7090700000000001</v>
      </c>
      <c r="BF26" s="556">
        <v>3.7090700000000001</v>
      </c>
      <c r="BG26" s="556">
        <v>3.1351399999999998</v>
      </c>
      <c r="BH26" s="556">
        <v>2.75366</v>
      </c>
      <c r="BI26" s="556">
        <v>2.8453200000000001</v>
      </c>
      <c r="BJ26" s="556">
        <v>3.7090700000000001</v>
      </c>
      <c r="BK26" s="556">
        <v>3.7090700000000001</v>
      </c>
      <c r="BL26" s="556">
        <v>3.3501300000000001</v>
      </c>
      <c r="BM26" s="556">
        <v>3.7090700000000001</v>
      </c>
      <c r="BN26" s="556">
        <v>3.1096499999999998</v>
      </c>
      <c r="BO26" s="556">
        <v>3.2848999999999999</v>
      </c>
      <c r="BP26" s="556">
        <v>3.5894200000000001</v>
      </c>
      <c r="BQ26" s="556">
        <v>3.7090700000000001</v>
      </c>
      <c r="BR26" s="556">
        <v>3.7090700000000001</v>
      </c>
      <c r="BS26" s="556">
        <v>3.3058299999999998</v>
      </c>
      <c r="BT26" s="556">
        <v>2.89622</v>
      </c>
      <c r="BU26" s="556">
        <v>3.5894200000000001</v>
      </c>
      <c r="BV26" s="556">
        <v>3.7090700000000001</v>
      </c>
    </row>
    <row r="27" spans="1:74" ht="11.1" customHeight="1" x14ac:dyDescent="0.2">
      <c r="A27" s="263" t="s">
        <v>778</v>
      </c>
      <c r="B27" s="539" t="s">
        <v>1188</v>
      </c>
      <c r="C27" s="574">
        <v>3.3363654E-2</v>
      </c>
      <c r="D27" s="574">
        <v>6.5823233999999994E-2</v>
      </c>
      <c r="E27" s="574">
        <v>6.2343694999999998E-2</v>
      </c>
      <c r="F27" s="574">
        <v>7.5226935999999994E-2</v>
      </c>
      <c r="G27" s="574">
        <v>8.2035194000000006E-2</v>
      </c>
      <c r="H27" s="574">
        <v>3.7925924999999999E-2</v>
      </c>
      <c r="I27" s="574">
        <v>5.1283200000000001E-2</v>
      </c>
      <c r="J27" s="574">
        <v>4.0199430000000001E-2</v>
      </c>
      <c r="K27" s="574">
        <v>5.3614045999999999E-2</v>
      </c>
      <c r="L27" s="574">
        <v>5.2564832999999998E-2</v>
      </c>
      <c r="M27" s="574">
        <v>3.3560316999999999E-2</v>
      </c>
      <c r="N27" s="574">
        <v>3.6952145999999998E-2</v>
      </c>
      <c r="O27" s="574">
        <v>4.985175E-2</v>
      </c>
      <c r="P27" s="574">
        <v>2.7798435999999999E-2</v>
      </c>
      <c r="Q27" s="574">
        <v>4.4890034000000002E-2</v>
      </c>
      <c r="R27" s="574">
        <v>4.0664240999999997E-2</v>
      </c>
      <c r="S27" s="574">
        <v>8.2953750000000007E-2</v>
      </c>
      <c r="T27" s="574">
        <v>6.1877828000000003E-2</v>
      </c>
      <c r="U27" s="574">
        <v>6.0968872E-2</v>
      </c>
      <c r="V27" s="574">
        <v>4.2277158000000002E-2</v>
      </c>
      <c r="W27" s="574">
        <v>2.8733069E-2</v>
      </c>
      <c r="X27" s="574">
        <v>3.1283705000000002E-2</v>
      </c>
      <c r="Y27" s="574">
        <v>2.7598146E-2</v>
      </c>
      <c r="Z27" s="574">
        <v>3.0337270999999999E-2</v>
      </c>
      <c r="AA27" s="574">
        <v>1.841166E-2</v>
      </c>
      <c r="AB27" s="574">
        <v>2.1084678999999999E-2</v>
      </c>
      <c r="AC27" s="574">
        <v>2.6995412999999999E-2</v>
      </c>
      <c r="AD27" s="574">
        <v>5.1024903000000003E-2</v>
      </c>
      <c r="AE27" s="574">
        <v>4.0160186E-2</v>
      </c>
      <c r="AF27" s="574">
        <v>3.9382013E-2</v>
      </c>
      <c r="AG27" s="574">
        <v>2.6326324000000002E-2</v>
      </c>
      <c r="AH27" s="574">
        <v>2.354844E-2</v>
      </c>
      <c r="AI27" s="574">
        <v>2.5319065000000002E-2</v>
      </c>
      <c r="AJ27" s="574">
        <v>1.9280802999999999E-2</v>
      </c>
      <c r="AK27" s="574">
        <v>2.3441131E-2</v>
      </c>
      <c r="AL27" s="574">
        <v>3.5867613E-2</v>
      </c>
      <c r="AM27" s="574">
        <v>7.9988098999999993E-2</v>
      </c>
      <c r="AN27" s="574">
        <v>4.7687965999999998E-2</v>
      </c>
      <c r="AO27" s="574">
        <v>6.2029441999999997E-2</v>
      </c>
      <c r="AP27" s="574">
        <v>3.7272220000000002E-2</v>
      </c>
      <c r="AQ27" s="574">
        <v>2.2251261000000001E-2</v>
      </c>
      <c r="AR27" s="574">
        <v>5.2459730000000001E-3</v>
      </c>
      <c r="AS27" s="574">
        <v>3.4239886999999997E-2</v>
      </c>
      <c r="AT27" s="574">
        <v>4.0490409999999998E-2</v>
      </c>
      <c r="AU27" s="574">
        <v>3.4669096000000003E-2</v>
      </c>
      <c r="AV27" s="574">
        <v>0.13252618199999999</v>
      </c>
      <c r="AW27" s="574">
        <v>2.4960854000000001E-2</v>
      </c>
      <c r="AX27" s="574">
        <v>3.8734892999999999E-2</v>
      </c>
      <c r="AY27" s="574">
        <v>9.6541969000000005E-2</v>
      </c>
      <c r="AZ27" s="574">
        <v>5.3082648000000003E-2</v>
      </c>
      <c r="BA27" s="574">
        <v>6.0799906000000001E-2</v>
      </c>
      <c r="BB27" s="574">
        <v>7.2268100000000002E-2</v>
      </c>
      <c r="BC27" s="574">
        <v>7.1817699999999998E-2</v>
      </c>
      <c r="BD27" s="556">
        <v>6.3689399999999993E-2</v>
      </c>
      <c r="BE27" s="556">
        <v>4.9899199999999998E-2</v>
      </c>
      <c r="BF27" s="556">
        <v>4.30047E-2</v>
      </c>
      <c r="BG27" s="556">
        <v>4.0412099999999999E-2</v>
      </c>
      <c r="BH27" s="556">
        <v>3.3208799999999997E-2</v>
      </c>
      <c r="BI27" s="556">
        <v>3.4058199999999997E-2</v>
      </c>
      <c r="BJ27" s="556">
        <v>3.4217900000000002E-2</v>
      </c>
      <c r="BK27" s="556">
        <v>5.0868200000000002E-2</v>
      </c>
      <c r="BL27" s="556">
        <v>4.5237300000000001E-2</v>
      </c>
      <c r="BM27" s="556">
        <v>6.2499100000000002E-2</v>
      </c>
      <c r="BN27" s="556">
        <v>7.3096300000000003E-2</v>
      </c>
      <c r="BO27" s="556">
        <v>7.2248699999999999E-2</v>
      </c>
      <c r="BP27" s="556">
        <v>6.3899499999999998E-2</v>
      </c>
      <c r="BQ27" s="556">
        <v>5.0008499999999997E-2</v>
      </c>
      <c r="BR27" s="556">
        <v>4.3059699999999999E-2</v>
      </c>
      <c r="BS27" s="556">
        <v>4.0439000000000003E-2</v>
      </c>
      <c r="BT27" s="556">
        <v>3.3222700000000001E-2</v>
      </c>
      <c r="BU27" s="556">
        <v>3.4064999999999998E-2</v>
      </c>
      <c r="BV27" s="556">
        <v>3.4221399999999999E-2</v>
      </c>
    </row>
    <row r="28" spans="1:74" ht="11.1" customHeight="1" x14ac:dyDescent="0.2">
      <c r="A28" s="263" t="s">
        <v>779</v>
      </c>
      <c r="B28" s="539" t="s">
        <v>1202</v>
      </c>
      <c r="C28" s="574">
        <v>7.4553883159999996</v>
      </c>
      <c r="D28" s="574">
        <v>7.262333065</v>
      </c>
      <c r="E28" s="574">
        <v>7.2240454410000003</v>
      </c>
      <c r="F28" s="574">
        <v>7.6193987410000004</v>
      </c>
      <c r="G28" s="574">
        <v>8.2477058289999992</v>
      </c>
      <c r="H28" s="574">
        <v>8.7366701750000004</v>
      </c>
      <c r="I28" s="574">
        <v>7.7052674310000002</v>
      </c>
      <c r="J28" s="574">
        <v>7.0702537650000004</v>
      </c>
      <c r="K28" s="574">
        <v>5.7566031100000004</v>
      </c>
      <c r="L28" s="574">
        <v>7.6861877859999996</v>
      </c>
      <c r="M28" s="574">
        <v>7.6479639309999996</v>
      </c>
      <c r="N28" s="574">
        <v>8.2956480700000004</v>
      </c>
      <c r="O28" s="574">
        <v>7.8765908759999999</v>
      </c>
      <c r="P28" s="574">
        <v>6.3963201659999998</v>
      </c>
      <c r="Q28" s="574">
        <v>10.866799826999999</v>
      </c>
      <c r="R28" s="574">
        <v>9.5155620610000007</v>
      </c>
      <c r="S28" s="574">
        <v>9.9117584189999999</v>
      </c>
      <c r="T28" s="574">
        <v>8.0731541419999999</v>
      </c>
      <c r="U28" s="574">
        <v>6.8816424439999997</v>
      </c>
      <c r="V28" s="574">
        <v>8.4139649819999995</v>
      </c>
      <c r="W28" s="574">
        <v>8.0155841609999996</v>
      </c>
      <c r="X28" s="574">
        <v>9.4825498719999999</v>
      </c>
      <c r="Y28" s="574">
        <v>9.1696236530000004</v>
      </c>
      <c r="Z28" s="574">
        <v>10.152901803000001</v>
      </c>
      <c r="AA28" s="574">
        <v>9.3736941280000003</v>
      </c>
      <c r="AB28" s="574">
        <v>9.4525187739999996</v>
      </c>
      <c r="AC28" s="574">
        <v>12.010543963</v>
      </c>
      <c r="AD28" s="574">
        <v>13.176274337000001</v>
      </c>
      <c r="AE28" s="574">
        <v>14.05774429</v>
      </c>
      <c r="AF28" s="574">
        <v>11.876464736000001</v>
      </c>
      <c r="AG28" s="574">
        <v>11.32643648</v>
      </c>
      <c r="AH28" s="574">
        <v>8.4669765170000009</v>
      </c>
      <c r="AI28" s="574">
        <v>7.9285304319999996</v>
      </c>
      <c r="AJ28" s="574">
        <v>9.2918863040000002</v>
      </c>
      <c r="AK28" s="574">
        <v>10.039282908000001</v>
      </c>
      <c r="AL28" s="574">
        <v>9.5845065369999993</v>
      </c>
      <c r="AM28" s="574">
        <v>12.154778337</v>
      </c>
      <c r="AN28" s="574">
        <v>11.395677697</v>
      </c>
      <c r="AO28" s="574">
        <v>13.019418400999999</v>
      </c>
      <c r="AP28" s="574">
        <v>12.537796789</v>
      </c>
      <c r="AQ28" s="574">
        <v>10.151650895</v>
      </c>
      <c r="AR28" s="574">
        <v>11.09062501</v>
      </c>
      <c r="AS28" s="574">
        <v>12.377475979</v>
      </c>
      <c r="AT28" s="574">
        <v>11.219282983999999</v>
      </c>
      <c r="AU28" s="574">
        <v>10.043837634999999</v>
      </c>
      <c r="AV28" s="574">
        <v>11.118552637000001</v>
      </c>
      <c r="AW28" s="574">
        <v>9.5219867770000004</v>
      </c>
      <c r="AX28" s="574">
        <v>11.009752443</v>
      </c>
      <c r="AY28" s="574">
        <v>10.426249925</v>
      </c>
      <c r="AZ28" s="574">
        <v>12.983417736</v>
      </c>
      <c r="BA28" s="574">
        <v>13.221130652999999</v>
      </c>
      <c r="BB28" s="574">
        <v>14.70682</v>
      </c>
      <c r="BC28" s="574">
        <v>14.850289999999999</v>
      </c>
      <c r="BD28" s="556">
        <v>15.13204</v>
      </c>
      <c r="BE28" s="556">
        <v>15.6236</v>
      </c>
      <c r="BF28" s="556">
        <v>16.196159999999999</v>
      </c>
      <c r="BG28" s="556">
        <v>12.21907</v>
      </c>
      <c r="BH28" s="556">
        <v>13.633520000000001</v>
      </c>
      <c r="BI28" s="556">
        <v>11.959110000000001</v>
      </c>
      <c r="BJ28" s="556">
        <v>13.331099999999999</v>
      </c>
      <c r="BK28" s="556">
        <v>11.679130000000001</v>
      </c>
      <c r="BL28" s="556">
        <v>13.07438</v>
      </c>
      <c r="BM28" s="556">
        <v>16.721889999999998</v>
      </c>
      <c r="BN28" s="556">
        <v>17.26737</v>
      </c>
      <c r="BO28" s="556">
        <v>17.488040000000002</v>
      </c>
      <c r="BP28" s="556">
        <v>17.315999999999999</v>
      </c>
      <c r="BQ28" s="556">
        <v>18.31532</v>
      </c>
      <c r="BR28" s="556">
        <v>18.561769999999999</v>
      </c>
      <c r="BS28" s="556">
        <v>14.516529999999999</v>
      </c>
      <c r="BT28" s="556">
        <v>15.206</v>
      </c>
      <c r="BU28" s="556">
        <v>12.869859999999999</v>
      </c>
      <c r="BV28" s="556">
        <v>14.560650000000001</v>
      </c>
    </row>
    <row r="29" spans="1:74" ht="11.1" customHeight="1" x14ac:dyDescent="0.2">
      <c r="A29" s="263" t="s">
        <v>780</v>
      </c>
      <c r="B29" s="582" t="s">
        <v>1203</v>
      </c>
      <c r="C29" s="574">
        <v>0.13650770500000001</v>
      </c>
      <c r="D29" s="574">
        <v>0.141480568</v>
      </c>
      <c r="E29" s="574">
        <v>0.12436261699999999</v>
      </c>
      <c r="F29" s="574">
        <v>0.10387134200000001</v>
      </c>
      <c r="G29" s="574">
        <v>0.11810567900000001</v>
      </c>
      <c r="H29" s="574">
        <v>0.107209181</v>
      </c>
      <c r="I29" s="574">
        <v>0.118642795</v>
      </c>
      <c r="J29" s="574">
        <v>0.14517975699999999</v>
      </c>
      <c r="K29" s="574">
        <v>0.11455332</v>
      </c>
      <c r="L29" s="574">
        <v>0.11851856400000001</v>
      </c>
      <c r="M29" s="574">
        <v>0.15525117399999999</v>
      </c>
      <c r="N29" s="574">
        <v>0.147795697</v>
      </c>
      <c r="O29" s="574">
        <v>0.138803337</v>
      </c>
      <c r="P29" s="574">
        <v>0.11363150399999999</v>
      </c>
      <c r="Q29" s="574">
        <v>3.4717080999999997E-2</v>
      </c>
      <c r="R29" s="574">
        <v>0.101852585</v>
      </c>
      <c r="S29" s="574">
        <v>9.6236774999999997E-2</v>
      </c>
      <c r="T29" s="574">
        <v>0.12481921</v>
      </c>
      <c r="U29" s="574">
        <v>0.13320518200000001</v>
      </c>
      <c r="V29" s="574">
        <v>0.145900788</v>
      </c>
      <c r="W29" s="574">
        <v>0.142540747</v>
      </c>
      <c r="X29" s="574">
        <v>0.17033233</v>
      </c>
      <c r="Y29" s="574">
        <v>0.134184145</v>
      </c>
      <c r="Z29" s="574">
        <v>0.113602469</v>
      </c>
      <c r="AA29" s="574">
        <v>0.11755508100000001</v>
      </c>
      <c r="AB29" s="574">
        <v>0.18735367999999999</v>
      </c>
      <c r="AC29" s="574">
        <v>0.112483529</v>
      </c>
      <c r="AD29" s="574">
        <v>0.14308072799999999</v>
      </c>
      <c r="AE29" s="574">
        <v>0.174936275</v>
      </c>
      <c r="AF29" s="574">
        <v>0.12432515600000001</v>
      </c>
      <c r="AG29" s="574">
        <v>0.13279948699999999</v>
      </c>
      <c r="AH29" s="574">
        <v>9.9583426000000003E-2</v>
      </c>
      <c r="AI29" s="574">
        <v>0.116981869</v>
      </c>
      <c r="AJ29" s="574">
        <v>0.102338689</v>
      </c>
      <c r="AK29" s="574">
        <v>8.1768909000000001E-2</v>
      </c>
      <c r="AL29" s="574">
        <v>0.14554678900000001</v>
      </c>
      <c r="AM29" s="574">
        <v>8.3061866999999998E-2</v>
      </c>
      <c r="AN29" s="574">
        <v>6.4943317E-2</v>
      </c>
      <c r="AO29" s="574">
        <v>9.8391340999999993E-2</v>
      </c>
      <c r="AP29" s="574">
        <v>0.105958468</v>
      </c>
      <c r="AQ29" s="574">
        <v>0.130758298</v>
      </c>
      <c r="AR29" s="574">
        <v>0.11341452</v>
      </c>
      <c r="AS29" s="574">
        <v>0.105440456</v>
      </c>
      <c r="AT29" s="574">
        <v>0.13551179999999999</v>
      </c>
      <c r="AU29" s="574">
        <v>0.10409523599999999</v>
      </c>
      <c r="AV29" s="574">
        <v>7.7486797999999996E-2</v>
      </c>
      <c r="AW29" s="574">
        <v>7.7060709000000005E-2</v>
      </c>
      <c r="AX29" s="574">
        <v>0.11746965099999999</v>
      </c>
      <c r="AY29" s="574">
        <v>0.106976049</v>
      </c>
      <c r="AZ29" s="574">
        <v>4.8367132E-2</v>
      </c>
      <c r="BA29" s="574">
        <v>0.12050496199999999</v>
      </c>
      <c r="BB29" s="574">
        <v>6.8575499999999998E-2</v>
      </c>
      <c r="BC29" s="574">
        <v>0.1219599</v>
      </c>
      <c r="BD29" s="556">
        <v>0.12555649999999999</v>
      </c>
      <c r="BE29" s="556">
        <v>9.0017600000000003E-2</v>
      </c>
      <c r="BF29" s="556">
        <v>5.6339199999999999E-2</v>
      </c>
      <c r="BG29" s="556">
        <v>5.0948599999999997E-2</v>
      </c>
      <c r="BH29" s="556">
        <v>6.6510399999999997E-2</v>
      </c>
      <c r="BI29" s="556">
        <v>2.8455399999999999E-2</v>
      </c>
      <c r="BJ29" s="556">
        <v>6.0581099999999999E-2</v>
      </c>
      <c r="BK29" s="556">
        <v>-1.25018E-2</v>
      </c>
      <c r="BL29" s="556">
        <v>2.6978200000000001E-2</v>
      </c>
      <c r="BM29" s="556">
        <v>5.8958000000000003E-2</v>
      </c>
      <c r="BN29" s="556">
        <v>4.9829699999999998E-2</v>
      </c>
      <c r="BO29" s="556">
        <v>2.6813799999999999E-2</v>
      </c>
      <c r="BP29" s="556">
        <v>3.0595299999999999E-2</v>
      </c>
      <c r="BQ29" s="556">
        <v>-1.45522E-2</v>
      </c>
      <c r="BR29" s="556">
        <v>7.5617000000000002E-3</v>
      </c>
      <c r="BS29" s="556">
        <v>-6.7566000000000001E-2</v>
      </c>
      <c r="BT29" s="556">
        <v>-2.97977E-2</v>
      </c>
      <c r="BU29" s="556">
        <v>-7.4066099999999996E-2</v>
      </c>
      <c r="BV29" s="556">
        <v>-5.5119699999999997E-3</v>
      </c>
    </row>
    <row r="30" spans="1:74" s="342" customFormat="1" ht="11.1" customHeight="1" x14ac:dyDescent="0.2">
      <c r="A30" s="581" t="s">
        <v>781</v>
      </c>
      <c r="B30" s="583" t="s">
        <v>1201</v>
      </c>
      <c r="C30" s="370">
        <v>28.477177986000001</v>
      </c>
      <c r="D30" s="370">
        <v>27.433575943000001</v>
      </c>
      <c r="E30" s="370">
        <v>27.162463612</v>
      </c>
      <c r="F30" s="370">
        <v>26.332081721000002</v>
      </c>
      <c r="G30" s="370">
        <v>30.791379228</v>
      </c>
      <c r="H30" s="370">
        <v>34.648128866999997</v>
      </c>
      <c r="I30" s="370">
        <v>39.378905674999999</v>
      </c>
      <c r="J30" s="370">
        <v>39.453741837000003</v>
      </c>
      <c r="K30" s="370">
        <v>32.488924758000003</v>
      </c>
      <c r="L30" s="370">
        <v>30.998571617</v>
      </c>
      <c r="M30" s="370">
        <v>26.518110225000001</v>
      </c>
      <c r="N30" s="370">
        <v>29.486589288000001</v>
      </c>
      <c r="O30" s="370">
        <v>30.076890854999998</v>
      </c>
      <c r="P30" s="370">
        <v>27.917608666</v>
      </c>
      <c r="Q30" s="370">
        <v>26.481462994000001</v>
      </c>
      <c r="R30" s="370">
        <v>27.424902065000001</v>
      </c>
      <c r="S30" s="370">
        <v>31.242971172000001</v>
      </c>
      <c r="T30" s="370">
        <v>36.470928997999998</v>
      </c>
      <c r="U30" s="370">
        <v>38.846218356000001</v>
      </c>
      <c r="V30" s="370">
        <v>40.224784257000003</v>
      </c>
      <c r="W30" s="370">
        <v>35.590550565000001</v>
      </c>
      <c r="X30" s="370">
        <v>31.7720503</v>
      </c>
      <c r="Y30" s="370">
        <v>27.299776665</v>
      </c>
      <c r="Z30" s="370">
        <v>29.881062374999999</v>
      </c>
      <c r="AA30" s="370">
        <v>32.765949270999997</v>
      </c>
      <c r="AB30" s="370">
        <v>30.771387408999999</v>
      </c>
      <c r="AC30" s="370">
        <v>29.649456473000001</v>
      </c>
      <c r="AD30" s="370">
        <v>30.312881377</v>
      </c>
      <c r="AE30" s="370">
        <v>37.352008542</v>
      </c>
      <c r="AF30" s="370">
        <v>40.966590582000002</v>
      </c>
      <c r="AG30" s="370">
        <v>44.78114961</v>
      </c>
      <c r="AH30" s="370">
        <v>42.026628858000002</v>
      </c>
      <c r="AI30" s="370">
        <v>36.843354001999998</v>
      </c>
      <c r="AJ30" s="370">
        <v>32.017403401999999</v>
      </c>
      <c r="AK30" s="370">
        <v>30.703249409000001</v>
      </c>
      <c r="AL30" s="370">
        <v>33.452470693999999</v>
      </c>
      <c r="AM30" s="370">
        <v>32.940695830999999</v>
      </c>
      <c r="AN30" s="370">
        <v>30.466070784999999</v>
      </c>
      <c r="AO30" s="370">
        <v>32.002989264</v>
      </c>
      <c r="AP30" s="370">
        <v>30.923889404000001</v>
      </c>
      <c r="AQ30" s="370">
        <v>35.813968392</v>
      </c>
      <c r="AR30" s="370">
        <v>41.336461581000002</v>
      </c>
      <c r="AS30" s="370">
        <v>45.731483705999999</v>
      </c>
      <c r="AT30" s="370">
        <v>47.756180741000001</v>
      </c>
      <c r="AU30" s="370">
        <v>41.216484907999998</v>
      </c>
      <c r="AV30" s="370">
        <v>35.320243413</v>
      </c>
      <c r="AW30" s="370">
        <v>31.326943704000001</v>
      </c>
      <c r="AX30" s="370">
        <v>33.482788462999999</v>
      </c>
      <c r="AY30" s="370">
        <v>38.392478951999998</v>
      </c>
      <c r="AZ30" s="370">
        <v>30.993382041</v>
      </c>
      <c r="BA30" s="370">
        <v>32.168465605999998</v>
      </c>
      <c r="BB30" s="370">
        <v>33.407510000000002</v>
      </c>
      <c r="BC30" s="370">
        <v>40.793080000000003</v>
      </c>
      <c r="BD30" s="566">
        <v>45.05444</v>
      </c>
      <c r="BE30" s="566">
        <v>49.932479999999998</v>
      </c>
      <c r="BF30" s="566">
        <v>50.435540000000003</v>
      </c>
      <c r="BG30" s="566">
        <v>43.249250000000004</v>
      </c>
      <c r="BH30" s="566">
        <v>38.448140000000002</v>
      </c>
      <c r="BI30" s="566">
        <v>35.468269999999997</v>
      </c>
      <c r="BJ30" s="566">
        <v>37.194609999999997</v>
      </c>
      <c r="BK30" s="566">
        <v>37.339970000000001</v>
      </c>
      <c r="BL30" s="566">
        <v>33.292520000000003</v>
      </c>
      <c r="BM30" s="566">
        <v>33.886539999999997</v>
      </c>
      <c r="BN30" s="566">
        <v>35.393770000000004</v>
      </c>
      <c r="BO30" s="566">
        <v>42.000160000000001</v>
      </c>
      <c r="BP30" s="566">
        <v>46.00338</v>
      </c>
      <c r="BQ30" s="566">
        <v>50.810920000000003</v>
      </c>
      <c r="BR30" s="566">
        <v>51.579270000000001</v>
      </c>
      <c r="BS30" s="566">
        <v>44.397179999999999</v>
      </c>
      <c r="BT30" s="566">
        <v>39.507640000000002</v>
      </c>
      <c r="BU30" s="566">
        <v>36.468850000000003</v>
      </c>
      <c r="BV30" s="566">
        <v>38.121639999999999</v>
      </c>
    </row>
    <row r="31" spans="1:74" ht="11.1" customHeight="1" x14ac:dyDescent="0.2">
      <c r="A31" s="263" t="s">
        <v>782</v>
      </c>
      <c r="B31" s="582" t="s">
        <v>1204</v>
      </c>
      <c r="C31" s="574">
        <v>29.034420000000001</v>
      </c>
      <c r="D31" s="574">
        <v>28.004712000000001</v>
      </c>
      <c r="E31" s="574">
        <v>28.236516999999999</v>
      </c>
      <c r="F31" s="574">
        <v>26.959955999999998</v>
      </c>
      <c r="G31" s="574">
        <v>31.274932</v>
      </c>
      <c r="H31" s="574">
        <v>35.520856000000002</v>
      </c>
      <c r="I31" s="574">
        <v>40.306396999999997</v>
      </c>
      <c r="J31" s="574">
        <v>40.843271000000001</v>
      </c>
      <c r="K31" s="574">
        <v>32.758505</v>
      </c>
      <c r="L31" s="574">
        <v>31.253854</v>
      </c>
      <c r="M31" s="574">
        <v>27.294096</v>
      </c>
      <c r="N31" s="574">
        <v>30.292216</v>
      </c>
      <c r="O31" s="574">
        <v>30.80788677</v>
      </c>
      <c r="P31" s="574">
        <v>29.07333285</v>
      </c>
      <c r="Q31" s="574">
        <v>27.350377250000001</v>
      </c>
      <c r="R31" s="574">
        <v>28.07953088</v>
      </c>
      <c r="S31" s="574">
        <v>31.779617959999999</v>
      </c>
      <c r="T31" s="574">
        <v>37.34224202</v>
      </c>
      <c r="U31" s="574">
        <v>39.569852060000002</v>
      </c>
      <c r="V31" s="574">
        <v>41.383135869999997</v>
      </c>
      <c r="W31" s="574">
        <v>36.535030519999999</v>
      </c>
      <c r="X31" s="574">
        <v>32.650765100000001</v>
      </c>
      <c r="Y31" s="574">
        <v>27.952137830000002</v>
      </c>
      <c r="Z31" s="574">
        <v>30.17727987</v>
      </c>
      <c r="AA31" s="574">
        <v>33.388903736000003</v>
      </c>
      <c r="AB31" s="574">
        <v>31.269723657</v>
      </c>
      <c r="AC31" s="574">
        <v>30.479234794</v>
      </c>
      <c r="AD31" s="574">
        <v>30.784697335000001</v>
      </c>
      <c r="AE31" s="574">
        <v>38.454477679</v>
      </c>
      <c r="AF31" s="574">
        <v>42.032294825999998</v>
      </c>
      <c r="AG31" s="574">
        <v>45.973782196999998</v>
      </c>
      <c r="AH31" s="574">
        <v>42.980439337</v>
      </c>
      <c r="AI31" s="574">
        <v>37.405345709000002</v>
      </c>
      <c r="AJ31" s="574">
        <v>32.164443667</v>
      </c>
      <c r="AK31" s="574">
        <v>31.168254435000001</v>
      </c>
      <c r="AL31" s="574">
        <v>33.783066697999999</v>
      </c>
      <c r="AM31" s="574">
        <v>32.159939151000003</v>
      </c>
      <c r="AN31" s="574">
        <v>30.222638588999999</v>
      </c>
      <c r="AO31" s="574">
        <v>31.792810022000001</v>
      </c>
      <c r="AP31" s="574">
        <v>30.663500189000001</v>
      </c>
      <c r="AQ31" s="574">
        <v>36.457589315</v>
      </c>
      <c r="AR31" s="574">
        <v>42.671294961999997</v>
      </c>
      <c r="AS31" s="574">
        <v>47.428143671999997</v>
      </c>
      <c r="AT31" s="574">
        <v>50.233858816000001</v>
      </c>
      <c r="AU31" s="574">
        <v>42.944873373</v>
      </c>
      <c r="AV31" s="574">
        <v>35.376973202999999</v>
      </c>
      <c r="AW31" s="574">
        <v>31.326295963</v>
      </c>
      <c r="AX31" s="574">
        <v>33.271041646</v>
      </c>
      <c r="AY31" s="574">
        <v>38.180347415999996</v>
      </c>
      <c r="AZ31" s="574">
        <v>30.625006802000001</v>
      </c>
      <c r="BA31" s="574">
        <v>32.201000219999997</v>
      </c>
      <c r="BB31" s="574">
        <v>33.407510000000002</v>
      </c>
      <c r="BC31" s="574">
        <v>40.793080000000003</v>
      </c>
      <c r="BD31" s="556">
        <v>45.05444</v>
      </c>
      <c r="BE31" s="556">
        <v>49.932479999999998</v>
      </c>
      <c r="BF31" s="556">
        <v>50.435540000000003</v>
      </c>
      <c r="BG31" s="556">
        <v>43.249250000000004</v>
      </c>
      <c r="BH31" s="556">
        <v>38.448140000000002</v>
      </c>
      <c r="BI31" s="556">
        <v>35.468269999999997</v>
      </c>
      <c r="BJ31" s="556">
        <v>37.194609999999997</v>
      </c>
      <c r="BK31" s="556">
        <v>37.339970000000001</v>
      </c>
      <c r="BL31" s="556">
        <v>33.292520000000003</v>
      </c>
      <c r="BM31" s="556">
        <v>33.886539999999997</v>
      </c>
      <c r="BN31" s="556">
        <v>35.393770000000004</v>
      </c>
      <c r="BO31" s="556">
        <v>42.000160000000001</v>
      </c>
      <c r="BP31" s="556">
        <v>46.00338</v>
      </c>
      <c r="BQ31" s="556">
        <v>50.810920000000003</v>
      </c>
      <c r="BR31" s="556">
        <v>51.579270000000001</v>
      </c>
      <c r="BS31" s="556">
        <v>44.397179999999999</v>
      </c>
      <c r="BT31" s="556">
        <v>39.507640000000002</v>
      </c>
      <c r="BU31" s="556">
        <v>36.468850000000003</v>
      </c>
      <c r="BV31" s="556">
        <v>38.121639999999999</v>
      </c>
    </row>
    <row r="32" spans="1:74" ht="11.1" customHeight="1" x14ac:dyDescent="0.2">
      <c r="A32" s="258"/>
      <c r="B32" s="72" t="s">
        <v>821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5"/>
      <c r="AY32" s="575"/>
      <c r="AZ32" s="575"/>
      <c r="BA32" s="575"/>
      <c r="BB32" s="575"/>
      <c r="BC32" s="575"/>
      <c r="BD32" s="580"/>
      <c r="BE32" s="580"/>
      <c r="BF32" s="580"/>
      <c r="BG32" s="580"/>
      <c r="BH32" s="580"/>
      <c r="BI32" s="580"/>
      <c r="BJ32" s="580"/>
      <c r="BK32" s="580"/>
      <c r="BL32" s="580"/>
      <c r="BM32" s="580"/>
      <c r="BN32" s="580"/>
      <c r="BO32" s="580"/>
      <c r="BP32" s="580"/>
      <c r="BQ32" s="580"/>
      <c r="BR32" s="580"/>
      <c r="BS32" s="580"/>
      <c r="BT32" s="580"/>
      <c r="BU32" s="580"/>
      <c r="BV32" s="580"/>
    </row>
    <row r="33" spans="1:74" ht="11.1" customHeight="1" x14ac:dyDescent="0.2">
      <c r="A33" s="263" t="s">
        <v>783</v>
      </c>
      <c r="B33" s="582" t="s">
        <v>1194</v>
      </c>
      <c r="C33" s="574">
        <v>8.5288587820000004</v>
      </c>
      <c r="D33" s="574">
        <v>7.4761617469999999</v>
      </c>
      <c r="E33" s="574">
        <v>8.5126187689999995</v>
      </c>
      <c r="F33" s="574">
        <v>7.170352898</v>
      </c>
      <c r="G33" s="574">
        <v>4.317512335</v>
      </c>
      <c r="H33" s="574">
        <v>5.3940769340000001</v>
      </c>
      <c r="I33" s="574">
        <v>8.4156807689999997</v>
      </c>
      <c r="J33" s="574">
        <v>10.009377531</v>
      </c>
      <c r="K33" s="574">
        <v>9.2826461229999992</v>
      </c>
      <c r="L33" s="574">
        <v>7.7701936720000004</v>
      </c>
      <c r="M33" s="574">
        <v>6.3898621359999996</v>
      </c>
      <c r="N33" s="574">
        <v>8.1069907029999992</v>
      </c>
      <c r="O33" s="574">
        <v>7.7339936890000001</v>
      </c>
      <c r="P33" s="574">
        <v>6.8899493759999997</v>
      </c>
      <c r="Q33" s="574">
        <v>7.4810001450000003</v>
      </c>
      <c r="R33" s="574">
        <v>6.9484933719999997</v>
      </c>
      <c r="S33" s="574">
        <v>5.7593157469999996</v>
      </c>
      <c r="T33" s="574">
        <v>8.2549288740000009</v>
      </c>
      <c r="U33" s="574">
        <v>10.46764817</v>
      </c>
      <c r="V33" s="574">
        <v>10.275682272999999</v>
      </c>
      <c r="W33" s="574">
        <v>8.7981664090000002</v>
      </c>
      <c r="X33" s="574">
        <v>6.7560376240000002</v>
      </c>
      <c r="Y33" s="574">
        <v>7.2731943250000004</v>
      </c>
      <c r="Z33" s="574">
        <v>7.7069069389999996</v>
      </c>
      <c r="AA33" s="574">
        <v>7.5859346490000004</v>
      </c>
      <c r="AB33" s="574">
        <v>6.7361877229999996</v>
      </c>
      <c r="AC33" s="574">
        <v>5.8662121029999996</v>
      </c>
      <c r="AD33" s="574">
        <v>5.899921215</v>
      </c>
      <c r="AE33" s="574">
        <v>4.7123450079999998</v>
      </c>
      <c r="AF33" s="574">
        <v>4.8228631709999998</v>
      </c>
      <c r="AG33" s="574">
        <v>8.4887887650000007</v>
      </c>
      <c r="AH33" s="574">
        <v>9.8591362270000005</v>
      </c>
      <c r="AI33" s="574">
        <v>9.367711087</v>
      </c>
      <c r="AJ33" s="574">
        <v>8.3393546379999997</v>
      </c>
      <c r="AK33" s="574">
        <v>8.3430160079999993</v>
      </c>
      <c r="AL33" s="574">
        <v>9.5703877070000001</v>
      </c>
      <c r="AM33" s="574">
        <v>8.7382172449999995</v>
      </c>
      <c r="AN33" s="574">
        <v>7.1906987019999997</v>
      </c>
      <c r="AO33" s="574">
        <v>8.3341732369999999</v>
      </c>
      <c r="AP33" s="574">
        <v>6.3618760759999997</v>
      </c>
      <c r="AQ33" s="574">
        <v>5.2343699060000004</v>
      </c>
      <c r="AR33" s="574">
        <v>6.276584969</v>
      </c>
      <c r="AS33" s="574">
        <v>9.930467793</v>
      </c>
      <c r="AT33" s="574">
        <v>9.6749262419999997</v>
      </c>
      <c r="AU33" s="574">
        <v>8.2382946490000002</v>
      </c>
      <c r="AV33" s="574">
        <v>7.7429754119999998</v>
      </c>
      <c r="AW33" s="574">
        <v>7.5273100060000004</v>
      </c>
      <c r="AX33" s="574">
        <v>8.6427125090000008</v>
      </c>
      <c r="AY33" s="574">
        <v>9.4578862309999998</v>
      </c>
      <c r="AZ33" s="574">
        <v>8.3179839500000003</v>
      </c>
      <c r="BA33" s="574">
        <v>7.9015390270000001</v>
      </c>
      <c r="BB33" s="574">
        <v>6.6956742120000001</v>
      </c>
      <c r="BC33" s="574">
        <v>6.3494033390000002</v>
      </c>
      <c r="BD33" s="556">
        <v>7.8425330000000004</v>
      </c>
      <c r="BE33" s="556">
        <v>10.469329999999999</v>
      </c>
      <c r="BF33" s="556">
        <v>10.157159999999999</v>
      </c>
      <c r="BG33" s="556">
        <v>7.3835199999999999</v>
      </c>
      <c r="BH33" s="556">
        <v>7.2781079999999996</v>
      </c>
      <c r="BI33" s="556">
        <v>8.3446580000000008</v>
      </c>
      <c r="BJ33" s="556">
        <v>9.4766510000000004</v>
      </c>
      <c r="BK33" s="556">
        <v>8.8777650000000001</v>
      </c>
      <c r="BL33" s="556">
        <v>7.1458159999999999</v>
      </c>
      <c r="BM33" s="556">
        <v>5.9908960000000002</v>
      </c>
      <c r="BN33" s="556">
        <v>3.444852</v>
      </c>
      <c r="BO33" s="556">
        <v>4.3333110000000001</v>
      </c>
      <c r="BP33" s="556">
        <v>5.291258</v>
      </c>
      <c r="BQ33" s="556">
        <v>7.9751159999999999</v>
      </c>
      <c r="BR33" s="556">
        <v>10.07611</v>
      </c>
      <c r="BS33" s="556">
        <v>6.5471450000000004</v>
      </c>
      <c r="BT33" s="556">
        <v>6.3099150000000002</v>
      </c>
      <c r="BU33" s="556">
        <v>8.1380660000000002</v>
      </c>
      <c r="BV33" s="556">
        <v>10.003220000000001</v>
      </c>
    </row>
    <row r="34" spans="1:74" ht="11.1" customHeight="1" x14ac:dyDescent="0.2">
      <c r="A34" s="263" t="s">
        <v>784</v>
      </c>
      <c r="B34" s="582" t="s">
        <v>511</v>
      </c>
      <c r="C34" s="574">
        <v>9.2897574400000007</v>
      </c>
      <c r="D34" s="574">
        <v>7.6646707679999997</v>
      </c>
      <c r="E34" s="574">
        <v>7.6348706230000003</v>
      </c>
      <c r="F34" s="574">
        <v>6.2389440309999999</v>
      </c>
      <c r="G34" s="574">
        <v>5.4186747349999997</v>
      </c>
      <c r="H34" s="574">
        <v>6.2620167540000002</v>
      </c>
      <c r="I34" s="574">
        <v>8.5278825680000008</v>
      </c>
      <c r="J34" s="574">
        <v>9.8689451120000005</v>
      </c>
      <c r="K34" s="574">
        <v>8.4934763699999998</v>
      </c>
      <c r="L34" s="574">
        <v>8.0402419720000005</v>
      </c>
      <c r="M34" s="574">
        <v>8.0252112289999999</v>
      </c>
      <c r="N34" s="574">
        <v>9.0732423250000007</v>
      </c>
      <c r="O34" s="574">
        <v>8.4581686840000003</v>
      </c>
      <c r="P34" s="574">
        <v>7.9209780009999999</v>
      </c>
      <c r="Q34" s="574">
        <v>8.2333877429999998</v>
      </c>
      <c r="R34" s="574">
        <v>6.0019434250000003</v>
      </c>
      <c r="S34" s="574">
        <v>6.2179489439999998</v>
      </c>
      <c r="T34" s="574">
        <v>8.1834331200000001</v>
      </c>
      <c r="U34" s="574">
        <v>10.214676687000001</v>
      </c>
      <c r="V34" s="574">
        <v>9.6586520539999992</v>
      </c>
      <c r="W34" s="574">
        <v>9.2188936750000003</v>
      </c>
      <c r="X34" s="574">
        <v>8.4718863669999998</v>
      </c>
      <c r="Y34" s="574">
        <v>7.6659358710000003</v>
      </c>
      <c r="Z34" s="574">
        <v>7.9884739619999996</v>
      </c>
      <c r="AA34" s="574">
        <v>8.7431164950000007</v>
      </c>
      <c r="AB34" s="574">
        <v>7.5986228320000002</v>
      </c>
      <c r="AC34" s="574">
        <v>7.7727127539999996</v>
      </c>
      <c r="AD34" s="574">
        <v>6.390132983</v>
      </c>
      <c r="AE34" s="574">
        <v>6.7555069249999997</v>
      </c>
      <c r="AF34" s="574">
        <v>7.3375753450000003</v>
      </c>
      <c r="AG34" s="574">
        <v>9.9951739340000003</v>
      </c>
      <c r="AH34" s="574">
        <v>10.615330370000001</v>
      </c>
      <c r="AI34" s="574">
        <v>9.1324222380000002</v>
      </c>
      <c r="AJ34" s="574">
        <v>8.385279251</v>
      </c>
      <c r="AK34" s="574">
        <v>7.8326144319999997</v>
      </c>
      <c r="AL34" s="574">
        <v>8.4508815269999999</v>
      </c>
      <c r="AM34" s="574">
        <v>7.8730906049999998</v>
      </c>
      <c r="AN34" s="574">
        <v>6.1530052189999997</v>
      </c>
      <c r="AO34" s="574">
        <v>6.1968527480000004</v>
      </c>
      <c r="AP34" s="574">
        <v>4.9779680229999999</v>
      </c>
      <c r="AQ34" s="574">
        <v>3.9395284099999999</v>
      </c>
      <c r="AR34" s="574">
        <v>5.4878141500000002</v>
      </c>
      <c r="AS34" s="574">
        <v>8.4916296849999995</v>
      </c>
      <c r="AT34" s="574">
        <v>8.2538067660000003</v>
      </c>
      <c r="AU34" s="574">
        <v>6.8336207990000002</v>
      </c>
      <c r="AV34" s="574">
        <v>7.0306503229999997</v>
      </c>
      <c r="AW34" s="574">
        <v>6.369331732</v>
      </c>
      <c r="AX34" s="574">
        <v>6.7552709169999998</v>
      </c>
      <c r="AY34" s="574">
        <v>6.9096546390000002</v>
      </c>
      <c r="AZ34" s="574">
        <v>5.867073446</v>
      </c>
      <c r="BA34" s="574">
        <v>4.6223072920000003</v>
      </c>
      <c r="BB34" s="574">
        <v>3.8668300000000002</v>
      </c>
      <c r="BC34" s="574">
        <v>4.4037240000000004</v>
      </c>
      <c r="BD34" s="556">
        <v>5.6788730000000003</v>
      </c>
      <c r="BE34" s="556">
        <v>6.5385989999999996</v>
      </c>
      <c r="BF34" s="556">
        <v>7.0365510000000002</v>
      </c>
      <c r="BG34" s="556">
        <v>6.5633520000000001</v>
      </c>
      <c r="BH34" s="556">
        <v>5.2166090000000001</v>
      </c>
      <c r="BI34" s="556">
        <v>4.5092840000000001</v>
      </c>
      <c r="BJ34" s="556">
        <v>5.4082879999999998</v>
      </c>
      <c r="BK34" s="556">
        <v>6.4092830000000003</v>
      </c>
      <c r="BL34" s="556">
        <v>5.0597469999999998</v>
      </c>
      <c r="BM34" s="556">
        <v>4.8595560000000004</v>
      </c>
      <c r="BN34" s="556">
        <v>3.4908830000000002</v>
      </c>
      <c r="BO34" s="556">
        <v>3.9341010000000001</v>
      </c>
      <c r="BP34" s="556">
        <v>4.9010730000000002</v>
      </c>
      <c r="BQ34" s="556">
        <v>7.4328450000000004</v>
      </c>
      <c r="BR34" s="556">
        <v>7.0299630000000004</v>
      </c>
      <c r="BS34" s="556">
        <v>7.6005659999999997</v>
      </c>
      <c r="BT34" s="556">
        <v>6.4183019999999997</v>
      </c>
      <c r="BU34" s="556">
        <v>4.4464790000000001</v>
      </c>
      <c r="BV34" s="556">
        <v>4.5607389999999999</v>
      </c>
    </row>
    <row r="35" spans="1:74" ht="11.1" customHeight="1" x14ac:dyDescent="0.2">
      <c r="A35" s="263" t="s">
        <v>785</v>
      </c>
      <c r="B35" s="539" t="s">
        <v>1195</v>
      </c>
      <c r="C35" s="574">
        <v>0.86132399999999998</v>
      </c>
      <c r="D35" s="574">
        <v>0.72480299999999998</v>
      </c>
      <c r="E35" s="574">
        <v>0.85381799999999997</v>
      </c>
      <c r="F35" s="574">
        <v>0.83510099999999998</v>
      </c>
      <c r="G35" s="574">
        <v>0.78814099999999998</v>
      </c>
      <c r="H35" s="574">
        <v>0.42041600000000001</v>
      </c>
      <c r="I35" s="574">
        <v>0.76592099999999996</v>
      </c>
      <c r="J35" s="574">
        <v>0.84852399999999994</v>
      </c>
      <c r="K35" s="574">
        <v>0.81708599999999998</v>
      </c>
      <c r="L35" s="574">
        <v>0.85855599999999999</v>
      </c>
      <c r="M35" s="574">
        <v>0.79508800000000002</v>
      </c>
      <c r="N35" s="574">
        <v>0.85827200000000003</v>
      </c>
      <c r="O35" s="574">
        <v>0.86509400000000003</v>
      </c>
      <c r="P35" s="574">
        <v>0.76846099999999995</v>
      </c>
      <c r="Q35" s="574">
        <v>0.84978100000000001</v>
      </c>
      <c r="R35" s="574">
        <v>0.74666699999999997</v>
      </c>
      <c r="S35" s="574">
        <v>0.150615</v>
      </c>
      <c r="T35" s="574">
        <v>0.30405700000000002</v>
      </c>
      <c r="U35" s="574">
        <v>0.84557899999999997</v>
      </c>
      <c r="V35" s="574">
        <v>0.84937600000000002</v>
      </c>
      <c r="W35" s="574">
        <v>0.81538299999999997</v>
      </c>
      <c r="X35" s="574">
        <v>0.84853599999999996</v>
      </c>
      <c r="Y35" s="574">
        <v>0.836592</v>
      </c>
      <c r="Z35" s="574">
        <v>0.63114700000000001</v>
      </c>
      <c r="AA35" s="574">
        <v>0.86758400000000002</v>
      </c>
      <c r="AB35" s="574">
        <v>0.75590000000000002</v>
      </c>
      <c r="AC35" s="574">
        <v>0.85374899999999998</v>
      </c>
      <c r="AD35" s="574">
        <v>0.82738299999999998</v>
      </c>
      <c r="AE35" s="574">
        <v>0.84770000000000001</v>
      </c>
      <c r="AF35" s="574">
        <v>0.65011600000000003</v>
      </c>
      <c r="AG35" s="574">
        <v>0.84089499999999995</v>
      </c>
      <c r="AH35" s="574">
        <v>0.83744300000000005</v>
      </c>
      <c r="AI35" s="574">
        <v>0.82007600000000003</v>
      </c>
      <c r="AJ35" s="574">
        <v>0.85456600000000005</v>
      </c>
      <c r="AK35" s="574">
        <v>0.836503</v>
      </c>
      <c r="AL35" s="574">
        <v>0.85962000000000005</v>
      </c>
      <c r="AM35" s="574">
        <v>0.83122499999999999</v>
      </c>
      <c r="AN35" s="574">
        <v>0.77454000000000001</v>
      </c>
      <c r="AO35" s="574">
        <v>0.83724699999999996</v>
      </c>
      <c r="AP35" s="574">
        <v>0.68923800000000002</v>
      </c>
      <c r="AQ35" s="574">
        <v>9.3605999999999995E-2</v>
      </c>
      <c r="AR35" s="574">
        <v>0.26156499999999999</v>
      </c>
      <c r="AS35" s="574">
        <v>0.83072100000000004</v>
      </c>
      <c r="AT35" s="574">
        <v>0.83983600000000003</v>
      </c>
      <c r="AU35" s="574">
        <v>0.82006299999999999</v>
      </c>
      <c r="AV35" s="574">
        <v>0.82575900000000002</v>
      </c>
      <c r="AW35" s="574">
        <v>0.81478600000000001</v>
      </c>
      <c r="AX35" s="574">
        <v>0.81643200000000005</v>
      </c>
      <c r="AY35" s="574">
        <v>0.85842499999999999</v>
      </c>
      <c r="AZ35" s="574">
        <v>0.80249899999999996</v>
      </c>
      <c r="BA35" s="574">
        <v>0.84143400000000002</v>
      </c>
      <c r="BB35" s="574">
        <v>0.84655000000000002</v>
      </c>
      <c r="BC35" s="574">
        <v>0.85165999999999997</v>
      </c>
      <c r="BD35" s="556">
        <v>0.79803000000000002</v>
      </c>
      <c r="BE35" s="556">
        <v>0.82464000000000004</v>
      </c>
      <c r="BF35" s="556">
        <v>0.82464000000000004</v>
      </c>
      <c r="BG35" s="556">
        <v>0.79803000000000002</v>
      </c>
      <c r="BH35" s="556">
        <v>0.82464000000000004</v>
      </c>
      <c r="BI35" s="556">
        <v>0.79803000000000002</v>
      </c>
      <c r="BJ35" s="556">
        <v>0.82464000000000004</v>
      </c>
      <c r="BK35" s="556">
        <v>0.82464000000000004</v>
      </c>
      <c r="BL35" s="556">
        <v>0.74482999999999999</v>
      </c>
      <c r="BM35" s="556">
        <v>0.82464000000000004</v>
      </c>
      <c r="BN35" s="556">
        <v>0.79803000000000002</v>
      </c>
      <c r="BO35" s="556">
        <v>9.2350000000000002E-2</v>
      </c>
      <c r="BP35" s="556">
        <v>0.30235000000000001</v>
      </c>
      <c r="BQ35" s="556">
        <v>0.82464000000000004</v>
      </c>
      <c r="BR35" s="556">
        <v>0.82464000000000004</v>
      </c>
      <c r="BS35" s="556">
        <v>0.79803000000000002</v>
      </c>
      <c r="BT35" s="556">
        <v>0.82464000000000004</v>
      </c>
      <c r="BU35" s="556">
        <v>0.79803000000000002</v>
      </c>
      <c r="BV35" s="556">
        <v>0.82464000000000004</v>
      </c>
    </row>
    <row r="36" spans="1:74" ht="11.1" customHeight="1" x14ac:dyDescent="0.2">
      <c r="A36" s="263" t="s">
        <v>786</v>
      </c>
      <c r="B36" s="539" t="s">
        <v>1188</v>
      </c>
      <c r="C36" s="574">
        <v>10.953426904000001</v>
      </c>
      <c r="D36" s="574">
        <v>12.159782756</v>
      </c>
      <c r="E36" s="574">
        <v>9.9725361039999996</v>
      </c>
      <c r="F36" s="574">
        <v>8.8560666460000004</v>
      </c>
      <c r="G36" s="574">
        <v>14.433234233</v>
      </c>
      <c r="H36" s="574">
        <v>14.549704605000001</v>
      </c>
      <c r="I36" s="574">
        <v>13.360276662</v>
      </c>
      <c r="J36" s="574">
        <v>10.874453937</v>
      </c>
      <c r="K36" s="574">
        <v>8.2418304780000007</v>
      </c>
      <c r="L36" s="574">
        <v>8.4942881779999997</v>
      </c>
      <c r="M36" s="574">
        <v>10.231240229000001</v>
      </c>
      <c r="N36" s="574">
        <v>10.477104536000001</v>
      </c>
      <c r="O36" s="574">
        <v>12.764187933000001</v>
      </c>
      <c r="P36" s="574">
        <v>10.594593892000001</v>
      </c>
      <c r="Q36" s="574">
        <v>9.5102256329999992</v>
      </c>
      <c r="R36" s="574">
        <v>8.3805521570000003</v>
      </c>
      <c r="S36" s="574">
        <v>11.065926380000001</v>
      </c>
      <c r="T36" s="574">
        <v>12.044163577000001</v>
      </c>
      <c r="U36" s="574">
        <v>10.060255081999999</v>
      </c>
      <c r="V36" s="574">
        <v>9.2869233510000004</v>
      </c>
      <c r="W36" s="574">
        <v>6.9726328369999999</v>
      </c>
      <c r="X36" s="574">
        <v>7.0887115490000001</v>
      </c>
      <c r="Y36" s="574">
        <v>9.1543874869999993</v>
      </c>
      <c r="Z36" s="574">
        <v>12.582186512</v>
      </c>
      <c r="AA36" s="574">
        <v>13.598125175</v>
      </c>
      <c r="AB36" s="574">
        <v>11.3260217</v>
      </c>
      <c r="AC36" s="574">
        <v>12.188713533</v>
      </c>
      <c r="AD36" s="574">
        <v>8.787450904</v>
      </c>
      <c r="AE36" s="574">
        <v>11.970655131999999</v>
      </c>
      <c r="AF36" s="574">
        <v>14.719814896000001</v>
      </c>
      <c r="AG36" s="574">
        <v>13.993031886000001</v>
      </c>
      <c r="AH36" s="574">
        <v>11.182899983</v>
      </c>
      <c r="AI36" s="574">
        <v>7.8584555270000003</v>
      </c>
      <c r="AJ36" s="574">
        <v>6.8197950699999996</v>
      </c>
      <c r="AK36" s="574">
        <v>9.4030789759999998</v>
      </c>
      <c r="AL36" s="574">
        <v>9.6318691320000003</v>
      </c>
      <c r="AM36" s="574">
        <v>9.5176813350000007</v>
      </c>
      <c r="AN36" s="574">
        <v>8.4646745479999996</v>
      </c>
      <c r="AO36" s="574">
        <v>7.7973964740000001</v>
      </c>
      <c r="AP36" s="574">
        <v>6.2104655290000004</v>
      </c>
      <c r="AQ36" s="574">
        <v>14.382582121</v>
      </c>
      <c r="AR36" s="574">
        <v>9.3083516060000004</v>
      </c>
      <c r="AS36" s="574">
        <v>8.7797767429999993</v>
      </c>
      <c r="AT36" s="574">
        <v>8.8449756920000002</v>
      </c>
      <c r="AU36" s="574">
        <v>5.8615915970000003</v>
      </c>
      <c r="AV36" s="574">
        <v>6.3372140190000001</v>
      </c>
      <c r="AW36" s="574">
        <v>8.6672669229999997</v>
      </c>
      <c r="AX36" s="574">
        <v>8.8026003090000007</v>
      </c>
      <c r="AY36" s="574">
        <v>8.7548570970000004</v>
      </c>
      <c r="AZ36" s="574">
        <v>7.6096255519999998</v>
      </c>
      <c r="BA36" s="574">
        <v>9.2016468380000003</v>
      </c>
      <c r="BB36" s="574">
        <v>7.33</v>
      </c>
      <c r="BC36" s="574">
        <v>10.210000000000001</v>
      </c>
      <c r="BD36" s="556">
        <v>10.146100000000001</v>
      </c>
      <c r="BE36" s="556">
        <v>10.045500000000001</v>
      </c>
      <c r="BF36" s="556">
        <v>9.0749709999999997</v>
      </c>
      <c r="BG36" s="556">
        <v>7.3213419999999996</v>
      </c>
      <c r="BH36" s="556">
        <v>7.6147660000000004</v>
      </c>
      <c r="BI36" s="556">
        <v>9.3705210000000001</v>
      </c>
      <c r="BJ36" s="556">
        <v>9.5947999999999993</v>
      </c>
      <c r="BK36" s="556">
        <v>11.22246</v>
      </c>
      <c r="BL36" s="556">
        <v>10.090590000000001</v>
      </c>
      <c r="BM36" s="556">
        <v>10.74283</v>
      </c>
      <c r="BN36" s="556">
        <v>10.57199</v>
      </c>
      <c r="BO36" s="556">
        <v>13.573600000000001</v>
      </c>
      <c r="BP36" s="556">
        <v>13.82795</v>
      </c>
      <c r="BQ36" s="556">
        <v>11.868589999999999</v>
      </c>
      <c r="BR36" s="556">
        <v>9.4890570000000007</v>
      </c>
      <c r="BS36" s="556">
        <v>7.5093920000000001</v>
      </c>
      <c r="BT36" s="556">
        <v>7.5495809999999999</v>
      </c>
      <c r="BU36" s="556">
        <v>9.1497299999999999</v>
      </c>
      <c r="BV36" s="556">
        <v>10.00981</v>
      </c>
    </row>
    <row r="37" spans="1:74" ht="11.1" customHeight="1" x14ac:dyDescent="0.2">
      <c r="A37" s="263" t="s">
        <v>787</v>
      </c>
      <c r="B37" s="539" t="s">
        <v>1202</v>
      </c>
      <c r="C37" s="574">
        <v>4.7997930970000002</v>
      </c>
      <c r="D37" s="574">
        <v>5.07443212</v>
      </c>
      <c r="E37" s="574">
        <v>4.6128764770000004</v>
      </c>
      <c r="F37" s="574">
        <v>4.674956162</v>
      </c>
      <c r="G37" s="574">
        <v>4.9594373860000003</v>
      </c>
      <c r="H37" s="574">
        <v>4.7728159850000003</v>
      </c>
      <c r="I37" s="574">
        <v>4.9690486390000004</v>
      </c>
      <c r="J37" s="574">
        <v>4.5857920569999999</v>
      </c>
      <c r="K37" s="574">
        <v>3.8345957990000001</v>
      </c>
      <c r="L37" s="574">
        <v>4.7213016569999997</v>
      </c>
      <c r="M37" s="574">
        <v>4.8222970869999999</v>
      </c>
      <c r="N37" s="574">
        <v>5.0242011270000004</v>
      </c>
      <c r="O37" s="574">
        <v>4.7202637249999997</v>
      </c>
      <c r="P37" s="574">
        <v>5.3965864159999999</v>
      </c>
      <c r="Q37" s="574">
        <v>5.5362642620000004</v>
      </c>
      <c r="R37" s="574">
        <v>5.9586020519999998</v>
      </c>
      <c r="S37" s="574">
        <v>5.8366087870000003</v>
      </c>
      <c r="T37" s="574">
        <v>5.3279447680000001</v>
      </c>
      <c r="U37" s="574">
        <v>5.259711577</v>
      </c>
      <c r="V37" s="574">
        <v>5.6118323500000002</v>
      </c>
      <c r="W37" s="574">
        <v>4.8754854109999997</v>
      </c>
      <c r="X37" s="574">
        <v>5.3970731450000002</v>
      </c>
      <c r="Y37" s="574">
        <v>5.6913525619999996</v>
      </c>
      <c r="Z37" s="574">
        <v>6.2279209929999997</v>
      </c>
      <c r="AA37" s="574">
        <v>5.5280717729999997</v>
      </c>
      <c r="AB37" s="574">
        <v>6.0060474419999998</v>
      </c>
      <c r="AC37" s="574">
        <v>6.3901475000000003</v>
      </c>
      <c r="AD37" s="574">
        <v>7.1264898160000003</v>
      </c>
      <c r="AE37" s="574">
        <v>6.956577942</v>
      </c>
      <c r="AF37" s="574">
        <v>5.8889729900000001</v>
      </c>
      <c r="AG37" s="574">
        <v>5.4624741500000003</v>
      </c>
      <c r="AH37" s="574">
        <v>5.3345678999999997</v>
      </c>
      <c r="AI37" s="574">
        <v>5.1959650289999999</v>
      </c>
      <c r="AJ37" s="574">
        <v>5.0349652059999999</v>
      </c>
      <c r="AK37" s="574">
        <v>5.732686781</v>
      </c>
      <c r="AL37" s="574">
        <v>5.8083010550000003</v>
      </c>
      <c r="AM37" s="574">
        <v>5.5876413190000003</v>
      </c>
      <c r="AN37" s="574">
        <v>6.6694141519999999</v>
      </c>
      <c r="AO37" s="574">
        <v>6.6168957659999998</v>
      </c>
      <c r="AP37" s="574">
        <v>6.9495582750000002</v>
      </c>
      <c r="AQ37" s="574">
        <v>6.2839433529999997</v>
      </c>
      <c r="AR37" s="574">
        <v>5.9266496890000004</v>
      </c>
      <c r="AS37" s="574">
        <v>6.1169578109999998</v>
      </c>
      <c r="AT37" s="574">
        <v>6.0571275739999999</v>
      </c>
      <c r="AU37" s="574">
        <v>5.6414483210000004</v>
      </c>
      <c r="AV37" s="574">
        <v>5.6747578609999998</v>
      </c>
      <c r="AW37" s="574">
        <v>5.9274782940000001</v>
      </c>
      <c r="AX37" s="574">
        <v>5.8702799030000001</v>
      </c>
      <c r="AY37" s="574">
        <v>5.6632778410000002</v>
      </c>
      <c r="AZ37" s="574">
        <v>6.2302170349999999</v>
      </c>
      <c r="BA37" s="574">
        <v>7.0552840330000004</v>
      </c>
      <c r="BB37" s="574">
        <v>8.0873460000000001</v>
      </c>
      <c r="BC37" s="574">
        <v>6.9512830000000001</v>
      </c>
      <c r="BD37" s="556">
        <v>6.2009369999999997</v>
      </c>
      <c r="BE37" s="556">
        <v>7.2848030000000001</v>
      </c>
      <c r="BF37" s="556">
        <v>7.1462149999999998</v>
      </c>
      <c r="BG37" s="556">
        <v>7.1349099999999996</v>
      </c>
      <c r="BH37" s="556">
        <v>6.3664339999999999</v>
      </c>
      <c r="BI37" s="556">
        <v>6.5197039999999999</v>
      </c>
      <c r="BJ37" s="556">
        <v>6.3705699999999998</v>
      </c>
      <c r="BK37" s="556">
        <v>6.352201</v>
      </c>
      <c r="BL37" s="556">
        <v>6.1743329999999998</v>
      </c>
      <c r="BM37" s="556">
        <v>7.5663879999999999</v>
      </c>
      <c r="BN37" s="556">
        <v>8.7598500000000001</v>
      </c>
      <c r="BO37" s="556">
        <v>7.5481040000000004</v>
      </c>
      <c r="BP37" s="556">
        <v>6.9701969999999998</v>
      </c>
      <c r="BQ37" s="556">
        <v>7.6458240000000002</v>
      </c>
      <c r="BR37" s="556">
        <v>7.4313659999999997</v>
      </c>
      <c r="BS37" s="556">
        <v>7.1475429999999998</v>
      </c>
      <c r="BT37" s="556">
        <v>6.3707839999999996</v>
      </c>
      <c r="BU37" s="556">
        <v>6.8912620000000002</v>
      </c>
      <c r="BV37" s="556">
        <v>6.6316249999999997</v>
      </c>
    </row>
    <row r="38" spans="1:74" ht="11.1" customHeight="1" x14ac:dyDescent="0.2">
      <c r="A38" s="263" t="s">
        <v>788</v>
      </c>
      <c r="B38" s="582" t="s">
        <v>1203</v>
      </c>
      <c r="C38" s="574">
        <v>-5.61098E-4</v>
      </c>
      <c r="D38" s="574">
        <v>-1.497602E-3</v>
      </c>
      <c r="E38" s="574">
        <v>-1.1154486999999999E-2</v>
      </c>
      <c r="F38" s="574">
        <v>-1.2743892E-2</v>
      </c>
      <c r="G38" s="574">
        <v>3.160024E-3</v>
      </c>
      <c r="H38" s="574">
        <v>-4.3047850000000002E-3</v>
      </c>
      <c r="I38" s="574">
        <v>-1.4917532000000001E-2</v>
      </c>
      <c r="J38" s="574">
        <v>-1.4424531000000001E-2</v>
      </c>
      <c r="K38" s="574">
        <v>-5.6305180000000002E-3</v>
      </c>
      <c r="L38" s="574">
        <v>2.2426829999999998E-2</v>
      </c>
      <c r="M38" s="574">
        <v>1.1814006E-2</v>
      </c>
      <c r="N38" s="574">
        <v>1.1429764E-2</v>
      </c>
      <c r="O38" s="574">
        <v>4.3930764999999997E-2</v>
      </c>
      <c r="P38" s="574">
        <v>6.4490670999999999E-2</v>
      </c>
      <c r="Q38" s="574">
        <v>6.5990888999999997E-2</v>
      </c>
      <c r="R38" s="574">
        <v>6.8176274999999995E-2</v>
      </c>
      <c r="S38" s="574">
        <v>6.3171527000000005E-2</v>
      </c>
      <c r="T38" s="574">
        <v>5.7784980999999999E-2</v>
      </c>
      <c r="U38" s="574">
        <v>6.3338564E-2</v>
      </c>
      <c r="V38" s="574">
        <v>7.7716741000000006E-2</v>
      </c>
      <c r="W38" s="574">
        <v>6.6650721999999996E-2</v>
      </c>
      <c r="X38" s="574">
        <v>3.3945445999999997E-2</v>
      </c>
      <c r="Y38" s="574">
        <v>6.4671047999999995E-2</v>
      </c>
      <c r="Z38" s="574">
        <v>5.8190928000000003E-2</v>
      </c>
      <c r="AA38" s="574">
        <v>6.2016283999999998E-2</v>
      </c>
      <c r="AB38" s="574">
        <v>6.3866561000000002E-2</v>
      </c>
      <c r="AC38" s="574">
        <v>7.9394007000000003E-2</v>
      </c>
      <c r="AD38" s="574">
        <v>6.2587268000000001E-2</v>
      </c>
      <c r="AE38" s="574">
        <v>5.1105871999999997E-2</v>
      </c>
      <c r="AF38" s="574">
        <v>7.2760401000000002E-2</v>
      </c>
      <c r="AG38" s="574">
        <v>4.1873239999999999E-2</v>
      </c>
      <c r="AH38" s="574">
        <v>7.3488764999999998E-2</v>
      </c>
      <c r="AI38" s="574">
        <v>6.1112275000000001E-2</v>
      </c>
      <c r="AJ38" s="574">
        <v>5.7083984999999997E-2</v>
      </c>
      <c r="AK38" s="574">
        <v>4.9368840999999997E-2</v>
      </c>
      <c r="AL38" s="574">
        <v>9.1445651000000003E-2</v>
      </c>
      <c r="AM38" s="574">
        <v>6.0570514999999998E-2</v>
      </c>
      <c r="AN38" s="574">
        <v>6.1263745000000001E-2</v>
      </c>
      <c r="AO38" s="574">
        <v>6.7741199000000002E-2</v>
      </c>
      <c r="AP38" s="574">
        <v>6.6908662999999993E-2</v>
      </c>
      <c r="AQ38" s="574">
        <v>6.9566742000000001E-2</v>
      </c>
      <c r="AR38" s="574">
        <v>6.0778214999999997E-2</v>
      </c>
      <c r="AS38" s="574">
        <v>5.2888725999999997E-2</v>
      </c>
      <c r="AT38" s="574">
        <v>5.5856979000000001E-2</v>
      </c>
      <c r="AU38" s="574">
        <v>6.1319537E-2</v>
      </c>
      <c r="AV38" s="574">
        <v>6.5135034999999994E-2</v>
      </c>
      <c r="AW38" s="574">
        <v>7.0788337000000007E-2</v>
      </c>
      <c r="AX38" s="574">
        <v>7.5235171000000003E-2</v>
      </c>
      <c r="AY38" s="574">
        <v>0.102990304</v>
      </c>
      <c r="AZ38" s="574">
        <v>6.9067323E-2</v>
      </c>
      <c r="BA38" s="574">
        <v>7.4659930999999999E-2</v>
      </c>
      <c r="BB38" s="574">
        <v>4.5759500000000002E-2</v>
      </c>
      <c r="BC38" s="574">
        <v>6.07298E-2</v>
      </c>
      <c r="BD38" s="556">
        <v>4.9348700000000002E-2</v>
      </c>
      <c r="BE38" s="556">
        <v>5.1504599999999998E-2</v>
      </c>
      <c r="BF38" s="556">
        <v>4.29241E-2</v>
      </c>
      <c r="BG38" s="556">
        <v>5.5299300000000003E-2</v>
      </c>
      <c r="BH38" s="556">
        <v>5.9035299999999999E-2</v>
      </c>
      <c r="BI38" s="556">
        <v>4.2155999999999999E-2</v>
      </c>
      <c r="BJ38" s="556">
        <v>5.7226899999999997E-2</v>
      </c>
      <c r="BK38" s="556">
        <v>6.4070000000000002E-2</v>
      </c>
      <c r="BL38" s="556">
        <v>3.4399300000000001E-2</v>
      </c>
      <c r="BM38" s="556">
        <v>5.68332E-2</v>
      </c>
      <c r="BN38" s="556">
        <v>2.9468000000000001E-2</v>
      </c>
      <c r="BO38" s="556">
        <v>2.52906E-2</v>
      </c>
      <c r="BP38" s="556">
        <v>4.2474499999999998E-2</v>
      </c>
      <c r="BQ38" s="556">
        <v>4.9936099999999997E-2</v>
      </c>
      <c r="BR38" s="556">
        <v>2.8367800000000001E-3</v>
      </c>
      <c r="BS38" s="556">
        <v>4.14852E-2</v>
      </c>
      <c r="BT38" s="556">
        <v>5.83785E-2</v>
      </c>
      <c r="BU38" s="556">
        <v>2.0539399999999999E-2</v>
      </c>
      <c r="BV38" s="556">
        <v>4.3796300000000003E-2</v>
      </c>
    </row>
    <row r="39" spans="1:74" s="342" customFormat="1" ht="11.1" customHeight="1" x14ac:dyDescent="0.2">
      <c r="A39" s="581" t="s">
        <v>789</v>
      </c>
      <c r="B39" s="583" t="s">
        <v>1201</v>
      </c>
      <c r="C39" s="370">
        <v>34.432599125000003</v>
      </c>
      <c r="D39" s="370">
        <v>33.098352789000003</v>
      </c>
      <c r="E39" s="370">
        <v>31.575565485999999</v>
      </c>
      <c r="F39" s="370">
        <v>27.762676845000001</v>
      </c>
      <c r="G39" s="370">
        <v>29.920159713</v>
      </c>
      <c r="H39" s="370">
        <v>31.394725492999999</v>
      </c>
      <c r="I39" s="370">
        <v>36.023892105999998</v>
      </c>
      <c r="J39" s="370">
        <v>36.172668106000003</v>
      </c>
      <c r="K39" s="370">
        <v>30.664004252000002</v>
      </c>
      <c r="L39" s="370">
        <v>29.907008308999998</v>
      </c>
      <c r="M39" s="370">
        <v>30.275512686999999</v>
      </c>
      <c r="N39" s="370">
        <v>33.551240454999999</v>
      </c>
      <c r="O39" s="370">
        <v>34.585638795999998</v>
      </c>
      <c r="P39" s="370">
        <v>31.635059355999999</v>
      </c>
      <c r="Q39" s="370">
        <v>31.676649672</v>
      </c>
      <c r="R39" s="370">
        <v>28.104434281</v>
      </c>
      <c r="S39" s="370">
        <v>29.093586384999998</v>
      </c>
      <c r="T39" s="370">
        <v>34.172312320000003</v>
      </c>
      <c r="U39" s="370">
        <v>36.911209079999999</v>
      </c>
      <c r="V39" s="370">
        <v>35.760182768999996</v>
      </c>
      <c r="W39" s="370">
        <v>30.747212053999998</v>
      </c>
      <c r="X39" s="370">
        <v>28.596190131</v>
      </c>
      <c r="Y39" s="370">
        <v>30.686133293000001</v>
      </c>
      <c r="Z39" s="370">
        <v>35.194826333999998</v>
      </c>
      <c r="AA39" s="370">
        <v>36.384848376000001</v>
      </c>
      <c r="AB39" s="370">
        <v>32.486646258</v>
      </c>
      <c r="AC39" s="370">
        <v>33.150928897</v>
      </c>
      <c r="AD39" s="370">
        <v>29.093965185999998</v>
      </c>
      <c r="AE39" s="370">
        <v>31.293890878999999</v>
      </c>
      <c r="AF39" s="370">
        <v>33.492102803000002</v>
      </c>
      <c r="AG39" s="370">
        <v>38.822236975000003</v>
      </c>
      <c r="AH39" s="370">
        <v>37.902866244999998</v>
      </c>
      <c r="AI39" s="370">
        <v>32.435742156000003</v>
      </c>
      <c r="AJ39" s="370">
        <v>29.49104415</v>
      </c>
      <c r="AK39" s="370">
        <v>32.197268037999997</v>
      </c>
      <c r="AL39" s="370">
        <v>34.412505072000002</v>
      </c>
      <c r="AM39" s="370">
        <v>32.608426018999999</v>
      </c>
      <c r="AN39" s="370">
        <v>29.313596365999999</v>
      </c>
      <c r="AO39" s="370">
        <v>29.850306423999999</v>
      </c>
      <c r="AP39" s="370">
        <v>25.256014566000001</v>
      </c>
      <c r="AQ39" s="370">
        <v>30.003596532</v>
      </c>
      <c r="AR39" s="370">
        <v>27.321743629</v>
      </c>
      <c r="AS39" s="370">
        <v>34.202441757999999</v>
      </c>
      <c r="AT39" s="370">
        <v>33.726529253000002</v>
      </c>
      <c r="AU39" s="370">
        <v>27.456337903000001</v>
      </c>
      <c r="AV39" s="370">
        <v>27.676491649999999</v>
      </c>
      <c r="AW39" s="370">
        <v>29.376961292000001</v>
      </c>
      <c r="AX39" s="370">
        <v>30.962530809</v>
      </c>
      <c r="AY39" s="370">
        <v>31.747091112</v>
      </c>
      <c r="AZ39" s="370">
        <v>28.896466306000001</v>
      </c>
      <c r="BA39" s="370">
        <v>29.696871121000001</v>
      </c>
      <c r="BB39" s="370">
        <v>26.872160000000001</v>
      </c>
      <c r="BC39" s="370">
        <v>28.826799999999999</v>
      </c>
      <c r="BD39" s="566">
        <v>30.715820000000001</v>
      </c>
      <c r="BE39" s="566">
        <v>35.214370000000002</v>
      </c>
      <c r="BF39" s="566">
        <v>34.28246</v>
      </c>
      <c r="BG39" s="566">
        <v>29.256450000000001</v>
      </c>
      <c r="BH39" s="566">
        <v>27.359590000000001</v>
      </c>
      <c r="BI39" s="566">
        <v>29.584350000000001</v>
      </c>
      <c r="BJ39" s="566">
        <v>31.73218</v>
      </c>
      <c r="BK39" s="566">
        <v>33.750419999999998</v>
      </c>
      <c r="BL39" s="566">
        <v>29.24972</v>
      </c>
      <c r="BM39" s="566">
        <v>30.041139999999999</v>
      </c>
      <c r="BN39" s="566">
        <v>27.09507</v>
      </c>
      <c r="BO39" s="566">
        <v>29.50676</v>
      </c>
      <c r="BP39" s="566">
        <v>31.3353</v>
      </c>
      <c r="BQ39" s="566">
        <v>35.796950000000002</v>
      </c>
      <c r="BR39" s="566">
        <v>34.853969999999997</v>
      </c>
      <c r="BS39" s="566">
        <v>29.644159999999999</v>
      </c>
      <c r="BT39" s="566">
        <v>27.531600000000001</v>
      </c>
      <c r="BU39" s="566">
        <v>29.444109999999998</v>
      </c>
      <c r="BV39" s="566">
        <v>32.073830000000001</v>
      </c>
    </row>
    <row r="40" spans="1:74" ht="11.1" customHeight="1" x14ac:dyDescent="0.2">
      <c r="A40" s="263" t="s">
        <v>790</v>
      </c>
      <c r="B40" s="582" t="s">
        <v>1204</v>
      </c>
      <c r="C40" s="574">
        <v>29.186539360000001</v>
      </c>
      <c r="D40" s="574">
        <v>27.006496370000001</v>
      </c>
      <c r="E40" s="574">
        <v>26.798243169999999</v>
      </c>
      <c r="F40" s="574">
        <v>23.545854160000001</v>
      </c>
      <c r="G40" s="574">
        <v>24.071864269999999</v>
      </c>
      <c r="H40" s="574">
        <v>25.316089999999999</v>
      </c>
      <c r="I40" s="574">
        <v>28.747477709999998</v>
      </c>
      <c r="J40" s="574">
        <v>28.933697680000002</v>
      </c>
      <c r="K40" s="574">
        <v>24.35722591</v>
      </c>
      <c r="L40" s="574">
        <v>24.730137460000002</v>
      </c>
      <c r="M40" s="574">
        <v>26.159747459999998</v>
      </c>
      <c r="N40" s="574">
        <v>29.418891850000001</v>
      </c>
      <c r="O40" s="574">
        <v>28.697171239999999</v>
      </c>
      <c r="P40" s="574">
        <v>26.676185109999999</v>
      </c>
      <c r="Q40" s="574">
        <v>26.896765970000001</v>
      </c>
      <c r="R40" s="574">
        <v>24.09717405</v>
      </c>
      <c r="S40" s="574">
        <v>24.72670183</v>
      </c>
      <c r="T40" s="574">
        <v>28.124895080000002</v>
      </c>
      <c r="U40" s="574">
        <v>30.576657130000001</v>
      </c>
      <c r="V40" s="574">
        <v>28.663245710000002</v>
      </c>
      <c r="W40" s="574">
        <v>24.937706179999999</v>
      </c>
      <c r="X40" s="574">
        <v>24.850456319999999</v>
      </c>
      <c r="Y40" s="574">
        <v>25.88211381</v>
      </c>
      <c r="Z40" s="574">
        <v>30.42628062</v>
      </c>
      <c r="AA40" s="574">
        <v>30.852544864999999</v>
      </c>
      <c r="AB40" s="574">
        <v>27.234853437999998</v>
      </c>
      <c r="AC40" s="574">
        <v>27.139631088000002</v>
      </c>
      <c r="AD40" s="574">
        <v>25.095301386999999</v>
      </c>
      <c r="AE40" s="574">
        <v>25.039513963000001</v>
      </c>
      <c r="AF40" s="574">
        <v>26.625633873000002</v>
      </c>
      <c r="AG40" s="574">
        <v>31.033575567</v>
      </c>
      <c r="AH40" s="574">
        <v>30.643287019999999</v>
      </c>
      <c r="AI40" s="574">
        <v>25.70829736</v>
      </c>
      <c r="AJ40" s="574">
        <v>25.528026949000001</v>
      </c>
      <c r="AK40" s="574">
        <v>28.819018251999999</v>
      </c>
      <c r="AL40" s="574">
        <v>32.423758829999997</v>
      </c>
      <c r="AM40" s="574">
        <v>31.057163717000002</v>
      </c>
      <c r="AN40" s="574">
        <v>28.351845783000002</v>
      </c>
      <c r="AO40" s="574">
        <v>28.737738676999999</v>
      </c>
      <c r="AP40" s="574">
        <v>25.549126620999999</v>
      </c>
      <c r="AQ40" s="574">
        <v>25.300277264000002</v>
      </c>
      <c r="AR40" s="574">
        <v>25.850798532999999</v>
      </c>
      <c r="AS40" s="574">
        <v>30.830503530000001</v>
      </c>
      <c r="AT40" s="574">
        <v>30.25653866</v>
      </c>
      <c r="AU40" s="574">
        <v>25.366230216000002</v>
      </c>
      <c r="AV40" s="574">
        <v>26.086249665</v>
      </c>
      <c r="AW40" s="574">
        <v>27.734664134999999</v>
      </c>
      <c r="AX40" s="574">
        <v>30.496693371999999</v>
      </c>
      <c r="AY40" s="574">
        <v>32.496144088999998</v>
      </c>
      <c r="AZ40" s="574">
        <v>28.393846875000001</v>
      </c>
      <c r="BA40" s="574">
        <v>28.534470765999998</v>
      </c>
      <c r="BB40" s="574">
        <v>25.607778612000001</v>
      </c>
      <c r="BC40" s="574">
        <v>26.0215</v>
      </c>
      <c r="BD40" s="556">
        <v>26.974029999999999</v>
      </c>
      <c r="BE40" s="556">
        <v>30.93113</v>
      </c>
      <c r="BF40" s="556">
        <v>30.011399999999998</v>
      </c>
      <c r="BG40" s="556">
        <v>25.668849999999999</v>
      </c>
      <c r="BH40" s="556">
        <v>25.5307</v>
      </c>
      <c r="BI40" s="556">
        <v>26.932020000000001</v>
      </c>
      <c r="BJ40" s="556">
        <v>29.541550000000001</v>
      </c>
      <c r="BK40" s="556">
        <v>30.772559999999999</v>
      </c>
      <c r="BL40" s="556">
        <v>26.446470000000001</v>
      </c>
      <c r="BM40" s="556">
        <v>26.719049999999999</v>
      </c>
      <c r="BN40" s="556">
        <v>24.122509999999998</v>
      </c>
      <c r="BO40" s="556">
        <v>25.82583</v>
      </c>
      <c r="BP40" s="556">
        <v>26.80762</v>
      </c>
      <c r="BQ40" s="556">
        <v>30.663139999999999</v>
      </c>
      <c r="BR40" s="556">
        <v>29.796340000000001</v>
      </c>
      <c r="BS40" s="556">
        <v>25.500080000000001</v>
      </c>
      <c r="BT40" s="556">
        <v>25.411549999999998</v>
      </c>
      <c r="BU40" s="556">
        <v>26.826650000000001</v>
      </c>
      <c r="BV40" s="556">
        <v>29.48931</v>
      </c>
    </row>
    <row r="41" spans="1:74" ht="11.1" customHeight="1" x14ac:dyDescent="0.2">
      <c r="A41" s="258"/>
      <c r="B41" s="72" t="s">
        <v>791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80"/>
      <c r="BE41" s="580"/>
      <c r="BF41" s="580"/>
      <c r="BG41" s="580"/>
      <c r="BH41" s="580"/>
      <c r="BI41" s="580"/>
      <c r="BJ41" s="580"/>
      <c r="BK41" s="580"/>
      <c r="BL41" s="580"/>
      <c r="BM41" s="580"/>
      <c r="BN41" s="580"/>
      <c r="BO41" s="580"/>
      <c r="BP41" s="580"/>
      <c r="BQ41" s="580"/>
      <c r="BR41" s="580"/>
      <c r="BS41" s="580"/>
      <c r="BT41" s="580"/>
      <c r="BU41" s="580"/>
      <c r="BV41" s="580"/>
    </row>
    <row r="42" spans="1:74" ht="11.1" customHeight="1" x14ac:dyDescent="0.2">
      <c r="A42" s="263" t="s">
        <v>792</v>
      </c>
      <c r="B42" s="582" t="s">
        <v>1194</v>
      </c>
      <c r="C42" s="574">
        <v>4.2953763609999998</v>
      </c>
      <c r="D42" s="574">
        <v>4.0391189049999996</v>
      </c>
      <c r="E42" s="574">
        <v>3.474490458</v>
      </c>
      <c r="F42" s="574">
        <v>4.0422903789999998</v>
      </c>
      <c r="G42" s="574">
        <v>5.1326635229999997</v>
      </c>
      <c r="H42" s="574">
        <v>5.5054796230000003</v>
      </c>
      <c r="I42" s="574">
        <v>6.9423196709999999</v>
      </c>
      <c r="J42" s="574">
        <v>6.9565505410000004</v>
      </c>
      <c r="K42" s="574">
        <v>6.0854789169999997</v>
      </c>
      <c r="L42" s="574">
        <v>5.4258820820000002</v>
      </c>
      <c r="M42" s="574">
        <v>4.427300228</v>
      </c>
      <c r="N42" s="574">
        <v>4.6567628729999999</v>
      </c>
      <c r="O42" s="574">
        <v>4.4016175110000004</v>
      </c>
      <c r="P42" s="574">
        <v>2.688735431</v>
      </c>
      <c r="Q42" s="574">
        <v>3.728900528</v>
      </c>
      <c r="R42" s="574">
        <v>4.3554747530000002</v>
      </c>
      <c r="S42" s="574">
        <v>5.2010975830000001</v>
      </c>
      <c r="T42" s="574">
        <v>6.0245460409999998</v>
      </c>
      <c r="U42" s="574">
        <v>7.3216084239999999</v>
      </c>
      <c r="V42" s="574">
        <v>6.750249063</v>
      </c>
      <c r="W42" s="574">
        <v>5.7198562900000001</v>
      </c>
      <c r="X42" s="574">
        <v>4.3541103430000003</v>
      </c>
      <c r="Y42" s="574">
        <v>3.249647666</v>
      </c>
      <c r="Z42" s="574">
        <v>3.9109101530000001</v>
      </c>
      <c r="AA42" s="574">
        <v>3.2942378990000001</v>
      </c>
      <c r="AB42" s="574">
        <v>3.170174539</v>
      </c>
      <c r="AC42" s="574">
        <v>3.2605770239999998</v>
      </c>
      <c r="AD42" s="574">
        <v>3.8989014389999999</v>
      </c>
      <c r="AE42" s="574">
        <v>4.1716778210000003</v>
      </c>
      <c r="AF42" s="574">
        <v>4.9728162989999998</v>
      </c>
      <c r="AG42" s="574">
        <v>6.4084500159999997</v>
      </c>
      <c r="AH42" s="574">
        <v>6.4097442229999997</v>
      </c>
      <c r="AI42" s="574">
        <v>5.9845953429999996</v>
      </c>
      <c r="AJ42" s="574">
        <v>5.3369016460000003</v>
      </c>
      <c r="AK42" s="574">
        <v>4.0146744869999997</v>
      </c>
      <c r="AL42" s="574">
        <v>4.5973195320000002</v>
      </c>
      <c r="AM42" s="574">
        <v>4.3558752590000003</v>
      </c>
      <c r="AN42" s="574">
        <v>4.0482810999999996</v>
      </c>
      <c r="AO42" s="574">
        <v>4.1372221759999999</v>
      </c>
      <c r="AP42" s="574">
        <v>5.6331407379999998</v>
      </c>
      <c r="AQ42" s="574">
        <v>5.131613056</v>
      </c>
      <c r="AR42" s="574">
        <v>5.7755085209999999</v>
      </c>
      <c r="AS42" s="574">
        <v>7.9040037549999997</v>
      </c>
      <c r="AT42" s="574">
        <v>8.1579523340000009</v>
      </c>
      <c r="AU42" s="574">
        <v>6.981803921</v>
      </c>
      <c r="AV42" s="574">
        <v>6.2801286660000004</v>
      </c>
      <c r="AW42" s="574">
        <v>5.1571779119999999</v>
      </c>
      <c r="AX42" s="574">
        <v>5.2728949079999996</v>
      </c>
      <c r="AY42" s="574">
        <v>4.8985790519999997</v>
      </c>
      <c r="AZ42" s="574">
        <v>4.2005837440000002</v>
      </c>
      <c r="BA42" s="574">
        <v>4.090690918</v>
      </c>
      <c r="BB42" s="574">
        <v>4.0682340000000003</v>
      </c>
      <c r="BC42" s="574">
        <v>4.3677650000000003</v>
      </c>
      <c r="BD42" s="556">
        <v>5.5711789999999999</v>
      </c>
      <c r="BE42" s="556">
        <v>8.1423279999999991</v>
      </c>
      <c r="BF42" s="556">
        <v>8.3063959999999994</v>
      </c>
      <c r="BG42" s="556">
        <v>7.0856899999999996</v>
      </c>
      <c r="BH42" s="556">
        <v>5.8596870000000001</v>
      </c>
      <c r="BI42" s="556">
        <v>4.6711419999999997</v>
      </c>
      <c r="BJ42" s="556">
        <v>4.7879820000000004</v>
      </c>
      <c r="BK42" s="556">
        <v>4.326892</v>
      </c>
      <c r="BL42" s="556">
        <v>3.3900679999999999</v>
      </c>
      <c r="BM42" s="556">
        <v>3.4620829999999998</v>
      </c>
      <c r="BN42" s="556">
        <v>3.4587650000000001</v>
      </c>
      <c r="BO42" s="556">
        <v>4.9676390000000001</v>
      </c>
      <c r="BP42" s="556">
        <v>5.7398990000000003</v>
      </c>
      <c r="BQ42" s="556">
        <v>7.8101789999999998</v>
      </c>
      <c r="BR42" s="556">
        <v>7.9319459999999999</v>
      </c>
      <c r="BS42" s="556">
        <v>6.4789110000000001</v>
      </c>
      <c r="BT42" s="556">
        <v>5.5055300000000003</v>
      </c>
      <c r="BU42" s="556">
        <v>4.2121760000000004</v>
      </c>
      <c r="BV42" s="556">
        <v>4.6244719999999999</v>
      </c>
    </row>
    <row r="43" spans="1:74" ht="11.1" customHeight="1" x14ac:dyDescent="0.2">
      <c r="A43" s="263" t="s">
        <v>793</v>
      </c>
      <c r="B43" s="582" t="s">
        <v>511</v>
      </c>
      <c r="C43" s="574">
        <v>2.569205416</v>
      </c>
      <c r="D43" s="574">
        <v>1.7926339979999999</v>
      </c>
      <c r="E43" s="574">
        <v>1.424845036</v>
      </c>
      <c r="F43" s="574">
        <v>1.456360522</v>
      </c>
      <c r="G43" s="574">
        <v>1.9302145310000001</v>
      </c>
      <c r="H43" s="574">
        <v>2.5295385549999998</v>
      </c>
      <c r="I43" s="574">
        <v>2.9921568349999998</v>
      </c>
      <c r="J43" s="574">
        <v>3.2546384349999999</v>
      </c>
      <c r="K43" s="574">
        <v>3.1305089389999998</v>
      </c>
      <c r="L43" s="574">
        <v>2.7466625769999999</v>
      </c>
      <c r="M43" s="574">
        <v>1.99188907</v>
      </c>
      <c r="N43" s="574">
        <v>2.5034324790000002</v>
      </c>
      <c r="O43" s="574">
        <v>2.497704234</v>
      </c>
      <c r="P43" s="574">
        <v>2.140414974</v>
      </c>
      <c r="Q43" s="574">
        <v>1.3960728120000001</v>
      </c>
      <c r="R43" s="574">
        <v>1.4746057450000001</v>
      </c>
      <c r="S43" s="574">
        <v>1.8008832770000001</v>
      </c>
      <c r="T43" s="574">
        <v>2.8994085869999999</v>
      </c>
      <c r="U43" s="574">
        <v>2.8442772939999998</v>
      </c>
      <c r="V43" s="574">
        <v>3.2599682959999998</v>
      </c>
      <c r="W43" s="574">
        <v>2.8860318469999999</v>
      </c>
      <c r="X43" s="574">
        <v>2.7658335319999998</v>
      </c>
      <c r="Y43" s="574">
        <v>2.5535805730000001</v>
      </c>
      <c r="Z43" s="574">
        <v>2.6528996230000002</v>
      </c>
      <c r="AA43" s="574">
        <v>2.8944094140000001</v>
      </c>
      <c r="AB43" s="574">
        <v>2.1204946680000001</v>
      </c>
      <c r="AC43" s="574">
        <v>1.6109645779999999</v>
      </c>
      <c r="AD43" s="574">
        <v>1.593317911</v>
      </c>
      <c r="AE43" s="574">
        <v>2.1926497330000001</v>
      </c>
      <c r="AF43" s="574">
        <v>3.1011827140000001</v>
      </c>
      <c r="AG43" s="574">
        <v>2.7679871330000001</v>
      </c>
      <c r="AH43" s="574">
        <v>3.1462146949999998</v>
      </c>
      <c r="AI43" s="574">
        <v>2.8670908179999999</v>
      </c>
      <c r="AJ43" s="574">
        <v>2.162914555</v>
      </c>
      <c r="AK43" s="574">
        <v>2.2051205500000002</v>
      </c>
      <c r="AL43" s="574">
        <v>2.5161485610000001</v>
      </c>
      <c r="AM43" s="574">
        <v>1.9137417219999999</v>
      </c>
      <c r="AN43" s="574">
        <v>1.938422377</v>
      </c>
      <c r="AO43" s="574">
        <v>1.694380507</v>
      </c>
      <c r="AP43" s="574">
        <v>0.26195773900000002</v>
      </c>
      <c r="AQ43" s="574">
        <v>1.0368532829999999</v>
      </c>
      <c r="AR43" s="574">
        <v>1.752858679</v>
      </c>
      <c r="AS43" s="574">
        <v>2.5111735030000002</v>
      </c>
      <c r="AT43" s="574">
        <v>2.2318288399999999</v>
      </c>
      <c r="AU43" s="574">
        <v>1.717279126</v>
      </c>
      <c r="AV43" s="574">
        <v>1.505762066</v>
      </c>
      <c r="AW43" s="574">
        <v>1.2282920690000001</v>
      </c>
      <c r="AX43" s="574">
        <v>1.5877526909999999</v>
      </c>
      <c r="AY43" s="574">
        <v>2.304816245</v>
      </c>
      <c r="AZ43" s="574">
        <v>1.7866740210000001</v>
      </c>
      <c r="BA43" s="574">
        <v>0.96345018800000004</v>
      </c>
      <c r="BB43" s="574">
        <v>1.095963</v>
      </c>
      <c r="BC43" s="574">
        <v>1.3122</v>
      </c>
      <c r="BD43" s="556">
        <v>2.2557339999999999</v>
      </c>
      <c r="BE43" s="556">
        <v>2.234502</v>
      </c>
      <c r="BF43" s="556">
        <v>2.292062</v>
      </c>
      <c r="BG43" s="556">
        <v>1.6517219999999999</v>
      </c>
      <c r="BH43" s="556">
        <v>1.6256109999999999</v>
      </c>
      <c r="BI43" s="556">
        <v>1.3159130000000001</v>
      </c>
      <c r="BJ43" s="556">
        <v>2.178213</v>
      </c>
      <c r="BK43" s="556">
        <v>2.5306899999999999</v>
      </c>
      <c r="BL43" s="556">
        <v>1.4234530000000001</v>
      </c>
      <c r="BM43" s="556">
        <v>1.01738</v>
      </c>
      <c r="BN43" s="556">
        <v>1.184593</v>
      </c>
      <c r="BO43" s="556">
        <v>1.53321</v>
      </c>
      <c r="BP43" s="556">
        <v>2.016216</v>
      </c>
      <c r="BQ43" s="556">
        <v>2.12791</v>
      </c>
      <c r="BR43" s="556">
        <v>2.3784190000000001</v>
      </c>
      <c r="BS43" s="556">
        <v>1.9533700000000001</v>
      </c>
      <c r="BT43" s="556">
        <v>1.7819780000000001</v>
      </c>
      <c r="BU43" s="556">
        <v>1.714828</v>
      </c>
      <c r="BV43" s="556">
        <v>2.2069709999999998</v>
      </c>
    </row>
    <row r="44" spans="1:74" ht="11.1" customHeight="1" x14ac:dyDescent="0.2">
      <c r="A44" s="263" t="s">
        <v>794</v>
      </c>
      <c r="B44" s="539" t="s">
        <v>1195</v>
      </c>
      <c r="C44" s="574">
        <v>2.975994</v>
      </c>
      <c r="D44" s="574">
        <v>2.4916130000000001</v>
      </c>
      <c r="E44" s="574">
        <v>2.7961839999999998</v>
      </c>
      <c r="F44" s="574">
        <v>1.999298</v>
      </c>
      <c r="G44" s="574">
        <v>2.7692589999999999</v>
      </c>
      <c r="H44" s="574">
        <v>2.851559</v>
      </c>
      <c r="I44" s="574">
        <v>2.9290690000000001</v>
      </c>
      <c r="J44" s="574">
        <v>2.921071</v>
      </c>
      <c r="K44" s="574">
        <v>2.8463080000000001</v>
      </c>
      <c r="L44" s="574">
        <v>2.243169</v>
      </c>
      <c r="M44" s="574">
        <v>1.9156010000000001</v>
      </c>
      <c r="N44" s="574">
        <v>2.8133080000000001</v>
      </c>
      <c r="O44" s="574">
        <v>2.9762080000000002</v>
      </c>
      <c r="P44" s="574">
        <v>2.537131</v>
      </c>
      <c r="Q44" s="574">
        <v>2.938412</v>
      </c>
      <c r="R44" s="574">
        <v>2.203284</v>
      </c>
      <c r="S44" s="574">
        <v>2.0864739999999999</v>
      </c>
      <c r="T44" s="574">
        <v>2.8533330000000001</v>
      </c>
      <c r="U44" s="574">
        <v>2.7993480000000002</v>
      </c>
      <c r="V44" s="574">
        <v>2.9325009999999998</v>
      </c>
      <c r="W44" s="574">
        <v>2.8187669999999998</v>
      </c>
      <c r="X44" s="574">
        <v>2.1867749999999999</v>
      </c>
      <c r="Y44" s="574">
        <v>2.4741390000000001</v>
      </c>
      <c r="Z44" s="574">
        <v>2.8234900000000001</v>
      </c>
      <c r="AA44" s="574">
        <v>2.7389350000000001</v>
      </c>
      <c r="AB44" s="574">
        <v>2.4594149999999999</v>
      </c>
      <c r="AC44" s="574">
        <v>2.9726669999999999</v>
      </c>
      <c r="AD44" s="574">
        <v>2.145546</v>
      </c>
      <c r="AE44" s="574">
        <v>2.4725130000000002</v>
      </c>
      <c r="AF44" s="574">
        <v>2.8569779999999998</v>
      </c>
      <c r="AG44" s="574">
        <v>2.9331990000000001</v>
      </c>
      <c r="AH44" s="574">
        <v>2.9300359999999999</v>
      </c>
      <c r="AI44" s="574">
        <v>2.8413569999999999</v>
      </c>
      <c r="AJ44" s="574">
        <v>2.1852830000000001</v>
      </c>
      <c r="AK44" s="574">
        <v>2.419165</v>
      </c>
      <c r="AL44" s="574">
        <v>2.9876990000000001</v>
      </c>
      <c r="AM44" s="574">
        <v>2.9859010000000001</v>
      </c>
      <c r="AN44" s="574">
        <v>2.683497</v>
      </c>
      <c r="AO44" s="574">
        <v>2.9160119999999998</v>
      </c>
      <c r="AP44" s="574">
        <v>1.8350759999999999</v>
      </c>
      <c r="AQ44" s="574">
        <v>2.2013470000000002</v>
      </c>
      <c r="AR44" s="574">
        <v>2.7358889999999998</v>
      </c>
      <c r="AS44" s="574">
        <v>2.8756400000000002</v>
      </c>
      <c r="AT44" s="574">
        <v>2.8572009999999999</v>
      </c>
      <c r="AU44" s="574">
        <v>2.8479830000000002</v>
      </c>
      <c r="AV44" s="574">
        <v>2.1500490000000001</v>
      </c>
      <c r="AW44" s="574">
        <v>2.4478300000000002</v>
      </c>
      <c r="AX44" s="574">
        <v>2.9861650000000002</v>
      </c>
      <c r="AY44" s="574">
        <v>2.9877720000000001</v>
      </c>
      <c r="AZ44" s="574">
        <v>2.7356379999999998</v>
      </c>
      <c r="BA44" s="574">
        <v>2.972156</v>
      </c>
      <c r="BB44" s="574">
        <v>2.0785499999999999</v>
      </c>
      <c r="BC44" s="574">
        <v>2.5483099999999999</v>
      </c>
      <c r="BD44" s="556">
        <v>2.8075299999999999</v>
      </c>
      <c r="BE44" s="556">
        <v>2.9011200000000001</v>
      </c>
      <c r="BF44" s="556">
        <v>2.9011200000000001</v>
      </c>
      <c r="BG44" s="556">
        <v>2.8075299999999999</v>
      </c>
      <c r="BH44" s="556">
        <v>2.1246499999999999</v>
      </c>
      <c r="BI44" s="556">
        <v>2.4906799999999998</v>
      </c>
      <c r="BJ44" s="556">
        <v>2.9011200000000001</v>
      </c>
      <c r="BK44" s="556">
        <v>2.9011200000000001</v>
      </c>
      <c r="BL44" s="556">
        <v>2.6203599999999998</v>
      </c>
      <c r="BM44" s="556">
        <v>2.9011200000000001</v>
      </c>
      <c r="BN44" s="556">
        <v>2.0338400000000001</v>
      </c>
      <c r="BO44" s="556">
        <v>2.5271400000000002</v>
      </c>
      <c r="BP44" s="556">
        <v>2.8075299999999999</v>
      </c>
      <c r="BQ44" s="556">
        <v>2.9011200000000001</v>
      </c>
      <c r="BR44" s="556">
        <v>2.9011200000000001</v>
      </c>
      <c r="BS44" s="556">
        <v>2.8075299999999999</v>
      </c>
      <c r="BT44" s="556">
        <v>2.0614300000000001</v>
      </c>
      <c r="BU44" s="556">
        <v>2.4847399999999999</v>
      </c>
      <c r="BV44" s="556">
        <v>2.9011200000000001</v>
      </c>
    </row>
    <row r="45" spans="1:74" ht="11.1" customHeight="1" x14ac:dyDescent="0.2">
      <c r="A45" s="263" t="s">
        <v>795</v>
      </c>
      <c r="B45" s="539" t="s">
        <v>1188</v>
      </c>
      <c r="C45" s="574">
        <v>0.59875324799999996</v>
      </c>
      <c r="D45" s="574">
        <v>0.624333578</v>
      </c>
      <c r="E45" s="574">
        <v>0.65095373199999995</v>
      </c>
      <c r="F45" s="574">
        <v>0.75071044799999997</v>
      </c>
      <c r="G45" s="574">
        <v>0.84662354200000001</v>
      </c>
      <c r="H45" s="574">
        <v>0.814230695</v>
      </c>
      <c r="I45" s="574">
        <v>0.83121767700000004</v>
      </c>
      <c r="J45" s="574">
        <v>0.84195790699999995</v>
      </c>
      <c r="K45" s="574">
        <v>0.61821311499999998</v>
      </c>
      <c r="L45" s="574">
        <v>0.67163648200000003</v>
      </c>
      <c r="M45" s="574">
        <v>0.65515141200000004</v>
      </c>
      <c r="N45" s="574">
        <v>0.592031164</v>
      </c>
      <c r="O45" s="574">
        <v>0.67000143899999998</v>
      </c>
      <c r="P45" s="574">
        <v>0.61367950699999996</v>
      </c>
      <c r="Q45" s="574">
        <v>0.80302379400000001</v>
      </c>
      <c r="R45" s="574">
        <v>0.81524792400000001</v>
      </c>
      <c r="S45" s="574">
        <v>0.81892114500000002</v>
      </c>
      <c r="T45" s="574">
        <v>0.76988669600000004</v>
      </c>
      <c r="U45" s="574">
        <v>0.77475491699999999</v>
      </c>
      <c r="V45" s="574">
        <v>0.73600069899999998</v>
      </c>
      <c r="W45" s="574">
        <v>0.58082874500000004</v>
      </c>
      <c r="X45" s="574">
        <v>0.49829668999999999</v>
      </c>
      <c r="Y45" s="574">
        <v>0.52147586800000001</v>
      </c>
      <c r="Z45" s="574">
        <v>0.503111576</v>
      </c>
      <c r="AA45" s="574">
        <v>0.60785339100000002</v>
      </c>
      <c r="AB45" s="574">
        <v>0.52554214099999996</v>
      </c>
      <c r="AC45" s="574">
        <v>0.72394361299999999</v>
      </c>
      <c r="AD45" s="574">
        <v>0.69292149700000005</v>
      </c>
      <c r="AE45" s="574">
        <v>0.75712838100000002</v>
      </c>
      <c r="AF45" s="574">
        <v>0.67015142500000002</v>
      </c>
      <c r="AG45" s="574">
        <v>0.71241123299999998</v>
      </c>
      <c r="AH45" s="574">
        <v>0.58531782300000001</v>
      </c>
      <c r="AI45" s="574">
        <v>0.49033400199999999</v>
      </c>
      <c r="AJ45" s="574">
        <v>0.40473739800000003</v>
      </c>
      <c r="AK45" s="574">
        <v>0.53566015300000003</v>
      </c>
      <c r="AL45" s="574">
        <v>0.44160084300000002</v>
      </c>
      <c r="AM45" s="574">
        <v>0.434608194</v>
      </c>
      <c r="AN45" s="574">
        <v>0.44273979299999999</v>
      </c>
      <c r="AO45" s="574">
        <v>0.54424189099999998</v>
      </c>
      <c r="AP45" s="574">
        <v>0.69108506300000005</v>
      </c>
      <c r="AQ45" s="574">
        <v>0.88975058900000004</v>
      </c>
      <c r="AR45" s="574">
        <v>0.87931043399999997</v>
      </c>
      <c r="AS45" s="574">
        <v>0.874985554</v>
      </c>
      <c r="AT45" s="574">
        <v>0.69514855799999997</v>
      </c>
      <c r="AU45" s="574">
        <v>0.46404605500000001</v>
      </c>
      <c r="AV45" s="574">
        <v>0.46038414</v>
      </c>
      <c r="AW45" s="574">
        <v>0.49700255999999998</v>
      </c>
      <c r="AX45" s="574">
        <v>0.47314677599999999</v>
      </c>
      <c r="AY45" s="574">
        <v>0.52570338999999999</v>
      </c>
      <c r="AZ45" s="574">
        <v>0.48836652699999999</v>
      </c>
      <c r="BA45" s="574">
        <v>0.69733779600000001</v>
      </c>
      <c r="BB45" s="574">
        <v>0.7</v>
      </c>
      <c r="BC45" s="574">
        <v>0.8</v>
      </c>
      <c r="BD45" s="556">
        <v>0.82</v>
      </c>
      <c r="BE45" s="556">
        <v>0.8</v>
      </c>
      <c r="BF45" s="556">
        <v>0.76</v>
      </c>
      <c r="BG45" s="556">
        <v>0.63</v>
      </c>
      <c r="BH45" s="556">
        <v>0.53</v>
      </c>
      <c r="BI45" s="556">
        <v>0.55000000000000004</v>
      </c>
      <c r="BJ45" s="556">
        <v>0.56999999999999995</v>
      </c>
      <c r="BK45" s="556">
        <v>0.57999999999999996</v>
      </c>
      <c r="BL45" s="556">
        <v>0.57999999999999996</v>
      </c>
      <c r="BM45" s="556">
        <v>0.7</v>
      </c>
      <c r="BN45" s="556">
        <v>0.78</v>
      </c>
      <c r="BO45" s="556">
        <v>0.77</v>
      </c>
      <c r="BP45" s="556">
        <v>0.71</v>
      </c>
      <c r="BQ45" s="556">
        <v>0.7</v>
      </c>
      <c r="BR45" s="556">
        <v>0.69</v>
      </c>
      <c r="BS45" s="556">
        <v>0.56999999999999995</v>
      </c>
      <c r="BT45" s="556">
        <v>0.47</v>
      </c>
      <c r="BU45" s="556">
        <v>0.49</v>
      </c>
      <c r="BV45" s="556">
        <v>0.5</v>
      </c>
    </row>
    <row r="46" spans="1:74" ht="11.1" customHeight="1" x14ac:dyDescent="0.2">
      <c r="A46" s="263" t="s">
        <v>796</v>
      </c>
      <c r="B46" s="539" t="s">
        <v>1202</v>
      </c>
      <c r="C46" s="574">
        <v>1.17761994</v>
      </c>
      <c r="D46" s="574">
        <v>1.199888037</v>
      </c>
      <c r="E46" s="574">
        <v>1.4043811500000001</v>
      </c>
      <c r="F46" s="574">
        <v>1.509701009</v>
      </c>
      <c r="G46" s="574">
        <v>1.5529298410000001</v>
      </c>
      <c r="H46" s="574">
        <v>1.5739774120000001</v>
      </c>
      <c r="I46" s="574">
        <v>1.356433829</v>
      </c>
      <c r="J46" s="574">
        <v>1.3378982589999999</v>
      </c>
      <c r="K46" s="574">
        <v>1.248995699</v>
      </c>
      <c r="L46" s="574">
        <v>0.96301361500000005</v>
      </c>
      <c r="M46" s="574">
        <v>1.29252616</v>
      </c>
      <c r="N46" s="574">
        <v>1.296952675</v>
      </c>
      <c r="O46" s="574">
        <v>1.291026781</v>
      </c>
      <c r="P46" s="574">
        <v>1.3680455979999999</v>
      </c>
      <c r="Q46" s="574">
        <v>1.626209673</v>
      </c>
      <c r="R46" s="574">
        <v>1.6491674380000001</v>
      </c>
      <c r="S46" s="574">
        <v>1.8380618289999999</v>
      </c>
      <c r="T46" s="574">
        <v>1.6745329790000001</v>
      </c>
      <c r="U46" s="574">
        <v>1.385658149</v>
      </c>
      <c r="V46" s="574">
        <v>1.561282445</v>
      </c>
      <c r="W46" s="574">
        <v>1.5238516559999999</v>
      </c>
      <c r="X46" s="574">
        <v>1.550027832</v>
      </c>
      <c r="Y46" s="574">
        <v>1.5671428000000001</v>
      </c>
      <c r="Z46" s="574">
        <v>1.9106850559999999</v>
      </c>
      <c r="AA46" s="574">
        <v>1.8776124439999999</v>
      </c>
      <c r="AB46" s="574">
        <v>1.873615019</v>
      </c>
      <c r="AC46" s="574">
        <v>2.011996758</v>
      </c>
      <c r="AD46" s="574">
        <v>2.4782622230000002</v>
      </c>
      <c r="AE46" s="574">
        <v>2.3787498249999999</v>
      </c>
      <c r="AF46" s="574">
        <v>2.1601544060000002</v>
      </c>
      <c r="AG46" s="574">
        <v>1.776854323</v>
      </c>
      <c r="AH46" s="574">
        <v>1.6032333910000001</v>
      </c>
      <c r="AI46" s="574">
        <v>1.765584136</v>
      </c>
      <c r="AJ46" s="574">
        <v>1.7043514340000001</v>
      </c>
      <c r="AK46" s="574">
        <v>1.8873520429999999</v>
      </c>
      <c r="AL46" s="574">
        <v>1.97670547</v>
      </c>
      <c r="AM46" s="574">
        <v>2.2087216110000001</v>
      </c>
      <c r="AN46" s="574">
        <v>1.9086598429999999</v>
      </c>
      <c r="AO46" s="574">
        <v>2.29752197</v>
      </c>
      <c r="AP46" s="574">
        <v>2.2804970529999999</v>
      </c>
      <c r="AQ46" s="574">
        <v>2.1501126400000001</v>
      </c>
      <c r="AR46" s="574">
        <v>2.1121369329999999</v>
      </c>
      <c r="AS46" s="574">
        <v>2.1193914600000001</v>
      </c>
      <c r="AT46" s="574">
        <v>2.0291838630000001</v>
      </c>
      <c r="AU46" s="574">
        <v>1.9452960580000001</v>
      </c>
      <c r="AV46" s="574">
        <v>1.9482788129999999</v>
      </c>
      <c r="AW46" s="574">
        <v>1.85167858</v>
      </c>
      <c r="AX46" s="574">
        <v>1.7503070519999999</v>
      </c>
      <c r="AY46" s="574">
        <v>1.9236723229999999</v>
      </c>
      <c r="AZ46" s="574">
        <v>2.216849549</v>
      </c>
      <c r="BA46" s="574">
        <v>2.4689948730000002</v>
      </c>
      <c r="BB46" s="574">
        <v>2.5608179999999998</v>
      </c>
      <c r="BC46" s="574">
        <v>2.6142249999999998</v>
      </c>
      <c r="BD46" s="556">
        <v>2.6756340000000001</v>
      </c>
      <c r="BE46" s="556">
        <v>2.9445269999999999</v>
      </c>
      <c r="BF46" s="556">
        <v>2.994704</v>
      </c>
      <c r="BG46" s="556">
        <v>3.0928620000000002</v>
      </c>
      <c r="BH46" s="556">
        <v>3.1325889999999998</v>
      </c>
      <c r="BI46" s="556">
        <v>2.6626910000000001</v>
      </c>
      <c r="BJ46" s="556">
        <v>2.56656</v>
      </c>
      <c r="BK46" s="556">
        <v>3.0359889999999998</v>
      </c>
      <c r="BL46" s="556">
        <v>2.9286530000000002</v>
      </c>
      <c r="BM46" s="556">
        <v>3.129235</v>
      </c>
      <c r="BN46" s="556">
        <v>3.4717769999999999</v>
      </c>
      <c r="BO46" s="556">
        <v>3.8673670000000002</v>
      </c>
      <c r="BP46" s="556">
        <v>3.4082189999999999</v>
      </c>
      <c r="BQ46" s="556">
        <v>3.382854</v>
      </c>
      <c r="BR46" s="556">
        <v>3.1378650000000001</v>
      </c>
      <c r="BS46" s="556">
        <v>3.3192879999999998</v>
      </c>
      <c r="BT46" s="556">
        <v>3.4418099999999998</v>
      </c>
      <c r="BU46" s="556">
        <v>2.9112110000000002</v>
      </c>
      <c r="BV46" s="556">
        <v>2.614404</v>
      </c>
    </row>
    <row r="47" spans="1:74" ht="11.1" customHeight="1" x14ac:dyDescent="0.2">
      <c r="A47" s="263" t="s">
        <v>797</v>
      </c>
      <c r="B47" s="582" t="s">
        <v>1203</v>
      </c>
      <c r="C47" s="574">
        <v>1.84694E-4</v>
      </c>
      <c r="D47" s="574">
        <v>4.2264520000000003E-3</v>
      </c>
      <c r="E47" s="574">
        <v>2.82074E-3</v>
      </c>
      <c r="F47" s="574">
        <v>1.4089292999999999E-2</v>
      </c>
      <c r="G47" s="574">
        <v>1.5816340000000002E-2</v>
      </c>
      <c r="H47" s="574">
        <v>2.6591838E-2</v>
      </c>
      <c r="I47" s="574">
        <v>2.4359842999999999E-2</v>
      </c>
      <c r="J47" s="574">
        <v>3.9052821000000001E-2</v>
      </c>
      <c r="K47" s="574">
        <v>1.2900429999999999E-2</v>
      </c>
      <c r="L47" s="574">
        <v>-3.6311429999999999E-3</v>
      </c>
      <c r="M47" s="574">
        <v>-3.6986700000000001E-4</v>
      </c>
      <c r="N47" s="574">
        <v>-7.8475219999999991E-3</v>
      </c>
      <c r="O47" s="574">
        <v>-1.3156800999999999E-2</v>
      </c>
      <c r="P47" s="574">
        <v>-6.3789999993000004E-6</v>
      </c>
      <c r="Q47" s="574">
        <v>5.671728E-3</v>
      </c>
      <c r="R47" s="574">
        <v>2.2618002000000002E-2</v>
      </c>
      <c r="S47" s="574">
        <v>3.1618345999999999E-2</v>
      </c>
      <c r="T47" s="574">
        <v>4.2010309000000003E-2</v>
      </c>
      <c r="U47" s="574">
        <v>3.5786501999999998E-2</v>
      </c>
      <c r="V47" s="574">
        <v>2.4171141E-2</v>
      </c>
      <c r="W47" s="574">
        <v>2.2565927999999999E-2</v>
      </c>
      <c r="X47" s="574">
        <v>4.5816090000000004E-3</v>
      </c>
      <c r="Y47" s="574">
        <v>-8.4463139999999999E-3</v>
      </c>
      <c r="Z47" s="574">
        <v>1.9376389999999999E-3</v>
      </c>
      <c r="AA47" s="574">
        <v>-8.8492080000000008E-3</v>
      </c>
      <c r="AB47" s="574">
        <v>-5.9558049999999998E-3</v>
      </c>
      <c r="AC47" s="574">
        <v>-7.9868830000000002E-3</v>
      </c>
      <c r="AD47" s="574">
        <v>9.2267249999999999E-3</v>
      </c>
      <c r="AE47" s="574">
        <v>1.4883916000000001E-2</v>
      </c>
      <c r="AF47" s="574">
        <v>3.2979898000000001E-2</v>
      </c>
      <c r="AG47" s="574">
        <v>3.4113038999999998E-2</v>
      </c>
      <c r="AH47" s="574">
        <v>2.3771825E-2</v>
      </c>
      <c r="AI47" s="574">
        <v>1.8600703E-2</v>
      </c>
      <c r="AJ47" s="574">
        <v>2.0435280000000002E-3</v>
      </c>
      <c r="AK47" s="574">
        <v>7.5338089999999998E-3</v>
      </c>
      <c r="AL47" s="574">
        <v>-1.4524749999999999E-3</v>
      </c>
      <c r="AM47" s="574">
        <v>-6.0325810000000004E-3</v>
      </c>
      <c r="AN47" s="574">
        <v>1.1827669999999999E-3</v>
      </c>
      <c r="AO47" s="574">
        <v>1.2515042000000001E-2</v>
      </c>
      <c r="AP47" s="574">
        <v>5.2472104999999998E-2</v>
      </c>
      <c r="AQ47" s="574">
        <v>9.0259789999999999E-3</v>
      </c>
      <c r="AR47" s="574">
        <v>1.9539972999999999E-2</v>
      </c>
      <c r="AS47" s="574">
        <v>1.4171628E-2</v>
      </c>
      <c r="AT47" s="574">
        <v>1.3734394E-2</v>
      </c>
      <c r="AU47" s="574">
        <v>5.0365770000000004E-3</v>
      </c>
      <c r="AV47" s="574">
        <v>-6.3794780000000001E-3</v>
      </c>
      <c r="AW47" s="574">
        <v>-5.3193570000000003E-3</v>
      </c>
      <c r="AX47" s="574">
        <v>-7.143857E-3</v>
      </c>
      <c r="AY47" s="574">
        <v>-7.3091989999999997E-3</v>
      </c>
      <c r="AZ47" s="574">
        <v>-1.1972116999999999E-2</v>
      </c>
      <c r="BA47" s="574">
        <v>-2.3075037E-2</v>
      </c>
      <c r="BB47" s="574">
        <v>4.2936799999999997E-2</v>
      </c>
      <c r="BC47" s="574">
        <v>-7.1866100000000004E-3</v>
      </c>
      <c r="BD47" s="556">
        <v>-1.3137100000000001E-2</v>
      </c>
      <c r="BE47" s="556">
        <v>-9.8076299999999995E-3</v>
      </c>
      <c r="BF47" s="556">
        <v>-3.9211999999999997E-2</v>
      </c>
      <c r="BG47" s="556">
        <v>3.3104100000000002E-3</v>
      </c>
      <c r="BH47" s="556">
        <v>-1.6077999999999999E-2</v>
      </c>
      <c r="BI47" s="556">
        <v>-4.2710999999999999E-2</v>
      </c>
      <c r="BJ47" s="556">
        <v>-2.8975600000000001E-2</v>
      </c>
      <c r="BK47" s="556">
        <v>-4.3028299999999998E-2</v>
      </c>
      <c r="BL47" s="556">
        <v>-2.11632E-2</v>
      </c>
      <c r="BM47" s="556">
        <v>-4.6591300000000002E-2</v>
      </c>
      <c r="BN47" s="556">
        <v>8.3357799999999992E-3</v>
      </c>
      <c r="BO47" s="556">
        <v>-4.40387E-2</v>
      </c>
      <c r="BP47" s="556">
        <v>-2.0407600000000001E-2</v>
      </c>
      <c r="BQ47" s="556">
        <v>5.13964E-3</v>
      </c>
      <c r="BR47" s="556">
        <v>-4.4542900000000003E-2</v>
      </c>
      <c r="BS47" s="556">
        <v>-1.6180300000000002E-2</v>
      </c>
      <c r="BT47" s="556">
        <v>-2.3882299999999999E-2</v>
      </c>
      <c r="BU47" s="556">
        <v>-7.4762999999999996E-2</v>
      </c>
      <c r="BV47" s="556">
        <v>-3.8407499999999997E-2</v>
      </c>
    </row>
    <row r="48" spans="1:74" s="342" customFormat="1" ht="11.1" customHeight="1" x14ac:dyDescent="0.2">
      <c r="A48" s="581" t="s">
        <v>798</v>
      </c>
      <c r="B48" s="583" t="s">
        <v>1201</v>
      </c>
      <c r="C48" s="370">
        <v>11.617133659</v>
      </c>
      <c r="D48" s="370">
        <v>10.151813969999999</v>
      </c>
      <c r="E48" s="370">
        <v>9.7536751160000001</v>
      </c>
      <c r="F48" s="370">
        <v>9.7724496510000005</v>
      </c>
      <c r="G48" s="370">
        <v>12.247506777</v>
      </c>
      <c r="H48" s="370">
        <v>13.301377123</v>
      </c>
      <c r="I48" s="370">
        <v>15.075556855</v>
      </c>
      <c r="J48" s="370">
        <v>15.351168962999999</v>
      </c>
      <c r="K48" s="370">
        <v>13.9424051</v>
      </c>
      <c r="L48" s="370">
        <v>12.046732613</v>
      </c>
      <c r="M48" s="370">
        <v>10.282098003</v>
      </c>
      <c r="N48" s="370">
        <v>11.854639669000001</v>
      </c>
      <c r="O48" s="370">
        <v>11.823401164</v>
      </c>
      <c r="P48" s="370">
        <v>9.3480001309999992</v>
      </c>
      <c r="Q48" s="370">
        <v>10.498290535000001</v>
      </c>
      <c r="R48" s="370">
        <v>10.520397861999999</v>
      </c>
      <c r="S48" s="370">
        <v>11.777056180000001</v>
      </c>
      <c r="T48" s="370">
        <v>14.263717612000001</v>
      </c>
      <c r="U48" s="370">
        <v>15.161433285999999</v>
      </c>
      <c r="V48" s="370">
        <v>15.264172644</v>
      </c>
      <c r="W48" s="370">
        <v>13.551901466</v>
      </c>
      <c r="X48" s="370">
        <v>11.359625006</v>
      </c>
      <c r="Y48" s="370">
        <v>10.357539593</v>
      </c>
      <c r="Z48" s="370">
        <v>11.803034047000001</v>
      </c>
      <c r="AA48" s="370">
        <v>11.404198940000001</v>
      </c>
      <c r="AB48" s="370">
        <v>10.143285562000001</v>
      </c>
      <c r="AC48" s="370">
        <v>10.572162090000001</v>
      </c>
      <c r="AD48" s="370">
        <v>10.818175795</v>
      </c>
      <c r="AE48" s="370">
        <v>11.987602676</v>
      </c>
      <c r="AF48" s="370">
        <v>13.794262742000001</v>
      </c>
      <c r="AG48" s="370">
        <v>14.633014744</v>
      </c>
      <c r="AH48" s="370">
        <v>14.698317957</v>
      </c>
      <c r="AI48" s="370">
        <v>13.967562001999999</v>
      </c>
      <c r="AJ48" s="370">
        <v>11.796231561000001</v>
      </c>
      <c r="AK48" s="370">
        <v>11.069506042</v>
      </c>
      <c r="AL48" s="370">
        <v>12.518020931000001</v>
      </c>
      <c r="AM48" s="370">
        <v>11.892815205</v>
      </c>
      <c r="AN48" s="370">
        <v>11.022782879999999</v>
      </c>
      <c r="AO48" s="370">
        <v>11.601893585999999</v>
      </c>
      <c r="AP48" s="370">
        <v>10.754228698</v>
      </c>
      <c r="AQ48" s="370">
        <v>11.418702547000001</v>
      </c>
      <c r="AR48" s="370">
        <v>13.27524354</v>
      </c>
      <c r="AS48" s="370">
        <v>16.299365900000002</v>
      </c>
      <c r="AT48" s="370">
        <v>15.985048988999999</v>
      </c>
      <c r="AU48" s="370">
        <v>13.961444737000001</v>
      </c>
      <c r="AV48" s="370">
        <v>12.338223207</v>
      </c>
      <c r="AW48" s="370">
        <v>11.176661764</v>
      </c>
      <c r="AX48" s="370">
        <v>12.063122570000001</v>
      </c>
      <c r="AY48" s="370">
        <v>12.633233811</v>
      </c>
      <c r="AZ48" s="370">
        <v>11.416139724000001</v>
      </c>
      <c r="BA48" s="370">
        <v>11.169554738</v>
      </c>
      <c r="BB48" s="370">
        <v>10.5465</v>
      </c>
      <c r="BC48" s="370">
        <v>11.63531</v>
      </c>
      <c r="BD48" s="566">
        <v>14.11694</v>
      </c>
      <c r="BE48" s="566">
        <v>17.01267</v>
      </c>
      <c r="BF48" s="566">
        <v>17.215070000000001</v>
      </c>
      <c r="BG48" s="566">
        <v>15.27111</v>
      </c>
      <c r="BH48" s="566">
        <v>13.256460000000001</v>
      </c>
      <c r="BI48" s="566">
        <v>11.64772</v>
      </c>
      <c r="BJ48" s="566">
        <v>12.9749</v>
      </c>
      <c r="BK48" s="566">
        <v>13.331659999999999</v>
      </c>
      <c r="BL48" s="566">
        <v>10.92137</v>
      </c>
      <c r="BM48" s="566">
        <v>11.16323</v>
      </c>
      <c r="BN48" s="566">
        <v>10.93731</v>
      </c>
      <c r="BO48" s="566">
        <v>13.621320000000001</v>
      </c>
      <c r="BP48" s="566">
        <v>14.66146</v>
      </c>
      <c r="BQ48" s="566">
        <v>16.927199999999999</v>
      </c>
      <c r="BR48" s="566">
        <v>16.994810000000001</v>
      </c>
      <c r="BS48" s="566">
        <v>15.112920000000001</v>
      </c>
      <c r="BT48" s="566">
        <v>13.23687</v>
      </c>
      <c r="BU48" s="566">
        <v>11.738189999999999</v>
      </c>
      <c r="BV48" s="566">
        <v>12.80856</v>
      </c>
    </row>
    <row r="49" spans="1:74" ht="11.1" customHeight="1" x14ac:dyDescent="0.2">
      <c r="A49" s="263" t="s">
        <v>799</v>
      </c>
      <c r="B49" s="582" t="s">
        <v>1204</v>
      </c>
      <c r="C49" s="574">
        <v>9.159459</v>
      </c>
      <c r="D49" s="574">
        <v>8.2917919999999992</v>
      </c>
      <c r="E49" s="574">
        <v>8.1879369999999998</v>
      </c>
      <c r="F49" s="574">
        <v>8.4195379999999993</v>
      </c>
      <c r="G49" s="574">
        <v>11.179971999999999</v>
      </c>
      <c r="H49" s="574">
        <v>12.671124000000001</v>
      </c>
      <c r="I49" s="574">
        <v>15.377575</v>
      </c>
      <c r="J49" s="574">
        <v>15.648049</v>
      </c>
      <c r="K49" s="574">
        <v>12.496091</v>
      </c>
      <c r="L49" s="574">
        <v>10.360624</v>
      </c>
      <c r="M49" s="574">
        <v>8.5015280000000004</v>
      </c>
      <c r="N49" s="574">
        <v>9.423686</v>
      </c>
      <c r="O49" s="574">
        <v>9.3141230000000004</v>
      </c>
      <c r="P49" s="574">
        <v>7.923044</v>
      </c>
      <c r="Q49" s="574">
        <v>8.6103179999999995</v>
      </c>
      <c r="R49" s="574">
        <v>9.1216190000000008</v>
      </c>
      <c r="S49" s="574">
        <v>10.972265</v>
      </c>
      <c r="T49" s="574">
        <v>14.198320000000001</v>
      </c>
      <c r="U49" s="574">
        <v>15.024151</v>
      </c>
      <c r="V49" s="574">
        <v>14.659678</v>
      </c>
      <c r="W49" s="574">
        <v>12.714245</v>
      </c>
      <c r="X49" s="574">
        <v>9.5341269999999998</v>
      </c>
      <c r="Y49" s="574">
        <v>8.6415474999999997</v>
      </c>
      <c r="Z49" s="574">
        <v>9.3137609999999995</v>
      </c>
      <c r="AA49" s="574">
        <v>9.5988670035000005</v>
      </c>
      <c r="AB49" s="574">
        <v>8.6260016303999993</v>
      </c>
      <c r="AC49" s="574">
        <v>9.2201740729000008</v>
      </c>
      <c r="AD49" s="574">
        <v>9.5379924340999995</v>
      </c>
      <c r="AE49" s="574">
        <v>11.586352744999999</v>
      </c>
      <c r="AF49" s="574">
        <v>13.679015434</v>
      </c>
      <c r="AG49" s="574">
        <v>15.129463179</v>
      </c>
      <c r="AH49" s="574">
        <v>14.107681287</v>
      </c>
      <c r="AI49" s="574">
        <v>12.728310398</v>
      </c>
      <c r="AJ49" s="574">
        <v>9.9099929977999999</v>
      </c>
      <c r="AK49" s="574">
        <v>8.9289873473999997</v>
      </c>
      <c r="AL49" s="574">
        <v>9.9431055881999999</v>
      </c>
      <c r="AM49" s="574">
        <v>10.160882545</v>
      </c>
      <c r="AN49" s="574">
        <v>8.7851283575999997</v>
      </c>
      <c r="AO49" s="574">
        <v>9.3137403373000005</v>
      </c>
      <c r="AP49" s="574">
        <v>9.5564620390999995</v>
      </c>
      <c r="AQ49" s="574">
        <v>11.148525448999999</v>
      </c>
      <c r="AR49" s="574">
        <v>12.241412488</v>
      </c>
      <c r="AS49" s="574">
        <v>16.915458495999999</v>
      </c>
      <c r="AT49" s="574">
        <v>15.951029483999999</v>
      </c>
      <c r="AU49" s="574">
        <v>12.934601087000001</v>
      </c>
      <c r="AV49" s="574">
        <v>11.011762172999999</v>
      </c>
      <c r="AW49" s="574">
        <v>9.0508118809999996</v>
      </c>
      <c r="AX49" s="574">
        <v>9.8387069948000008</v>
      </c>
      <c r="AY49" s="574">
        <v>10.445784146999999</v>
      </c>
      <c r="AZ49" s="574">
        <v>9.0776191412999996</v>
      </c>
      <c r="BA49" s="574">
        <v>9.3840010994000007</v>
      </c>
      <c r="BB49" s="574">
        <v>9.4333215240000001</v>
      </c>
      <c r="BC49" s="574">
        <v>10.77473</v>
      </c>
      <c r="BD49" s="556">
        <v>13.36567</v>
      </c>
      <c r="BE49" s="556">
        <v>16.13063</v>
      </c>
      <c r="BF49" s="556">
        <v>15.809950000000001</v>
      </c>
      <c r="BG49" s="556">
        <v>13.094150000000001</v>
      </c>
      <c r="BH49" s="556">
        <v>10.4696</v>
      </c>
      <c r="BI49" s="556">
        <v>9.1177030000000006</v>
      </c>
      <c r="BJ49" s="556">
        <v>9.840522</v>
      </c>
      <c r="BK49" s="556">
        <v>10.298080000000001</v>
      </c>
      <c r="BL49" s="556">
        <v>8.8411629999999999</v>
      </c>
      <c r="BM49" s="556">
        <v>9.3341440000000002</v>
      </c>
      <c r="BN49" s="556">
        <v>9.4335839999999997</v>
      </c>
      <c r="BO49" s="556">
        <v>12.032690000000001</v>
      </c>
      <c r="BP49" s="556">
        <v>13.76437</v>
      </c>
      <c r="BQ49" s="556">
        <v>16.196819999999999</v>
      </c>
      <c r="BR49" s="556">
        <v>15.8546</v>
      </c>
      <c r="BS49" s="556">
        <v>13.12297</v>
      </c>
      <c r="BT49" s="556">
        <v>10.49457</v>
      </c>
      <c r="BU49" s="556">
        <v>9.1394509999999993</v>
      </c>
      <c r="BV49" s="556">
        <v>9.8797569999999997</v>
      </c>
    </row>
    <row r="50" spans="1:74" ht="11.1" customHeight="1" x14ac:dyDescent="0.2">
      <c r="A50" s="258"/>
      <c r="B50" s="72" t="s">
        <v>800</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5"/>
      <c r="AR50" s="575"/>
      <c r="AS50" s="575"/>
      <c r="AT50" s="575"/>
      <c r="AU50" s="575"/>
      <c r="AV50" s="575"/>
      <c r="AW50" s="575"/>
      <c r="AX50" s="575"/>
      <c r="AY50" s="575"/>
      <c r="AZ50" s="575"/>
      <c r="BA50" s="575"/>
      <c r="BB50" s="575"/>
      <c r="BC50" s="575"/>
      <c r="BD50" s="580"/>
      <c r="BE50" s="580"/>
      <c r="BF50" s="580"/>
      <c r="BG50" s="580"/>
      <c r="BH50" s="580"/>
      <c r="BI50" s="580"/>
      <c r="BJ50" s="580"/>
      <c r="BK50" s="580"/>
      <c r="BL50" s="580"/>
      <c r="BM50" s="580"/>
      <c r="BN50" s="580"/>
      <c r="BO50" s="580"/>
      <c r="BP50" s="580"/>
      <c r="BQ50" s="580"/>
      <c r="BR50" s="580"/>
      <c r="BS50" s="580"/>
      <c r="BT50" s="580"/>
      <c r="BU50" s="580"/>
      <c r="BV50" s="580"/>
    </row>
    <row r="51" spans="1:74" ht="11.1" customHeight="1" x14ac:dyDescent="0.2">
      <c r="A51" s="263" t="s">
        <v>801</v>
      </c>
      <c r="B51" s="582" t="s">
        <v>1194</v>
      </c>
      <c r="C51" s="574">
        <v>5.7892194300000002</v>
      </c>
      <c r="D51" s="574">
        <v>5.1808543870000001</v>
      </c>
      <c r="E51" s="574">
        <v>5.9783127919999997</v>
      </c>
      <c r="F51" s="574">
        <v>3.89739411</v>
      </c>
      <c r="G51" s="574">
        <v>3.5301062170000002</v>
      </c>
      <c r="H51" s="574">
        <v>5.256247471</v>
      </c>
      <c r="I51" s="574">
        <v>7.7660466259999996</v>
      </c>
      <c r="J51" s="574">
        <v>10.19421354</v>
      </c>
      <c r="K51" s="574">
        <v>8.6889623010000001</v>
      </c>
      <c r="L51" s="574">
        <v>9.2273004580000002</v>
      </c>
      <c r="M51" s="574">
        <v>6.8782866570000003</v>
      </c>
      <c r="N51" s="574">
        <v>7.7919163469999999</v>
      </c>
      <c r="O51" s="574">
        <v>6.069607639</v>
      </c>
      <c r="P51" s="574">
        <v>5.2230683180000002</v>
      </c>
      <c r="Q51" s="574">
        <v>5.5799360519999999</v>
      </c>
      <c r="R51" s="574">
        <v>5.1326935110000003</v>
      </c>
      <c r="S51" s="574">
        <v>5.0891369600000003</v>
      </c>
      <c r="T51" s="574">
        <v>7.562184727</v>
      </c>
      <c r="U51" s="574">
        <v>11.035394252</v>
      </c>
      <c r="V51" s="574">
        <v>9.7649278450000008</v>
      </c>
      <c r="W51" s="574">
        <v>8.1553367140000006</v>
      </c>
      <c r="X51" s="574">
        <v>7.6295810130000001</v>
      </c>
      <c r="Y51" s="574">
        <v>6.9748993239999999</v>
      </c>
      <c r="Z51" s="574">
        <v>7.2593644719999997</v>
      </c>
      <c r="AA51" s="574">
        <v>6.2006755340000002</v>
      </c>
      <c r="AB51" s="574">
        <v>5.0713590799999997</v>
      </c>
      <c r="AC51" s="574">
        <v>4.643030521</v>
      </c>
      <c r="AD51" s="574">
        <v>4.870849035</v>
      </c>
      <c r="AE51" s="574">
        <v>4.1737635620000004</v>
      </c>
      <c r="AF51" s="574">
        <v>6.1863521769999998</v>
      </c>
      <c r="AG51" s="574">
        <v>8.5807498590000009</v>
      </c>
      <c r="AH51" s="574">
        <v>10.733223949999999</v>
      </c>
      <c r="AI51" s="574">
        <v>9.9243724130000004</v>
      </c>
      <c r="AJ51" s="574">
        <v>8.5551490099999992</v>
      </c>
      <c r="AK51" s="574">
        <v>7.9823788210000002</v>
      </c>
      <c r="AL51" s="574">
        <v>8.9894926129999995</v>
      </c>
      <c r="AM51" s="574">
        <v>7.5245320820000003</v>
      </c>
      <c r="AN51" s="574">
        <v>6.4304648020000004</v>
      </c>
      <c r="AO51" s="574">
        <v>6.2837421119999997</v>
      </c>
      <c r="AP51" s="574">
        <v>4.9935029240000004</v>
      </c>
      <c r="AQ51" s="574">
        <v>2.7222945969999999</v>
      </c>
      <c r="AR51" s="574">
        <v>3.8267806860000002</v>
      </c>
      <c r="AS51" s="574">
        <v>10.222683878</v>
      </c>
      <c r="AT51" s="574">
        <v>10.218380464000001</v>
      </c>
      <c r="AU51" s="574">
        <v>6.7782017659999996</v>
      </c>
      <c r="AV51" s="574">
        <v>8.7125675129999998</v>
      </c>
      <c r="AW51" s="574">
        <v>7.9844465500000004</v>
      </c>
      <c r="AX51" s="574">
        <v>8.8934759369999998</v>
      </c>
      <c r="AY51" s="574">
        <v>9.071530439</v>
      </c>
      <c r="AZ51" s="574">
        <v>5.8578588700000003</v>
      </c>
      <c r="BA51" s="574">
        <v>3.8482124999999998</v>
      </c>
      <c r="BB51" s="574">
        <v>4.2751390000000002</v>
      </c>
      <c r="BC51" s="574">
        <v>3.5841509999999999</v>
      </c>
      <c r="BD51" s="556">
        <v>3.863553</v>
      </c>
      <c r="BE51" s="556">
        <v>9.575329</v>
      </c>
      <c r="BF51" s="556">
        <v>10.8415</v>
      </c>
      <c r="BG51" s="556">
        <v>9.0362069999999992</v>
      </c>
      <c r="BH51" s="556">
        <v>8.4664760000000001</v>
      </c>
      <c r="BI51" s="556">
        <v>6.6641560000000002</v>
      </c>
      <c r="BJ51" s="556">
        <v>7.3343920000000002</v>
      </c>
      <c r="BK51" s="556">
        <v>7.574211</v>
      </c>
      <c r="BL51" s="556">
        <v>4.1856920000000004</v>
      </c>
      <c r="BM51" s="556">
        <v>3.7445369999999998</v>
      </c>
      <c r="BN51" s="556">
        <v>4.2670170000000001</v>
      </c>
      <c r="BO51" s="556">
        <v>4.8514600000000003</v>
      </c>
      <c r="BP51" s="556">
        <v>4.4366260000000004</v>
      </c>
      <c r="BQ51" s="556">
        <v>7.6654900000000001</v>
      </c>
      <c r="BR51" s="556">
        <v>9.8244749999999996</v>
      </c>
      <c r="BS51" s="556">
        <v>7.8005339999999999</v>
      </c>
      <c r="BT51" s="556">
        <v>8.0623319999999996</v>
      </c>
      <c r="BU51" s="556">
        <v>7.1250270000000002</v>
      </c>
      <c r="BV51" s="556">
        <v>7.5089069999999998</v>
      </c>
    </row>
    <row r="52" spans="1:74" ht="11.1" customHeight="1" x14ac:dyDescent="0.2">
      <c r="A52" s="263" t="s">
        <v>802</v>
      </c>
      <c r="B52" s="582" t="s">
        <v>511</v>
      </c>
      <c r="C52" s="574">
        <v>0.54027245999999995</v>
      </c>
      <c r="D52" s="574">
        <v>0.46254534000000003</v>
      </c>
      <c r="E52" s="574">
        <v>0.40926842099999999</v>
      </c>
      <c r="F52" s="574">
        <v>0.289279652</v>
      </c>
      <c r="G52" s="574">
        <v>0.45602637899999998</v>
      </c>
      <c r="H52" s="574">
        <v>0.47580077399999998</v>
      </c>
      <c r="I52" s="574">
        <v>0.601764246</v>
      </c>
      <c r="J52" s="574">
        <v>0.829657537</v>
      </c>
      <c r="K52" s="574">
        <v>0.67043670399999999</v>
      </c>
      <c r="L52" s="574">
        <v>0.72053160000000005</v>
      </c>
      <c r="M52" s="574">
        <v>0.68511978799999995</v>
      </c>
      <c r="N52" s="574">
        <v>0.60207715299999998</v>
      </c>
      <c r="O52" s="574">
        <v>0.46238400699999999</v>
      </c>
      <c r="P52" s="574">
        <v>0.78927633200000002</v>
      </c>
      <c r="Q52" s="574">
        <v>0.51973362400000001</v>
      </c>
      <c r="R52" s="574">
        <v>0.19321258099999999</v>
      </c>
      <c r="S52" s="574">
        <v>0.45410141399999998</v>
      </c>
      <c r="T52" s="574">
        <v>0.749641962</v>
      </c>
      <c r="U52" s="574">
        <v>1.077079908</v>
      </c>
      <c r="V52" s="574">
        <v>0.93001191900000002</v>
      </c>
      <c r="W52" s="574">
        <v>0.95122478399999999</v>
      </c>
      <c r="X52" s="574">
        <v>0.63114023299999999</v>
      </c>
      <c r="Y52" s="574">
        <v>0.39532853299999998</v>
      </c>
      <c r="Z52" s="574">
        <v>0.40806263100000001</v>
      </c>
      <c r="AA52" s="574">
        <v>0.20411573599999999</v>
      </c>
      <c r="AB52" s="574">
        <v>0.18391655700000001</v>
      </c>
      <c r="AC52" s="574">
        <v>0.117241999</v>
      </c>
      <c r="AD52" s="574">
        <v>0.21404900299999999</v>
      </c>
      <c r="AE52" s="574">
        <v>0.249091651</v>
      </c>
      <c r="AF52" s="574">
        <v>0.23096994400000001</v>
      </c>
      <c r="AG52" s="574">
        <v>0.653761064</v>
      </c>
      <c r="AH52" s="574">
        <v>0.76450997700000001</v>
      </c>
      <c r="AI52" s="574">
        <v>0.96024131400000001</v>
      </c>
      <c r="AJ52" s="574">
        <v>0.70978782600000001</v>
      </c>
      <c r="AK52" s="574">
        <v>0.46650653600000003</v>
      </c>
      <c r="AL52" s="574">
        <v>0.74172391400000004</v>
      </c>
      <c r="AM52" s="574">
        <v>0.57948822600000005</v>
      </c>
      <c r="AN52" s="574">
        <v>0.27211144300000001</v>
      </c>
      <c r="AO52" s="574">
        <v>0.23660995800000001</v>
      </c>
      <c r="AP52" s="574">
        <v>0.14338267299999999</v>
      </c>
      <c r="AQ52" s="574">
        <v>0.20992068</v>
      </c>
      <c r="AR52" s="574">
        <v>0.20297933900000001</v>
      </c>
      <c r="AS52" s="574">
        <v>0.61958690999999999</v>
      </c>
      <c r="AT52" s="574">
        <v>0.59749893899999995</v>
      </c>
      <c r="AU52" s="574">
        <v>0.514245014</v>
      </c>
      <c r="AV52" s="574">
        <v>0.525437296</v>
      </c>
      <c r="AW52" s="574">
        <v>0.28266882900000001</v>
      </c>
      <c r="AX52" s="574">
        <v>0.25285544799999998</v>
      </c>
      <c r="AY52" s="574">
        <v>0.27811025499999997</v>
      </c>
      <c r="AZ52" s="574">
        <v>0.21125981899999999</v>
      </c>
      <c r="BA52" s="574">
        <v>0.21851863199999999</v>
      </c>
      <c r="BB52" s="574">
        <v>0</v>
      </c>
      <c r="BC52" s="574">
        <v>6.676E-2</v>
      </c>
      <c r="BD52" s="556">
        <v>0.24287</v>
      </c>
      <c r="BE52" s="556">
        <v>0.21195</v>
      </c>
      <c r="BF52" s="556">
        <v>0.30804999999999999</v>
      </c>
      <c r="BG52" s="556">
        <v>0.16395999999999999</v>
      </c>
      <c r="BH52" s="556">
        <v>0.12554999999999999</v>
      </c>
      <c r="BI52" s="556">
        <v>0.32607000000000003</v>
      </c>
      <c r="BJ52" s="556">
        <v>0.38085000000000002</v>
      </c>
      <c r="BK52" s="556">
        <v>0.36003000000000002</v>
      </c>
      <c r="BL52" s="556">
        <v>0.33617000000000002</v>
      </c>
      <c r="BM52" s="556">
        <v>0.17613999999999999</v>
      </c>
      <c r="BN52" s="556">
        <v>4.4549999999999999E-2</v>
      </c>
      <c r="BO52" s="556">
        <v>0.11475</v>
      </c>
      <c r="BP52" s="556">
        <v>5.3629999999999997E-2</v>
      </c>
      <c r="BQ52" s="556">
        <v>0.76310999999999996</v>
      </c>
      <c r="BR52" s="556">
        <v>0</v>
      </c>
      <c r="BS52" s="556">
        <v>0</v>
      </c>
      <c r="BT52" s="556">
        <v>0</v>
      </c>
      <c r="BU52" s="556">
        <v>0</v>
      </c>
      <c r="BV52" s="556">
        <v>0</v>
      </c>
    </row>
    <row r="53" spans="1:74" ht="11.1" customHeight="1" x14ac:dyDescent="0.2">
      <c r="A53" s="263" t="s">
        <v>803</v>
      </c>
      <c r="B53" s="539" t="s">
        <v>1195</v>
      </c>
      <c r="C53" s="574">
        <v>1.6895450000000001</v>
      </c>
      <c r="D53" s="574">
        <v>1.486059</v>
      </c>
      <c r="E53" s="574">
        <v>1.6710259999999999</v>
      </c>
      <c r="F53" s="574">
        <v>1.6306449999999999</v>
      </c>
      <c r="G53" s="574">
        <v>1.5976520000000001</v>
      </c>
      <c r="H53" s="574">
        <v>1.6280680000000001</v>
      </c>
      <c r="I53" s="574">
        <v>1.2786949999999999</v>
      </c>
      <c r="J53" s="574">
        <v>1.597801</v>
      </c>
      <c r="K53" s="574">
        <v>1.5999909999999999</v>
      </c>
      <c r="L53" s="574">
        <v>0.43859700000000001</v>
      </c>
      <c r="M53" s="574">
        <v>0.78401299999999996</v>
      </c>
      <c r="N53" s="574">
        <v>0.85660599999999998</v>
      </c>
      <c r="O53" s="574">
        <v>1.287253</v>
      </c>
      <c r="P53" s="574">
        <v>0.79981100000000005</v>
      </c>
      <c r="Q53" s="574">
        <v>0.84116299999999999</v>
      </c>
      <c r="R53" s="574">
        <v>0.92222899999999997</v>
      </c>
      <c r="S53" s="574">
        <v>1.6743269999999999</v>
      </c>
      <c r="T53" s="574">
        <v>1.633953</v>
      </c>
      <c r="U53" s="574">
        <v>1.683581</v>
      </c>
      <c r="V53" s="574">
        <v>1.6814899999999999</v>
      </c>
      <c r="W53" s="574">
        <v>1.6267119999999999</v>
      </c>
      <c r="X53" s="574">
        <v>1.1976100000000001</v>
      </c>
      <c r="Y53" s="574">
        <v>1.445614</v>
      </c>
      <c r="Z53" s="574">
        <v>1.6836230000000001</v>
      </c>
      <c r="AA53" s="574">
        <v>1.6563600000000001</v>
      </c>
      <c r="AB53" s="574">
        <v>1.4813890000000001</v>
      </c>
      <c r="AC53" s="574">
        <v>1.466126</v>
      </c>
      <c r="AD53" s="574">
        <v>0.864541</v>
      </c>
      <c r="AE53" s="574">
        <v>1.692998</v>
      </c>
      <c r="AF53" s="574">
        <v>1.6332880000000001</v>
      </c>
      <c r="AG53" s="574">
        <v>1.684102</v>
      </c>
      <c r="AH53" s="574">
        <v>1.6794</v>
      </c>
      <c r="AI53" s="574">
        <v>1.6116630000000001</v>
      </c>
      <c r="AJ53" s="574">
        <v>1.223462</v>
      </c>
      <c r="AK53" s="574">
        <v>0.92945900000000004</v>
      </c>
      <c r="AL53" s="574">
        <v>1.670466</v>
      </c>
      <c r="AM53" s="574">
        <v>1.6030679999999999</v>
      </c>
      <c r="AN53" s="574">
        <v>1.519676</v>
      </c>
      <c r="AO53" s="574">
        <v>1.540951</v>
      </c>
      <c r="AP53" s="574">
        <v>1.636919</v>
      </c>
      <c r="AQ53" s="574">
        <v>1.6819010000000001</v>
      </c>
      <c r="AR53" s="574">
        <v>1.6248610000000001</v>
      </c>
      <c r="AS53" s="574">
        <v>1.6784079999999999</v>
      </c>
      <c r="AT53" s="574">
        <v>1.6577040000000001</v>
      </c>
      <c r="AU53" s="574">
        <v>1.550608</v>
      </c>
      <c r="AV53" s="574">
        <v>0.77596399999999999</v>
      </c>
      <c r="AW53" s="574">
        <v>1.0691820000000001</v>
      </c>
      <c r="AX53" s="574">
        <v>1.3791260000000001</v>
      </c>
      <c r="AY53" s="574">
        <v>1.6807380000000001</v>
      </c>
      <c r="AZ53" s="574">
        <v>1.5710770000000001</v>
      </c>
      <c r="BA53" s="574">
        <v>1.681332</v>
      </c>
      <c r="BB53" s="574">
        <v>0.98962000000000006</v>
      </c>
      <c r="BC53" s="574">
        <v>1.0616000000000001</v>
      </c>
      <c r="BD53" s="556">
        <v>1.54287</v>
      </c>
      <c r="BE53" s="556">
        <v>1.5943000000000001</v>
      </c>
      <c r="BF53" s="556">
        <v>1.5943000000000001</v>
      </c>
      <c r="BG53" s="556">
        <v>1.54287</v>
      </c>
      <c r="BH53" s="556">
        <v>1.5943000000000001</v>
      </c>
      <c r="BI53" s="556">
        <v>1.54287</v>
      </c>
      <c r="BJ53" s="556">
        <v>1.5943000000000001</v>
      </c>
      <c r="BK53" s="556">
        <v>1.5943000000000001</v>
      </c>
      <c r="BL53" s="556">
        <v>1.44001</v>
      </c>
      <c r="BM53" s="556">
        <v>1.5943000000000001</v>
      </c>
      <c r="BN53" s="556">
        <v>0.74272000000000005</v>
      </c>
      <c r="BO53" s="556">
        <v>1.4107000000000001</v>
      </c>
      <c r="BP53" s="556">
        <v>1.54287</v>
      </c>
      <c r="BQ53" s="556">
        <v>1.5943000000000001</v>
      </c>
      <c r="BR53" s="556">
        <v>1.5943000000000001</v>
      </c>
      <c r="BS53" s="556">
        <v>1.54287</v>
      </c>
      <c r="BT53" s="556">
        <v>0.92183999999999999</v>
      </c>
      <c r="BU53" s="556">
        <v>1.0912299999999999</v>
      </c>
      <c r="BV53" s="556">
        <v>1.5943000000000001</v>
      </c>
    </row>
    <row r="54" spans="1:74" ht="11.1" customHeight="1" x14ac:dyDescent="0.2">
      <c r="A54" s="263" t="s">
        <v>804</v>
      </c>
      <c r="B54" s="539" t="s">
        <v>1188</v>
      </c>
      <c r="C54" s="574">
        <v>1.5525085869999999</v>
      </c>
      <c r="D54" s="574">
        <v>1.142140318</v>
      </c>
      <c r="E54" s="574">
        <v>1.2044033460000001</v>
      </c>
      <c r="F54" s="574">
        <v>1.8906003069999999</v>
      </c>
      <c r="G54" s="574">
        <v>2.6231599299999999</v>
      </c>
      <c r="H54" s="574">
        <v>2.4320532730000002</v>
      </c>
      <c r="I54" s="574">
        <v>2.544211148</v>
      </c>
      <c r="J54" s="574">
        <v>2.5470647130000001</v>
      </c>
      <c r="K54" s="574">
        <v>1.6993932810000001</v>
      </c>
      <c r="L54" s="574">
        <v>1.3811552039999999</v>
      </c>
      <c r="M54" s="574">
        <v>1.041836905</v>
      </c>
      <c r="N54" s="574">
        <v>0.85189502299999997</v>
      </c>
      <c r="O54" s="574">
        <v>0.71354003899999996</v>
      </c>
      <c r="P54" s="574">
        <v>0.78295369000000004</v>
      </c>
      <c r="Q54" s="574">
        <v>0.97671466399999995</v>
      </c>
      <c r="R54" s="574">
        <v>1.2148681969999999</v>
      </c>
      <c r="S54" s="574">
        <v>1.367753185</v>
      </c>
      <c r="T54" s="574">
        <v>1.49990139</v>
      </c>
      <c r="U54" s="574">
        <v>1.791003455</v>
      </c>
      <c r="V54" s="574">
        <v>1.5930497189999999</v>
      </c>
      <c r="W54" s="574">
        <v>1.441431331</v>
      </c>
      <c r="X54" s="574">
        <v>1.1778585420000001</v>
      </c>
      <c r="Y54" s="574">
        <v>0.80149261400000005</v>
      </c>
      <c r="Z54" s="574">
        <v>0.84378632200000003</v>
      </c>
      <c r="AA54" s="574">
        <v>1.0323628730000001</v>
      </c>
      <c r="AB54" s="574">
        <v>1.1083789980000001</v>
      </c>
      <c r="AC54" s="574">
        <v>1.548372391</v>
      </c>
      <c r="AD54" s="574">
        <v>1.6403333250000001</v>
      </c>
      <c r="AE54" s="574">
        <v>1.7993211950000001</v>
      </c>
      <c r="AF54" s="574">
        <v>1.7887487280000001</v>
      </c>
      <c r="AG54" s="574">
        <v>1.8577925230000001</v>
      </c>
      <c r="AH54" s="574">
        <v>1.727968634</v>
      </c>
      <c r="AI54" s="574">
        <v>1.6869877929999999</v>
      </c>
      <c r="AJ54" s="574">
        <v>0.89230418300000003</v>
      </c>
      <c r="AK54" s="574">
        <v>0.82042588900000002</v>
      </c>
      <c r="AL54" s="574">
        <v>1.276592468</v>
      </c>
      <c r="AM54" s="574">
        <v>2.1641753380000002</v>
      </c>
      <c r="AN54" s="574">
        <v>1.582441854</v>
      </c>
      <c r="AO54" s="574">
        <v>2.7719281480000002</v>
      </c>
      <c r="AP54" s="574">
        <v>3.2964130869999999</v>
      </c>
      <c r="AQ54" s="574">
        <v>3.740615794</v>
      </c>
      <c r="AR54" s="574">
        <v>3.4769326060000001</v>
      </c>
      <c r="AS54" s="574">
        <v>3.4214911290000001</v>
      </c>
      <c r="AT54" s="574">
        <v>3.1806453860000001</v>
      </c>
      <c r="AU54" s="574">
        <v>2.8198812310000001</v>
      </c>
      <c r="AV54" s="574">
        <v>1.8875378709999999</v>
      </c>
      <c r="AW54" s="574">
        <v>1.4469931869999999</v>
      </c>
      <c r="AX54" s="574">
        <v>1.5426382970000001</v>
      </c>
      <c r="AY54" s="574">
        <v>1.5632808140000001</v>
      </c>
      <c r="AZ54" s="574">
        <v>2.5169873319999998</v>
      </c>
      <c r="BA54" s="574">
        <v>3.1649970000000001</v>
      </c>
      <c r="BB54" s="574">
        <v>2.98</v>
      </c>
      <c r="BC54" s="574">
        <v>3.5352269999999999</v>
      </c>
      <c r="BD54" s="556">
        <v>3.2595890000000001</v>
      </c>
      <c r="BE54" s="556">
        <v>3.4308510000000001</v>
      </c>
      <c r="BF54" s="556">
        <v>3.0117799999999999</v>
      </c>
      <c r="BG54" s="556">
        <v>2.3249939999999998</v>
      </c>
      <c r="BH54" s="556">
        <v>1.6916359999999999</v>
      </c>
      <c r="BI54" s="556">
        <v>1.409635</v>
      </c>
      <c r="BJ54" s="556">
        <v>1.602106</v>
      </c>
      <c r="BK54" s="556">
        <v>1.599232</v>
      </c>
      <c r="BL54" s="556">
        <v>1.9204019999999999</v>
      </c>
      <c r="BM54" s="556">
        <v>2.4818509999999998</v>
      </c>
      <c r="BN54" s="556">
        <v>2.965681</v>
      </c>
      <c r="BO54" s="556">
        <v>3.261749</v>
      </c>
      <c r="BP54" s="556">
        <v>3.1206079999999998</v>
      </c>
      <c r="BQ54" s="556">
        <v>3.2396150000000001</v>
      </c>
      <c r="BR54" s="556">
        <v>2.7068140000000001</v>
      </c>
      <c r="BS54" s="556">
        <v>2.1347700000000001</v>
      </c>
      <c r="BT54" s="556">
        <v>1.568756</v>
      </c>
      <c r="BU54" s="556">
        <v>1.3079430000000001</v>
      </c>
      <c r="BV54" s="556">
        <v>1.427149</v>
      </c>
    </row>
    <row r="55" spans="1:74" ht="11.1" customHeight="1" x14ac:dyDescent="0.2">
      <c r="A55" s="263" t="s">
        <v>805</v>
      </c>
      <c r="B55" s="539" t="s">
        <v>1202</v>
      </c>
      <c r="C55" s="574">
        <v>3.458614834</v>
      </c>
      <c r="D55" s="574">
        <v>4.0392360350000001</v>
      </c>
      <c r="E55" s="574">
        <v>4.528087642</v>
      </c>
      <c r="F55" s="574">
        <v>5.3757033410000004</v>
      </c>
      <c r="G55" s="574">
        <v>6.334221726</v>
      </c>
      <c r="H55" s="574">
        <v>6.4522891739999997</v>
      </c>
      <c r="I55" s="574">
        <v>6.9588193309999999</v>
      </c>
      <c r="J55" s="574">
        <v>6.0423475590000004</v>
      </c>
      <c r="K55" s="574">
        <v>4.6206312709999997</v>
      </c>
      <c r="L55" s="574">
        <v>4.4158068930000001</v>
      </c>
      <c r="M55" s="574">
        <v>3.8502675929999999</v>
      </c>
      <c r="N55" s="574">
        <v>3.4361284269999999</v>
      </c>
      <c r="O55" s="574">
        <v>3.6577483540000002</v>
      </c>
      <c r="P55" s="574">
        <v>4.5476676170000001</v>
      </c>
      <c r="Q55" s="574">
        <v>5.4808753790000004</v>
      </c>
      <c r="R55" s="574">
        <v>6.6820244879999997</v>
      </c>
      <c r="S55" s="574">
        <v>7.2867197429999999</v>
      </c>
      <c r="T55" s="574">
        <v>6.9273213880000002</v>
      </c>
      <c r="U55" s="574">
        <v>6.4684078720000002</v>
      </c>
      <c r="V55" s="574">
        <v>6.5512766689999999</v>
      </c>
      <c r="W55" s="574">
        <v>5.7412304150000004</v>
      </c>
      <c r="X55" s="574">
        <v>4.8050844829999999</v>
      </c>
      <c r="Y55" s="574">
        <v>3.8800184369999999</v>
      </c>
      <c r="Z55" s="574">
        <v>3.5406357709999998</v>
      </c>
      <c r="AA55" s="574">
        <v>3.8385709110000001</v>
      </c>
      <c r="AB55" s="574">
        <v>4.3090127100000002</v>
      </c>
      <c r="AC55" s="574">
        <v>5.7342847539999999</v>
      </c>
      <c r="AD55" s="574">
        <v>6.5787098329999996</v>
      </c>
      <c r="AE55" s="574">
        <v>7.5529600090000004</v>
      </c>
      <c r="AF55" s="574">
        <v>7.4572413629999996</v>
      </c>
      <c r="AG55" s="574">
        <v>7.4278615779999999</v>
      </c>
      <c r="AH55" s="574">
        <v>6.7284952870000003</v>
      </c>
      <c r="AI55" s="574">
        <v>5.7121319320000001</v>
      </c>
      <c r="AJ55" s="574">
        <v>5.2464317740000004</v>
      </c>
      <c r="AK55" s="574">
        <v>4.427678062</v>
      </c>
      <c r="AL55" s="574">
        <v>3.7694080859999999</v>
      </c>
      <c r="AM55" s="574">
        <v>4.5356067170000003</v>
      </c>
      <c r="AN55" s="574">
        <v>4.7049006020000004</v>
      </c>
      <c r="AO55" s="574">
        <v>5.5006938329999997</v>
      </c>
      <c r="AP55" s="574">
        <v>6.352327754</v>
      </c>
      <c r="AQ55" s="574">
        <v>6.7946771090000002</v>
      </c>
      <c r="AR55" s="574">
        <v>7.1765957059999996</v>
      </c>
      <c r="AS55" s="574">
        <v>7.4899778250000004</v>
      </c>
      <c r="AT55" s="574">
        <v>6.7443653479999996</v>
      </c>
      <c r="AU55" s="574">
        <v>6.2399455250000004</v>
      </c>
      <c r="AV55" s="574">
        <v>5.8972296210000001</v>
      </c>
      <c r="AW55" s="574">
        <v>4.6984867860000001</v>
      </c>
      <c r="AX55" s="574">
        <v>4.3526920440000003</v>
      </c>
      <c r="AY55" s="574">
        <v>4.4575061219999998</v>
      </c>
      <c r="AZ55" s="574">
        <v>4.9615743400000003</v>
      </c>
      <c r="BA55" s="574">
        <v>6.0007668839999999</v>
      </c>
      <c r="BB55" s="574">
        <v>6.9815430000000003</v>
      </c>
      <c r="BC55" s="574">
        <v>8.0604790000000008</v>
      </c>
      <c r="BD55" s="556">
        <v>9.5886899999999997</v>
      </c>
      <c r="BE55" s="556">
        <v>7.6836320000000002</v>
      </c>
      <c r="BF55" s="556">
        <v>6.7920210000000001</v>
      </c>
      <c r="BG55" s="556">
        <v>6.0816809999999997</v>
      </c>
      <c r="BH55" s="556">
        <v>5.4916530000000003</v>
      </c>
      <c r="BI55" s="556">
        <v>5.0203319999999998</v>
      </c>
      <c r="BJ55" s="556">
        <v>4.6449939999999996</v>
      </c>
      <c r="BK55" s="556">
        <v>4.4397529999999996</v>
      </c>
      <c r="BL55" s="556">
        <v>5.9467970000000001</v>
      </c>
      <c r="BM55" s="556">
        <v>6.9933399999999999</v>
      </c>
      <c r="BN55" s="556">
        <v>6.6996630000000001</v>
      </c>
      <c r="BO55" s="556">
        <v>7.3216729999999997</v>
      </c>
      <c r="BP55" s="556">
        <v>9.0783380000000005</v>
      </c>
      <c r="BQ55" s="556">
        <v>8.834009</v>
      </c>
      <c r="BR55" s="556">
        <v>8.0855789999999992</v>
      </c>
      <c r="BS55" s="556">
        <v>7.438517</v>
      </c>
      <c r="BT55" s="556">
        <v>6.723344</v>
      </c>
      <c r="BU55" s="556">
        <v>5.4035229999999999</v>
      </c>
      <c r="BV55" s="556">
        <v>4.8438559999999997</v>
      </c>
    </row>
    <row r="56" spans="1:74" ht="11.1" customHeight="1" x14ac:dyDescent="0.2">
      <c r="A56" s="263" t="s">
        <v>806</v>
      </c>
      <c r="B56" s="582" t="s">
        <v>1203</v>
      </c>
      <c r="C56" s="574">
        <v>-4.2148355999999998E-2</v>
      </c>
      <c r="D56" s="574">
        <v>2.1762139E-2</v>
      </c>
      <c r="E56" s="574">
        <v>-3.5326708999999998E-2</v>
      </c>
      <c r="F56" s="574">
        <v>-2.7250937999999999E-2</v>
      </c>
      <c r="G56" s="574">
        <v>1.3953679E-2</v>
      </c>
      <c r="H56" s="574">
        <v>6.2562403000000003E-2</v>
      </c>
      <c r="I56" s="574">
        <v>9.1778293999999996E-2</v>
      </c>
      <c r="J56" s="574">
        <v>9.5179879999999998E-3</v>
      </c>
      <c r="K56" s="574">
        <v>1.7040396999999999E-2</v>
      </c>
      <c r="L56" s="574">
        <v>6.1857600000000002E-4</v>
      </c>
      <c r="M56" s="574">
        <v>1.5585458999999999E-2</v>
      </c>
      <c r="N56" s="574">
        <v>4.0416632000000001E-2</v>
      </c>
      <c r="O56" s="574">
        <v>-6.6468789999999996E-3</v>
      </c>
      <c r="P56" s="574">
        <v>-5.5300963000000002E-2</v>
      </c>
      <c r="Q56" s="574">
        <v>8.5868590000000005E-3</v>
      </c>
      <c r="R56" s="574">
        <v>-1.8369454E-2</v>
      </c>
      <c r="S56" s="574">
        <v>-7.3624749000000003E-2</v>
      </c>
      <c r="T56" s="574">
        <v>9.0770429999999999E-3</v>
      </c>
      <c r="U56" s="574">
        <v>-3.2067805999999997E-2</v>
      </c>
      <c r="V56" s="574">
        <v>-1.5163592E-2</v>
      </c>
      <c r="W56" s="574">
        <v>4.1854503000000001E-2</v>
      </c>
      <c r="X56" s="574">
        <v>-3.6887386000000001E-2</v>
      </c>
      <c r="Y56" s="574">
        <v>-6.4325018999999997E-2</v>
      </c>
      <c r="Z56" s="574">
        <v>4.7852830000000004E-3</v>
      </c>
      <c r="AA56" s="574">
        <v>-6.9312909000000006E-2</v>
      </c>
      <c r="AB56" s="574">
        <v>2.8845110000000002E-3</v>
      </c>
      <c r="AC56" s="574">
        <v>-2.104893E-3</v>
      </c>
      <c r="AD56" s="574">
        <v>-9.7371600000000001E-4</v>
      </c>
      <c r="AE56" s="574">
        <v>-0.126446261</v>
      </c>
      <c r="AF56" s="574">
        <v>-9.2831733E-2</v>
      </c>
      <c r="AG56" s="574">
        <v>2.6324034E-2</v>
      </c>
      <c r="AH56" s="574">
        <v>8.4511143999999996E-2</v>
      </c>
      <c r="AI56" s="574">
        <v>-1.6758434999999999E-2</v>
      </c>
      <c r="AJ56" s="574">
        <v>-4.7412270999999999E-2</v>
      </c>
      <c r="AK56" s="574">
        <v>-4.4272168000000001E-2</v>
      </c>
      <c r="AL56" s="574">
        <v>-0.12584229799999999</v>
      </c>
      <c r="AM56" s="574">
        <v>-0.22504549400000001</v>
      </c>
      <c r="AN56" s="574">
        <v>-0.17073374999999999</v>
      </c>
      <c r="AO56" s="574">
        <v>-0.19813282600000001</v>
      </c>
      <c r="AP56" s="574">
        <v>-5.0982969000000003E-2</v>
      </c>
      <c r="AQ56" s="574">
        <v>-0.11255641800000001</v>
      </c>
      <c r="AR56" s="574">
        <v>-1.3420791E-2</v>
      </c>
      <c r="AS56" s="574">
        <v>-2.9119835E-2</v>
      </c>
      <c r="AT56" s="574">
        <v>-9.2264949999999995E-3</v>
      </c>
      <c r="AU56" s="574">
        <v>-3.3001559999999998E-3</v>
      </c>
      <c r="AV56" s="574">
        <v>-3.7311410000000003E-2</v>
      </c>
      <c r="AW56" s="574">
        <v>-3.4222737000000003E-2</v>
      </c>
      <c r="AX56" s="574">
        <v>-7.9864481000000001E-2</v>
      </c>
      <c r="AY56" s="574">
        <v>-9.8444161000000002E-2</v>
      </c>
      <c r="AZ56" s="574">
        <v>-0.11792402</v>
      </c>
      <c r="BA56" s="574">
        <v>-7.8804431999999994E-2</v>
      </c>
      <c r="BB56" s="574">
        <v>-0.16695950000000001</v>
      </c>
      <c r="BC56" s="574">
        <v>-0.16792940000000001</v>
      </c>
      <c r="BD56" s="556">
        <v>-0.2041731</v>
      </c>
      <c r="BE56" s="556">
        <v>6.9793100000000005E-4</v>
      </c>
      <c r="BF56" s="556">
        <v>6.0602000000000003E-2</v>
      </c>
      <c r="BG56" s="556">
        <v>7.8453400000000006E-2</v>
      </c>
      <c r="BH56" s="556">
        <v>2.8834599999999998E-2</v>
      </c>
      <c r="BI56" s="556">
        <v>-0.1112725</v>
      </c>
      <c r="BJ56" s="556">
        <v>-0.15980710000000001</v>
      </c>
      <c r="BK56" s="556">
        <v>-0.12965450000000001</v>
      </c>
      <c r="BL56" s="556">
        <v>-0.27359440000000002</v>
      </c>
      <c r="BM56" s="556">
        <v>-0.2186632</v>
      </c>
      <c r="BN56" s="556">
        <v>-0.1100983</v>
      </c>
      <c r="BO56" s="556">
        <v>-0.1682689</v>
      </c>
      <c r="BP56" s="556">
        <v>-0.14669769999999999</v>
      </c>
      <c r="BQ56" s="556">
        <v>-0.15816079999999999</v>
      </c>
      <c r="BR56" s="556">
        <v>-8.0238199999999996E-2</v>
      </c>
      <c r="BS56" s="556">
        <v>-5.46093E-2</v>
      </c>
      <c r="BT56" s="556">
        <v>-0.14039840000000001</v>
      </c>
      <c r="BU56" s="556">
        <v>-0.14766109999999999</v>
      </c>
      <c r="BV56" s="556">
        <v>-0.18104139999999999</v>
      </c>
    </row>
    <row r="57" spans="1:74" s="342" customFormat="1" ht="11.1" customHeight="1" x14ac:dyDescent="0.2">
      <c r="A57" s="581" t="s">
        <v>807</v>
      </c>
      <c r="B57" s="583" t="s">
        <v>1201</v>
      </c>
      <c r="C57" s="370">
        <v>12.988011954999999</v>
      </c>
      <c r="D57" s="370">
        <v>12.332597219</v>
      </c>
      <c r="E57" s="370">
        <v>13.755771491999999</v>
      </c>
      <c r="F57" s="370">
        <v>13.056371472</v>
      </c>
      <c r="G57" s="370">
        <v>14.555119931</v>
      </c>
      <c r="H57" s="370">
        <v>16.307021095</v>
      </c>
      <c r="I57" s="370">
        <v>19.241314644999999</v>
      </c>
      <c r="J57" s="370">
        <v>21.220602336999999</v>
      </c>
      <c r="K57" s="370">
        <v>17.296454954000001</v>
      </c>
      <c r="L57" s="370">
        <v>16.184009731</v>
      </c>
      <c r="M57" s="370">
        <v>13.255109402</v>
      </c>
      <c r="N57" s="370">
        <v>13.579039582</v>
      </c>
      <c r="O57" s="370">
        <v>12.18388616</v>
      </c>
      <c r="P57" s="370">
        <v>12.087475994</v>
      </c>
      <c r="Q57" s="370">
        <v>13.407009578</v>
      </c>
      <c r="R57" s="370">
        <v>14.126658322999999</v>
      </c>
      <c r="S57" s="370">
        <v>15.798413553</v>
      </c>
      <c r="T57" s="370">
        <v>18.382079510000001</v>
      </c>
      <c r="U57" s="370">
        <v>22.023398681</v>
      </c>
      <c r="V57" s="370">
        <v>20.50559256</v>
      </c>
      <c r="W57" s="370">
        <v>17.957789747</v>
      </c>
      <c r="X57" s="370">
        <v>15.404386884999999</v>
      </c>
      <c r="Y57" s="370">
        <v>13.433027889</v>
      </c>
      <c r="Z57" s="370">
        <v>13.740257479</v>
      </c>
      <c r="AA57" s="370">
        <v>12.862772144999999</v>
      </c>
      <c r="AB57" s="370">
        <v>12.156940856</v>
      </c>
      <c r="AC57" s="370">
        <v>13.506950772</v>
      </c>
      <c r="AD57" s="370">
        <v>14.16750848</v>
      </c>
      <c r="AE57" s="370">
        <v>15.341688156</v>
      </c>
      <c r="AF57" s="370">
        <v>17.203768479000001</v>
      </c>
      <c r="AG57" s="370">
        <v>20.230591058000002</v>
      </c>
      <c r="AH57" s="370">
        <v>21.718108992000001</v>
      </c>
      <c r="AI57" s="370">
        <v>19.878638017</v>
      </c>
      <c r="AJ57" s="370">
        <v>16.579722522000001</v>
      </c>
      <c r="AK57" s="370">
        <v>14.58217614</v>
      </c>
      <c r="AL57" s="370">
        <v>16.321840782999999</v>
      </c>
      <c r="AM57" s="370">
        <v>16.181824869</v>
      </c>
      <c r="AN57" s="370">
        <v>14.338860950999999</v>
      </c>
      <c r="AO57" s="370">
        <v>16.135792224999999</v>
      </c>
      <c r="AP57" s="370">
        <v>16.371562469000001</v>
      </c>
      <c r="AQ57" s="370">
        <v>15.036852762000001</v>
      </c>
      <c r="AR57" s="370">
        <v>16.294728546000002</v>
      </c>
      <c r="AS57" s="370">
        <v>23.403027906999998</v>
      </c>
      <c r="AT57" s="370">
        <v>22.389367642</v>
      </c>
      <c r="AU57" s="370">
        <v>17.899581380000001</v>
      </c>
      <c r="AV57" s="370">
        <v>17.761424891000001</v>
      </c>
      <c r="AW57" s="370">
        <v>15.447554615</v>
      </c>
      <c r="AX57" s="370">
        <v>16.340923244999999</v>
      </c>
      <c r="AY57" s="370">
        <v>16.952721469</v>
      </c>
      <c r="AZ57" s="370">
        <v>15.000833341</v>
      </c>
      <c r="BA57" s="370">
        <v>14.835022584000001</v>
      </c>
      <c r="BB57" s="370">
        <v>15.059340000000001</v>
      </c>
      <c r="BC57" s="370">
        <v>16.14029</v>
      </c>
      <c r="BD57" s="566">
        <v>18.293399999999998</v>
      </c>
      <c r="BE57" s="566">
        <v>22.496759999999998</v>
      </c>
      <c r="BF57" s="566">
        <v>22.608250000000002</v>
      </c>
      <c r="BG57" s="566">
        <v>19.228169999999999</v>
      </c>
      <c r="BH57" s="566">
        <v>17.39845</v>
      </c>
      <c r="BI57" s="566">
        <v>14.851789999999999</v>
      </c>
      <c r="BJ57" s="566">
        <v>15.39683</v>
      </c>
      <c r="BK57" s="566">
        <v>15.43787</v>
      </c>
      <c r="BL57" s="566">
        <v>13.555479999999999</v>
      </c>
      <c r="BM57" s="566">
        <v>14.7715</v>
      </c>
      <c r="BN57" s="566">
        <v>14.609529999999999</v>
      </c>
      <c r="BO57" s="566">
        <v>16.792059999999999</v>
      </c>
      <c r="BP57" s="566">
        <v>18.085370000000001</v>
      </c>
      <c r="BQ57" s="566">
        <v>21.938359999999999</v>
      </c>
      <c r="BR57" s="566">
        <v>22.130929999999999</v>
      </c>
      <c r="BS57" s="566">
        <v>18.862079999999999</v>
      </c>
      <c r="BT57" s="566">
        <v>17.135870000000001</v>
      </c>
      <c r="BU57" s="566">
        <v>14.780060000000001</v>
      </c>
      <c r="BV57" s="566">
        <v>15.19317</v>
      </c>
    </row>
    <row r="58" spans="1:74" ht="11.1" customHeight="1" x14ac:dyDescent="0.2">
      <c r="A58" s="263" t="s">
        <v>808</v>
      </c>
      <c r="B58" s="588" t="s">
        <v>1204</v>
      </c>
      <c r="C58" s="576">
        <v>20.587225010000001</v>
      </c>
      <c r="D58" s="576">
        <v>19.001652740000001</v>
      </c>
      <c r="E58" s="576">
        <v>19.58333171</v>
      </c>
      <c r="F58" s="576">
        <v>18.156372609999998</v>
      </c>
      <c r="G58" s="576">
        <v>20.790178900000001</v>
      </c>
      <c r="H58" s="576">
        <v>22.587389089999999</v>
      </c>
      <c r="I58" s="576">
        <v>25.598720050000001</v>
      </c>
      <c r="J58" s="576">
        <v>28.176796360000001</v>
      </c>
      <c r="K58" s="576">
        <v>24.96751411</v>
      </c>
      <c r="L58" s="576">
        <v>22.886097939999999</v>
      </c>
      <c r="M58" s="576">
        <v>19.564699940000001</v>
      </c>
      <c r="N58" s="576">
        <v>20.97757953</v>
      </c>
      <c r="O58" s="576">
        <v>20.350577600000001</v>
      </c>
      <c r="P58" s="576">
        <v>17.712830870000001</v>
      </c>
      <c r="Q58" s="576">
        <v>19.709462930000001</v>
      </c>
      <c r="R58" s="576">
        <v>19.136582870000002</v>
      </c>
      <c r="S58" s="576">
        <v>20.85492142</v>
      </c>
      <c r="T58" s="576">
        <v>23.91463048</v>
      </c>
      <c r="U58" s="576">
        <v>27.54383867</v>
      </c>
      <c r="V58" s="576">
        <v>26.896477269999998</v>
      </c>
      <c r="W58" s="576">
        <v>24.227449610000001</v>
      </c>
      <c r="X58" s="576">
        <v>21.092978410000001</v>
      </c>
      <c r="Y58" s="576">
        <v>19.86524588</v>
      </c>
      <c r="Z58" s="576">
        <v>22.027833139999998</v>
      </c>
      <c r="AA58" s="576">
        <v>20.850324140000001</v>
      </c>
      <c r="AB58" s="576">
        <v>18.405293829000001</v>
      </c>
      <c r="AC58" s="576">
        <v>19.934782140999999</v>
      </c>
      <c r="AD58" s="576">
        <v>19.216470021999999</v>
      </c>
      <c r="AE58" s="576">
        <v>20.928592505000001</v>
      </c>
      <c r="AF58" s="576">
        <v>24.221663464999999</v>
      </c>
      <c r="AG58" s="576">
        <v>26.341097303000002</v>
      </c>
      <c r="AH58" s="576">
        <v>28.339993979999999</v>
      </c>
      <c r="AI58" s="576">
        <v>26.636266797000001</v>
      </c>
      <c r="AJ58" s="576">
        <v>22.13393082</v>
      </c>
      <c r="AK58" s="576">
        <v>19.812143176999999</v>
      </c>
      <c r="AL58" s="576">
        <v>21.606842772</v>
      </c>
      <c r="AM58" s="576">
        <v>21.201560379</v>
      </c>
      <c r="AN58" s="576">
        <v>18.724734592000001</v>
      </c>
      <c r="AO58" s="576">
        <v>20.591136935000002</v>
      </c>
      <c r="AP58" s="576">
        <v>18.849638962</v>
      </c>
      <c r="AQ58" s="576">
        <v>20.483811160999998</v>
      </c>
      <c r="AR58" s="576">
        <v>20.529380774</v>
      </c>
      <c r="AS58" s="576">
        <v>26.715833469</v>
      </c>
      <c r="AT58" s="576">
        <v>27.147388018000001</v>
      </c>
      <c r="AU58" s="576">
        <v>22.827999864999999</v>
      </c>
      <c r="AV58" s="576">
        <v>21.913484176000001</v>
      </c>
      <c r="AW58" s="576">
        <v>19.884821948999999</v>
      </c>
      <c r="AX58" s="576">
        <v>21.106935185000001</v>
      </c>
      <c r="AY58" s="576">
        <v>20.828092345999998</v>
      </c>
      <c r="AZ58" s="576">
        <v>19.066862913000001</v>
      </c>
      <c r="BA58" s="576">
        <v>19.245974432000001</v>
      </c>
      <c r="BB58" s="576">
        <v>18.390988574000001</v>
      </c>
      <c r="BC58" s="576">
        <v>19.806170000000002</v>
      </c>
      <c r="BD58" s="559">
        <v>22.786460000000002</v>
      </c>
      <c r="BE58" s="559">
        <v>27.662040000000001</v>
      </c>
      <c r="BF58" s="559">
        <v>28.28443</v>
      </c>
      <c r="BG58" s="559">
        <v>24.992730000000002</v>
      </c>
      <c r="BH58" s="559">
        <v>22.014199999999999</v>
      </c>
      <c r="BI58" s="559">
        <v>20.034130000000001</v>
      </c>
      <c r="BJ58" s="559">
        <v>20.72184</v>
      </c>
      <c r="BK58" s="559">
        <v>21.449310000000001</v>
      </c>
      <c r="BL58" s="559">
        <v>18.438929999999999</v>
      </c>
      <c r="BM58" s="559">
        <v>19.92268</v>
      </c>
      <c r="BN58" s="559">
        <v>19.085819999999998</v>
      </c>
      <c r="BO58" s="559">
        <v>22.061620000000001</v>
      </c>
      <c r="BP58" s="559">
        <v>23.51014</v>
      </c>
      <c r="BQ58" s="559">
        <v>27.80256</v>
      </c>
      <c r="BR58" s="559">
        <v>28.328759999999999</v>
      </c>
      <c r="BS58" s="559">
        <v>24.996110000000002</v>
      </c>
      <c r="BT58" s="559">
        <v>21.99822</v>
      </c>
      <c r="BU58" s="559">
        <v>19.996259999999999</v>
      </c>
      <c r="BV58" s="559">
        <v>20.706489999999999</v>
      </c>
    </row>
    <row r="59" spans="1:74" s="414" customFormat="1" ht="12" customHeight="1" x14ac:dyDescent="0.2">
      <c r="A59" s="413"/>
      <c r="B59" s="404" t="s">
        <v>929</v>
      </c>
      <c r="C59" s="402"/>
      <c r="D59" s="402"/>
      <c r="E59" s="402"/>
      <c r="F59" s="402"/>
      <c r="G59" s="402"/>
      <c r="H59" s="402"/>
      <c r="I59" s="402"/>
      <c r="J59" s="402"/>
      <c r="K59" s="402"/>
      <c r="L59" s="402"/>
      <c r="M59" s="402"/>
      <c r="N59" s="402"/>
      <c r="O59" s="402"/>
      <c r="P59" s="402"/>
      <c r="Q59" s="402"/>
    </row>
    <row r="60" spans="1:74" ht="12" customHeight="1" x14ac:dyDescent="0.2">
      <c r="A60" s="258"/>
      <c r="B60" s="788" t="str">
        <f>Dates!$G$2</f>
        <v>EIA completed modeling and analysis for this report on Thursday, June 6, 2024.</v>
      </c>
      <c r="C60" s="789"/>
      <c r="D60" s="789"/>
      <c r="E60" s="789"/>
      <c r="F60" s="789"/>
      <c r="G60" s="789"/>
      <c r="H60" s="789"/>
      <c r="I60" s="789"/>
      <c r="J60" s="789"/>
      <c r="K60" s="789"/>
      <c r="L60" s="789"/>
      <c r="M60" s="789"/>
      <c r="N60" s="789"/>
      <c r="O60" s="789"/>
      <c r="P60" s="789"/>
      <c r="Q60" s="789"/>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383"/>
      <c r="AZ60" s="383"/>
      <c r="BA60" s="383"/>
      <c r="BB60" s="383"/>
      <c r="BC60" s="383"/>
      <c r="BD60" s="383"/>
      <c r="BE60" s="383"/>
      <c r="BF60" s="383"/>
      <c r="BG60" s="383"/>
      <c r="BH60" s="383"/>
      <c r="BI60" s="383"/>
      <c r="BJ60" s="266"/>
      <c r="BK60" s="266"/>
      <c r="BL60" s="266"/>
      <c r="BM60" s="266"/>
      <c r="BN60" s="266"/>
      <c r="BO60" s="266"/>
      <c r="BP60" s="266"/>
      <c r="BQ60" s="266"/>
      <c r="BR60" s="266"/>
      <c r="BS60" s="266"/>
      <c r="BT60" s="266"/>
      <c r="BU60" s="266"/>
      <c r="BV60" s="266"/>
    </row>
    <row r="61" spans="1:74" ht="12" customHeight="1" x14ac:dyDescent="0.2">
      <c r="A61" s="258"/>
      <c r="B61" s="882" t="s">
        <v>213</v>
      </c>
      <c r="C61" s="883"/>
      <c r="D61" s="883"/>
      <c r="E61" s="883"/>
      <c r="F61" s="883"/>
      <c r="G61" s="883"/>
      <c r="H61" s="883"/>
      <c r="I61" s="883"/>
      <c r="J61" s="883"/>
      <c r="K61" s="883"/>
      <c r="L61" s="883"/>
      <c r="M61" s="883"/>
      <c r="N61" s="883"/>
      <c r="O61" s="883"/>
      <c r="P61" s="883"/>
      <c r="Q61" s="884"/>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336"/>
      <c r="BF61" s="336"/>
      <c r="BG61" s="266"/>
      <c r="BH61" s="266"/>
      <c r="BI61" s="266"/>
      <c r="BJ61" s="266"/>
      <c r="BK61" s="266"/>
      <c r="BL61" s="266"/>
      <c r="BM61" s="266"/>
      <c r="BN61" s="266"/>
      <c r="BO61" s="266"/>
      <c r="BP61" s="266"/>
      <c r="BQ61" s="266"/>
      <c r="BR61" s="266"/>
      <c r="BS61" s="266"/>
      <c r="BT61" s="266"/>
      <c r="BU61" s="266"/>
      <c r="BV61" s="266"/>
    </row>
    <row r="62" spans="1:74" ht="12" customHeight="1" x14ac:dyDescent="0.2">
      <c r="A62" s="258"/>
      <c r="B62" s="885" t="s">
        <v>908</v>
      </c>
      <c r="C62" s="886"/>
      <c r="D62" s="886"/>
      <c r="E62" s="886"/>
      <c r="F62" s="886"/>
      <c r="G62" s="886"/>
      <c r="H62" s="886"/>
      <c r="I62" s="886"/>
      <c r="J62" s="886"/>
      <c r="K62" s="886"/>
      <c r="L62" s="886"/>
      <c r="M62" s="886"/>
      <c r="N62" s="886"/>
      <c r="O62" s="886"/>
      <c r="P62" s="886"/>
      <c r="Q62" s="887"/>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336"/>
      <c r="BE62" s="336"/>
      <c r="BF62" s="336"/>
      <c r="BG62" s="266"/>
      <c r="BH62" s="266"/>
      <c r="BI62" s="266"/>
      <c r="BJ62" s="266"/>
      <c r="BK62" s="266"/>
      <c r="BL62" s="266"/>
      <c r="BM62" s="266"/>
      <c r="BN62" s="266"/>
      <c r="BO62" s="266"/>
      <c r="BP62" s="266"/>
      <c r="BQ62" s="266"/>
      <c r="BR62" s="266"/>
      <c r="BS62" s="266"/>
      <c r="BT62" s="266"/>
      <c r="BU62" s="266"/>
      <c r="BV62" s="266"/>
    </row>
    <row r="63" spans="1:74" ht="12" customHeight="1" x14ac:dyDescent="0.2">
      <c r="A63" s="267"/>
      <c r="B63" s="881" t="s">
        <v>909</v>
      </c>
      <c r="C63" s="879"/>
      <c r="D63" s="879"/>
      <c r="E63" s="879"/>
      <c r="F63" s="879"/>
      <c r="G63" s="879"/>
      <c r="H63" s="879"/>
      <c r="I63" s="879"/>
      <c r="J63" s="879"/>
      <c r="K63" s="879"/>
      <c r="L63" s="879"/>
      <c r="M63" s="879"/>
      <c r="N63" s="879"/>
      <c r="O63" s="879"/>
      <c r="P63" s="879"/>
      <c r="Q63" s="880"/>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336"/>
      <c r="BE63" s="336"/>
      <c r="BF63" s="336"/>
      <c r="BG63" s="266"/>
      <c r="BH63" s="266"/>
      <c r="BI63" s="266"/>
      <c r="BJ63" s="266"/>
      <c r="BK63" s="266"/>
      <c r="BL63" s="266"/>
      <c r="BM63" s="266"/>
      <c r="BN63" s="266"/>
      <c r="BO63" s="266"/>
      <c r="BP63" s="266"/>
      <c r="BQ63" s="266"/>
      <c r="BR63" s="266"/>
      <c r="BS63" s="266"/>
      <c r="BT63" s="266"/>
      <c r="BU63" s="266"/>
      <c r="BV63" s="266"/>
    </row>
    <row r="64" spans="1:74" ht="12" customHeight="1" x14ac:dyDescent="0.2">
      <c r="A64" s="267"/>
      <c r="B64" s="878" t="s">
        <v>832</v>
      </c>
      <c r="C64" s="879"/>
      <c r="D64" s="879"/>
      <c r="E64" s="879"/>
      <c r="F64" s="879"/>
      <c r="G64" s="879"/>
      <c r="H64" s="879"/>
      <c r="I64" s="879"/>
      <c r="J64" s="879"/>
      <c r="K64" s="879"/>
      <c r="L64" s="879"/>
      <c r="M64" s="879"/>
      <c r="N64" s="879"/>
      <c r="O64" s="879"/>
      <c r="P64" s="879"/>
      <c r="Q64" s="880"/>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336"/>
      <c r="BE64" s="336"/>
      <c r="BF64" s="336"/>
      <c r="BG64" s="266"/>
      <c r="BH64" s="266"/>
      <c r="BI64" s="266"/>
      <c r="BJ64" s="266"/>
      <c r="BK64" s="266"/>
      <c r="BL64" s="266"/>
      <c r="BM64" s="266"/>
      <c r="BN64" s="266"/>
      <c r="BO64" s="266"/>
      <c r="BP64" s="266"/>
      <c r="BQ64" s="266"/>
      <c r="BR64" s="266"/>
      <c r="BS64" s="266"/>
      <c r="BT64" s="266"/>
      <c r="BU64" s="266"/>
      <c r="BV64" s="266"/>
    </row>
    <row r="65" spans="1:74" ht="12" customHeight="1" x14ac:dyDescent="0.2">
      <c r="A65" s="267"/>
      <c r="B65" s="878" t="s">
        <v>833</v>
      </c>
      <c r="C65" s="879"/>
      <c r="D65" s="879"/>
      <c r="E65" s="879"/>
      <c r="F65" s="879"/>
      <c r="G65" s="879"/>
      <c r="H65" s="879"/>
      <c r="I65" s="879"/>
      <c r="J65" s="879"/>
      <c r="K65" s="879"/>
      <c r="L65" s="879"/>
      <c r="M65" s="879"/>
      <c r="N65" s="879"/>
      <c r="O65" s="879"/>
      <c r="P65" s="879"/>
      <c r="Q65" s="880"/>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336"/>
      <c r="BE65" s="336"/>
      <c r="BF65" s="336"/>
      <c r="BG65" s="266"/>
      <c r="BH65" s="266"/>
      <c r="BI65" s="266"/>
      <c r="BJ65" s="266"/>
      <c r="BK65" s="266"/>
      <c r="BL65" s="266"/>
      <c r="BM65" s="266"/>
      <c r="BN65" s="266"/>
      <c r="BO65" s="266"/>
      <c r="BP65" s="266"/>
      <c r="BQ65" s="266"/>
      <c r="BR65" s="266"/>
      <c r="BS65" s="266"/>
      <c r="BT65" s="266"/>
      <c r="BU65" s="266"/>
      <c r="BV65" s="266"/>
    </row>
    <row r="66" spans="1:74" ht="12" customHeight="1" x14ac:dyDescent="0.2">
      <c r="A66" s="267"/>
      <c r="B66" s="878" t="s">
        <v>921</v>
      </c>
      <c r="C66" s="879"/>
      <c r="D66" s="879"/>
      <c r="E66" s="879"/>
      <c r="F66" s="879"/>
      <c r="G66" s="879"/>
      <c r="H66" s="879"/>
      <c r="I66" s="879"/>
      <c r="J66" s="879"/>
      <c r="K66" s="879"/>
      <c r="L66" s="879"/>
      <c r="M66" s="879"/>
      <c r="N66" s="879"/>
      <c r="O66" s="879"/>
      <c r="P66" s="879"/>
      <c r="Q66" s="880"/>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336"/>
      <c r="BE66" s="336"/>
      <c r="BF66" s="336"/>
      <c r="BG66" s="266"/>
      <c r="BH66" s="266"/>
      <c r="BI66" s="266"/>
      <c r="BJ66" s="266"/>
      <c r="BK66" s="266"/>
      <c r="BL66" s="266"/>
      <c r="BM66" s="266"/>
      <c r="BN66" s="266"/>
      <c r="BO66" s="266"/>
      <c r="BP66" s="266"/>
      <c r="BQ66" s="266"/>
      <c r="BR66" s="266"/>
      <c r="BS66" s="266"/>
      <c r="BT66" s="266"/>
      <c r="BU66" s="266"/>
      <c r="BV66" s="266"/>
    </row>
    <row r="67" spans="1:74" ht="13.35" customHeight="1" x14ac:dyDescent="0.2">
      <c r="A67" s="267"/>
      <c r="B67" s="878" t="s">
        <v>834</v>
      </c>
      <c r="C67" s="879"/>
      <c r="D67" s="879"/>
      <c r="E67" s="879"/>
      <c r="F67" s="879"/>
      <c r="G67" s="879"/>
      <c r="H67" s="879"/>
      <c r="I67" s="879"/>
      <c r="J67" s="879"/>
      <c r="K67" s="879"/>
      <c r="L67" s="879"/>
      <c r="M67" s="879"/>
      <c r="N67" s="879"/>
      <c r="O67" s="879"/>
      <c r="P67" s="879"/>
      <c r="Q67" s="880"/>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336"/>
      <c r="BE67" s="336"/>
      <c r="BF67" s="336"/>
      <c r="BG67" s="266"/>
      <c r="BH67" s="266"/>
      <c r="BI67" s="266"/>
      <c r="BJ67" s="266"/>
      <c r="BK67" s="266"/>
      <c r="BL67" s="266"/>
      <c r="BM67" s="266"/>
      <c r="BN67" s="266"/>
      <c r="BO67" s="266"/>
      <c r="BP67" s="266"/>
      <c r="BQ67" s="266"/>
      <c r="BR67" s="266"/>
      <c r="BS67" s="266"/>
      <c r="BT67" s="266"/>
      <c r="BU67" s="266"/>
      <c r="BV67" s="266"/>
    </row>
    <row r="68" spans="1:74" ht="22.35" customHeight="1" x14ac:dyDescent="0.2">
      <c r="A68" s="267"/>
      <c r="B68" s="881" t="s">
        <v>910</v>
      </c>
      <c r="C68" s="879"/>
      <c r="D68" s="879"/>
      <c r="E68" s="879"/>
      <c r="F68" s="879"/>
      <c r="G68" s="879"/>
      <c r="H68" s="879"/>
      <c r="I68" s="879"/>
      <c r="J68" s="879"/>
      <c r="K68" s="879"/>
      <c r="L68" s="879"/>
      <c r="M68" s="879"/>
      <c r="N68" s="879"/>
      <c r="O68" s="879"/>
      <c r="P68" s="879"/>
      <c r="Q68" s="880"/>
    </row>
    <row r="69" spans="1:74" ht="12" customHeight="1" x14ac:dyDescent="0.2">
      <c r="A69" s="267"/>
      <c r="B69" s="888" t="s">
        <v>904</v>
      </c>
      <c r="C69" s="889"/>
      <c r="D69" s="889"/>
      <c r="E69" s="889"/>
      <c r="F69" s="889"/>
      <c r="G69" s="889"/>
      <c r="H69" s="889"/>
      <c r="I69" s="889"/>
      <c r="J69" s="889"/>
      <c r="K69" s="889"/>
      <c r="L69" s="889"/>
      <c r="M69" s="889"/>
      <c r="N69" s="889"/>
      <c r="O69" s="889"/>
      <c r="P69" s="889"/>
      <c r="Q69" s="890"/>
    </row>
    <row r="70" spans="1:74" ht="12" customHeight="1" x14ac:dyDescent="0.2">
      <c r="A70" s="267"/>
      <c r="B70" s="891" t="s">
        <v>899</v>
      </c>
      <c r="C70" s="892"/>
      <c r="D70" s="892"/>
      <c r="E70" s="892"/>
      <c r="F70" s="892"/>
      <c r="G70" s="892"/>
      <c r="H70" s="892"/>
      <c r="I70" s="892"/>
      <c r="J70" s="892"/>
      <c r="K70" s="892"/>
      <c r="L70" s="892"/>
      <c r="M70" s="892"/>
      <c r="N70" s="892"/>
      <c r="O70" s="892"/>
      <c r="P70" s="892"/>
      <c r="Q70" s="893"/>
    </row>
    <row r="71" spans="1:74" ht="12" customHeight="1" x14ac:dyDescent="0.2">
      <c r="A71" s="267"/>
      <c r="B71" s="875" t="s">
        <v>911</v>
      </c>
      <c r="C71" s="876"/>
      <c r="D71" s="876"/>
      <c r="E71" s="876"/>
      <c r="F71" s="876"/>
      <c r="G71" s="876"/>
      <c r="H71" s="876"/>
      <c r="I71" s="876"/>
      <c r="J71" s="876"/>
      <c r="K71" s="876"/>
      <c r="L71" s="876"/>
      <c r="M71" s="876"/>
      <c r="N71" s="876"/>
      <c r="O71" s="876"/>
      <c r="P71" s="876"/>
      <c r="Q71" s="877"/>
    </row>
    <row r="73" spans="1:74" ht="8.1" customHeight="1" x14ac:dyDescent="0.2"/>
  </sheetData>
  <mergeCells count="19">
    <mergeCell ref="B67:Q67"/>
    <mergeCell ref="B71:Q71"/>
    <mergeCell ref="B64:Q64"/>
    <mergeCell ref="BK3:BV3"/>
    <mergeCell ref="AY3:BJ3"/>
    <mergeCell ref="B66:Q66"/>
    <mergeCell ref="B68:Q68"/>
    <mergeCell ref="B60:Q60"/>
    <mergeCell ref="B61:Q61"/>
    <mergeCell ref="B62:Q62"/>
    <mergeCell ref="B63:Q63"/>
    <mergeCell ref="B65:Q65"/>
    <mergeCell ref="B69:Q69"/>
    <mergeCell ref="B70:Q70"/>
    <mergeCell ref="A1:A2"/>
    <mergeCell ref="C3:N3"/>
    <mergeCell ref="O3:Z3"/>
    <mergeCell ref="AA3:AL3"/>
    <mergeCell ref="AM3:AX3"/>
  </mergeCells>
  <phoneticPr fontId="0" type="noConversion"/>
  <conditionalFormatting sqref="C59:P59">
    <cfRule type="cellIs" dxfId="2" priority="1" stopIfTrue="1" operator="notEqual">
      <formula>0</formula>
    </cfRule>
  </conditionalFormatting>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Y5" activePane="bottomRight" state="frozen"/>
      <selection pane="topRight" activeCell="C1" sqref="C1"/>
      <selection pane="bottomLeft" activeCell="A5" sqref="A5"/>
      <selection pane="bottomRight" activeCell="BJ47" sqref="BJ47"/>
    </sheetView>
  </sheetViews>
  <sheetFormatPr defaultColWidth="9.42578125" defaultRowHeight="12" customHeight="1" x14ac:dyDescent="0.25"/>
  <cols>
    <col min="1" max="1" width="12.42578125" style="357" customWidth="1"/>
    <col min="2" max="2" width="27.42578125" style="357" customWidth="1"/>
    <col min="3" max="31" width="6.5703125" style="256" customWidth="1"/>
    <col min="32" max="34" width="6.5703125" style="342" customWidth="1"/>
    <col min="35" max="74" width="6.5703125" style="256" customWidth="1"/>
    <col min="75" max="16384" width="9.42578125" style="357"/>
  </cols>
  <sheetData>
    <row r="1" spans="1:74" ht="12.75" customHeight="1" x14ac:dyDescent="0.25">
      <c r="A1" s="777" t="s">
        <v>516</v>
      </c>
      <c r="B1" s="387" t="s">
        <v>1036</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row>
    <row r="2" spans="1:74" ht="12.75" customHeight="1" x14ac:dyDescent="0.25">
      <c r="A2" s="778"/>
      <c r="B2" s="388" t="str">
        <f>"U.S. Energy Information Administration  |  Short-Term Energy Outlook - "&amp;Dates!$D$1</f>
        <v>U.S. Energy Information Administration  |  Short-Term Energy Outlook - June 2024</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335"/>
      <c r="AG2" s="335"/>
      <c r="AH2" s="335"/>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row>
    <row r="3" spans="1:74" ht="12.75" customHeight="1" x14ac:dyDescent="0.25">
      <c r="A3" s="386" t="s">
        <v>848</v>
      </c>
      <c r="B3" s="360"/>
      <c r="C3" s="873">
        <f>Dates!D3</f>
        <v>2020</v>
      </c>
      <c r="D3" s="784"/>
      <c r="E3" s="784"/>
      <c r="F3" s="784"/>
      <c r="G3" s="784"/>
      <c r="H3" s="784"/>
      <c r="I3" s="784"/>
      <c r="J3" s="784"/>
      <c r="K3" s="784"/>
      <c r="L3" s="784"/>
      <c r="M3" s="784"/>
      <c r="N3" s="874"/>
      <c r="O3" s="781">
        <f>C3+1</f>
        <v>2021</v>
      </c>
      <c r="P3" s="784"/>
      <c r="Q3" s="784"/>
      <c r="R3" s="784"/>
      <c r="S3" s="784"/>
      <c r="T3" s="784"/>
      <c r="U3" s="784"/>
      <c r="V3" s="784"/>
      <c r="W3" s="784"/>
      <c r="X3" s="784"/>
      <c r="Y3" s="784"/>
      <c r="Z3" s="874"/>
      <c r="AA3" s="781">
        <f>O3+1</f>
        <v>2022</v>
      </c>
      <c r="AB3" s="784"/>
      <c r="AC3" s="784"/>
      <c r="AD3" s="784"/>
      <c r="AE3" s="784"/>
      <c r="AF3" s="784"/>
      <c r="AG3" s="784"/>
      <c r="AH3" s="784"/>
      <c r="AI3" s="784"/>
      <c r="AJ3" s="784"/>
      <c r="AK3" s="784"/>
      <c r="AL3" s="874"/>
      <c r="AM3" s="781">
        <f>AA3+1</f>
        <v>2023</v>
      </c>
      <c r="AN3" s="784"/>
      <c r="AO3" s="784"/>
      <c r="AP3" s="784"/>
      <c r="AQ3" s="784"/>
      <c r="AR3" s="784"/>
      <c r="AS3" s="784"/>
      <c r="AT3" s="784"/>
      <c r="AU3" s="784"/>
      <c r="AV3" s="784"/>
      <c r="AW3" s="784"/>
      <c r="AX3" s="874"/>
      <c r="AY3" s="781">
        <f>AM3+1</f>
        <v>2024</v>
      </c>
      <c r="AZ3" s="784"/>
      <c r="BA3" s="784"/>
      <c r="BB3" s="784"/>
      <c r="BC3" s="784"/>
      <c r="BD3" s="784"/>
      <c r="BE3" s="784"/>
      <c r="BF3" s="784"/>
      <c r="BG3" s="784"/>
      <c r="BH3" s="784"/>
      <c r="BI3" s="784"/>
      <c r="BJ3" s="874"/>
      <c r="BK3" s="781">
        <f>AY3+1</f>
        <v>2025</v>
      </c>
      <c r="BL3" s="784"/>
      <c r="BM3" s="784"/>
      <c r="BN3" s="784"/>
      <c r="BO3" s="784"/>
      <c r="BP3" s="784"/>
      <c r="BQ3" s="784"/>
      <c r="BR3" s="784"/>
      <c r="BS3" s="784"/>
      <c r="BT3" s="784"/>
      <c r="BU3" s="784"/>
      <c r="BV3" s="874"/>
    </row>
    <row r="4" spans="1:74" ht="12" customHeight="1" x14ac:dyDescent="0.25">
      <c r="A4" s="396" t="str">
        <f>TEXT(Dates!$D$2,"dddd, mmmm d, yyyy")</f>
        <v>Thursday, June 6, 2024</v>
      </c>
      <c r="B4" s="36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2" customHeight="1" x14ac:dyDescent="0.25">
      <c r="A5" s="359"/>
      <c r="B5" s="358" t="s">
        <v>1216</v>
      </c>
      <c r="C5" s="261"/>
      <c r="D5" s="573"/>
      <c r="E5" s="573"/>
      <c r="F5" s="573"/>
      <c r="G5" s="573"/>
      <c r="H5" s="573"/>
      <c r="I5" s="573"/>
      <c r="J5" s="573"/>
      <c r="K5" s="573"/>
      <c r="L5" s="573"/>
      <c r="M5" s="573"/>
      <c r="N5" s="262"/>
      <c r="O5" s="261"/>
      <c r="P5" s="573"/>
      <c r="Q5" s="573"/>
      <c r="R5" s="573"/>
      <c r="S5" s="573"/>
      <c r="T5" s="573"/>
      <c r="U5" s="573"/>
      <c r="V5" s="573"/>
      <c r="W5" s="573"/>
      <c r="X5" s="573"/>
      <c r="Y5" s="573"/>
      <c r="Z5" s="262"/>
      <c r="AA5" s="261"/>
      <c r="AB5" s="573"/>
      <c r="AC5" s="573"/>
      <c r="AD5" s="573"/>
      <c r="AE5" s="573"/>
      <c r="AF5" s="573"/>
      <c r="AG5" s="573"/>
      <c r="AH5" s="573"/>
      <c r="AI5" s="573"/>
      <c r="AJ5" s="573"/>
      <c r="AK5" s="573"/>
      <c r="AL5" s="262"/>
      <c r="AM5" s="261"/>
      <c r="AN5" s="573"/>
      <c r="AO5" s="573"/>
      <c r="AP5" s="573"/>
      <c r="AQ5" s="573"/>
      <c r="AR5" s="573"/>
      <c r="AS5" s="573"/>
      <c r="AT5" s="573"/>
      <c r="AU5" s="573"/>
      <c r="AV5" s="573"/>
      <c r="AW5" s="573"/>
      <c r="AX5" s="262"/>
      <c r="AY5" s="261"/>
      <c r="AZ5" s="573"/>
      <c r="BA5" s="573"/>
      <c r="BB5" s="573"/>
      <c r="BC5" s="573"/>
      <c r="BD5" s="578"/>
      <c r="BE5" s="578"/>
      <c r="BF5" s="578"/>
      <c r="BG5" s="578"/>
      <c r="BH5" s="578"/>
      <c r="BI5" s="578"/>
      <c r="BJ5" s="578"/>
      <c r="BK5" s="579"/>
      <c r="BL5" s="578"/>
      <c r="BM5" s="578"/>
      <c r="BN5" s="578"/>
      <c r="BO5" s="578"/>
      <c r="BP5" s="578"/>
      <c r="BQ5" s="578"/>
      <c r="BR5" s="578"/>
      <c r="BS5" s="578"/>
      <c r="BT5" s="578"/>
      <c r="BU5" s="578"/>
      <c r="BV5" s="578"/>
    </row>
    <row r="6" spans="1:74" s="593" customFormat="1" ht="12" customHeight="1" x14ac:dyDescent="0.25">
      <c r="A6" s="591"/>
      <c r="B6" s="595" t="s">
        <v>1210</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66"/>
      <c r="BE6" s="566"/>
      <c r="BF6" s="566"/>
      <c r="BG6" s="566"/>
      <c r="BH6" s="566"/>
      <c r="BI6" s="566"/>
      <c r="BJ6" s="566"/>
      <c r="BK6" s="566"/>
      <c r="BL6" s="566"/>
      <c r="BM6" s="566"/>
      <c r="BN6" s="566"/>
      <c r="BO6" s="566"/>
      <c r="BP6" s="566"/>
      <c r="BQ6" s="566"/>
      <c r="BR6" s="566"/>
      <c r="BS6" s="566"/>
      <c r="BT6" s="566"/>
      <c r="BU6" s="566"/>
      <c r="BV6" s="566"/>
    </row>
    <row r="7" spans="1:74" ht="12" customHeight="1" x14ac:dyDescent="0.25">
      <c r="A7" s="359" t="s">
        <v>851</v>
      </c>
      <c r="B7" s="594" t="s">
        <v>1194</v>
      </c>
      <c r="C7" s="574">
        <v>463.57080000000002</v>
      </c>
      <c r="D7" s="574">
        <v>464.87020000000001</v>
      </c>
      <c r="E7" s="574">
        <v>465.83850000000001</v>
      </c>
      <c r="F7" s="574">
        <v>466.98070000000001</v>
      </c>
      <c r="G7" s="574">
        <v>468.80770000000001</v>
      </c>
      <c r="H7" s="574">
        <v>468.55470000000003</v>
      </c>
      <c r="I7" s="574">
        <v>468.63159999999999</v>
      </c>
      <c r="J7" s="574">
        <v>468.61700000000002</v>
      </c>
      <c r="K7" s="574">
        <v>468.56169999999997</v>
      </c>
      <c r="L7" s="574">
        <v>468.1979</v>
      </c>
      <c r="M7" s="574">
        <v>468.51670000000001</v>
      </c>
      <c r="N7" s="574">
        <v>468.15949999999998</v>
      </c>
      <c r="O7" s="574">
        <v>468.14159999999998</v>
      </c>
      <c r="P7" s="574">
        <v>468.12060000000002</v>
      </c>
      <c r="Q7" s="574">
        <v>468.26100000000002</v>
      </c>
      <c r="R7" s="574">
        <v>468.5847</v>
      </c>
      <c r="S7" s="574">
        <v>468.54660000000001</v>
      </c>
      <c r="T7" s="574">
        <v>469.06670000000003</v>
      </c>
      <c r="U7" s="574">
        <v>469.96789999999999</v>
      </c>
      <c r="V7" s="574">
        <v>470.66410000000002</v>
      </c>
      <c r="W7" s="574">
        <v>470.50979999999998</v>
      </c>
      <c r="X7" s="574">
        <v>471.7885</v>
      </c>
      <c r="Y7" s="574">
        <v>471.8152</v>
      </c>
      <c r="Z7" s="574">
        <v>473.4588</v>
      </c>
      <c r="AA7" s="574">
        <v>479.64890000000003</v>
      </c>
      <c r="AB7" s="574">
        <v>479.6934</v>
      </c>
      <c r="AC7" s="574">
        <v>479.3648</v>
      </c>
      <c r="AD7" s="574">
        <v>479.43270000000001</v>
      </c>
      <c r="AE7" s="574">
        <v>481.55290000000002</v>
      </c>
      <c r="AF7" s="574">
        <v>482.71510000000001</v>
      </c>
      <c r="AG7" s="574">
        <v>483.77749999999997</v>
      </c>
      <c r="AH7" s="574">
        <v>483.68079999999998</v>
      </c>
      <c r="AI7" s="574">
        <v>483.65350000000001</v>
      </c>
      <c r="AJ7" s="574">
        <v>483.65350000000001</v>
      </c>
      <c r="AK7" s="574">
        <v>483.97699999999998</v>
      </c>
      <c r="AL7" s="574">
        <v>483.61470000000003</v>
      </c>
      <c r="AM7" s="574">
        <v>485.21159999999998</v>
      </c>
      <c r="AN7" s="574">
        <v>486.39960000000002</v>
      </c>
      <c r="AO7" s="574">
        <v>486.37209999999999</v>
      </c>
      <c r="AP7" s="574">
        <v>487.92430000000002</v>
      </c>
      <c r="AQ7" s="574">
        <v>486.95690000000002</v>
      </c>
      <c r="AR7" s="574">
        <v>487.94110000000001</v>
      </c>
      <c r="AS7" s="574">
        <v>488.73570000000001</v>
      </c>
      <c r="AT7" s="574">
        <v>488.73570000000001</v>
      </c>
      <c r="AU7" s="574">
        <v>488.35270000000003</v>
      </c>
      <c r="AV7" s="574">
        <v>488.35390000000001</v>
      </c>
      <c r="AW7" s="574">
        <v>489.04570000000001</v>
      </c>
      <c r="AX7" s="574">
        <v>489.12329999999997</v>
      </c>
      <c r="AY7" s="574">
        <v>489.0874</v>
      </c>
      <c r="AZ7" s="574">
        <v>489.0874</v>
      </c>
      <c r="BA7" s="574">
        <v>488.38409999999999</v>
      </c>
      <c r="BB7" s="574">
        <v>488.82909999999998</v>
      </c>
      <c r="BC7" s="574">
        <v>489.01490000000001</v>
      </c>
      <c r="BD7" s="556">
        <v>486.5317</v>
      </c>
      <c r="BE7" s="556">
        <v>486.9769</v>
      </c>
      <c r="BF7" s="556">
        <v>487.6986</v>
      </c>
      <c r="BG7" s="556">
        <v>487.6986</v>
      </c>
      <c r="BH7" s="556">
        <v>488.22089999999997</v>
      </c>
      <c r="BI7" s="556">
        <v>488.35090000000002</v>
      </c>
      <c r="BJ7" s="556">
        <v>488.3519</v>
      </c>
      <c r="BK7" s="556">
        <v>488.18990000000002</v>
      </c>
      <c r="BL7" s="556">
        <v>489.04790000000003</v>
      </c>
      <c r="BM7" s="556">
        <v>488.18889999999999</v>
      </c>
      <c r="BN7" s="556">
        <v>488.2122</v>
      </c>
      <c r="BO7" s="556">
        <v>490.23930000000001</v>
      </c>
      <c r="BP7" s="556">
        <v>490.68579999999997</v>
      </c>
      <c r="BQ7" s="556">
        <v>491.6816</v>
      </c>
      <c r="BR7" s="556">
        <v>491.6816</v>
      </c>
      <c r="BS7" s="556">
        <v>491.6816</v>
      </c>
      <c r="BT7" s="556">
        <v>491.6816</v>
      </c>
      <c r="BU7" s="556">
        <v>491.79759999999999</v>
      </c>
      <c r="BV7" s="556">
        <v>491.73469999999998</v>
      </c>
    </row>
    <row r="8" spans="1:74" ht="12" customHeight="1" x14ac:dyDescent="0.25">
      <c r="A8" s="359" t="s">
        <v>852</v>
      </c>
      <c r="B8" s="594" t="s">
        <v>511</v>
      </c>
      <c r="C8" s="574">
        <v>222.41399999999999</v>
      </c>
      <c r="D8" s="574">
        <v>222.3715</v>
      </c>
      <c r="E8" s="574">
        <v>221.49709999999999</v>
      </c>
      <c r="F8" s="574">
        <v>221.5171</v>
      </c>
      <c r="G8" s="574">
        <v>220.7971</v>
      </c>
      <c r="H8" s="574">
        <v>219.43020000000001</v>
      </c>
      <c r="I8" s="574">
        <v>219.43020000000001</v>
      </c>
      <c r="J8" s="574">
        <v>218.2902</v>
      </c>
      <c r="K8" s="574">
        <v>217.13220000000001</v>
      </c>
      <c r="L8" s="574">
        <v>215.9932</v>
      </c>
      <c r="M8" s="574">
        <v>215.58019999999999</v>
      </c>
      <c r="N8" s="574">
        <v>213.9503</v>
      </c>
      <c r="O8" s="574">
        <v>213.1018</v>
      </c>
      <c r="P8" s="574">
        <v>213.1018</v>
      </c>
      <c r="Q8" s="574">
        <v>212.553</v>
      </c>
      <c r="R8" s="574">
        <v>212.21100000000001</v>
      </c>
      <c r="S8" s="574">
        <v>211.6525</v>
      </c>
      <c r="T8" s="574">
        <v>210.68039999999999</v>
      </c>
      <c r="U8" s="574">
        <v>210.68039999999999</v>
      </c>
      <c r="V8" s="574">
        <v>210.68039999999999</v>
      </c>
      <c r="W8" s="574">
        <v>210.68039999999999</v>
      </c>
      <c r="X8" s="574">
        <v>209.7774</v>
      </c>
      <c r="Y8" s="574">
        <v>209.76480000000001</v>
      </c>
      <c r="Z8" s="574">
        <v>208.32599999999999</v>
      </c>
      <c r="AA8" s="574">
        <v>200.59809999999999</v>
      </c>
      <c r="AB8" s="574">
        <v>200.5686</v>
      </c>
      <c r="AC8" s="574">
        <v>199.3766</v>
      </c>
      <c r="AD8" s="574">
        <v>198.9316</v>
      </c>
      <c r="AE8" s="574">
        <v>197.4076</v>
      </c>
      <c r="AF8" s="574">
        <v>194.4196</v>
      </c>
      <c r="AG8" s="574">
        <v>194.4376</v>
      </c>
      <c r="AH8" s="574">
        <v>193.4126</v>
      </c>
      <c r="AI8" s="574">
        <v>190.98159999999999</v>
      </c>
      <c r="AJ8" s="574">
        <v>190.98159999999999</v>
      </c>
      <c r="AK8" s="574">
        <v>190.8271</v>
      </c>
      <c r="AL8" s="574">
        <v>187.87209999999999</v>
      </c>
      <c r="AM8" s="574">
        <v>184.86519999999999</v>
      </c>
      <c r="AN8" s="574">
        <v>184.8546</v>
      </c>
      <c r="AO8" s="574">
        <v>184.0497</v>
      </c>
      <c r="AP8" s="574">
        <v>184.0497</v>
      </c>
      <c r="AQ8" s="574">
        <v>182.55770000000001</v>
      </c>
      <c r="AR8" s="574">
        <v>180.40450000000001</v>
      </c>
      <c r="AS8" s="574">
        <v>179.75559999999999</v>
      </c>
      <c r="AT8" s="574">
        <v>179.14230000000001</v>
      </c>
      <c r="AU8" s="574">
        <v>178.2773</v>
      </c>
      <c r="AV8" s="574">
        <v>177.79230000000001</v>
      </c>
      <c r="AW8" s="574">
        <v>177.79230000000001</v>
      </c>
      <c r="AX8" s="574">
        <v>177.1103</v>
      </c>
      <c r="AY8" s="574">
        <v>176.48429999999999</v>
      </c>
      <c r="AZ8" s="574">
        <v>176.48429999999999</v>
      </c>
      <c r="BA8" s="574">
        <v>176.3108</v>
      </c>
      <c r="BB8" s="574">
        <v>175.68469999999999</v>
      </c>
      <c r="BC8" s="574">
        <v>175.18870000000001</v>
      </c>
      <c r="BD8" s="556">
        <v>175.0087</v>
      </c>
      <c r="BE8" s="556">
        <v>175.0087</v>
      </c>
      <c r="BF8" s="556">
        <v>175.0087</v>
      </c>
      <c r="BG8" s="556">
        <v>175.0087</v>
      </c>
      <c r="BH8" s="556">
        <v>175.0087</v>
      </c>
      <c r="BI8" s="556">
        <v>175.02170000000001</v>
      </c>
      <c r="BJ8" s="556">
        <v>174.34270000000001</v>
      </c>
      <c r="BK8" s="556">
        <v>174.34270000000001</v>
      </c>
      <c r="BL8" s="556">
        <v>174.34270000000001</v>
      </c>
      <c r="BM8" s="556">
        <v>174.34270000000001</v>
      </c>
      <c r="BN8" s="556">
        <v>174.34270000000001</v>
      </c>
      <c r="BO8" s="556">
        <v>172.32660000000001</v>
      </c>
      <c r="BP8" s="556">
        <v>170.60499999999999</v>
      </c>
      <c r="BQ8" s="556">
        <v>168.80500000000001</v>
      </c>
      <c r="BR8" s="556">
        <v>168.80500000000001</v>
      </c>
      <c r="BS8" s="556">
        <v>168.80500000000001</v>
      </c>
      <c r="BT8" s="556">
        <v>168.80500000000001</v>
      </c>
      <c r="BU8" s="556">
        <v>168.80500000000001</v>
      </c>
      <c r="BV8" s="556">
        <v>162.21360000000001</v>
      </c>
    </row>
    <row r="9" spans="1:74" ht="12" customHeight="1" x14ac:dyDescent="0.25">
      <c r="A9" s="359" t="s">
        <v>853</v>
      </c>
      <c r="B9" s="594" t="s">
        <v>345</v>
      </c>
      <c r="C9" s="574">
        <v>27.3613</v>
      </c>
      <c r="D9" s="574">
        <v>27.3413</v>
      </c>
      <c r="E9" s="574">
        <v>27.109300000000001</v>
      </c>
      <c r="F9" s="574">
        <v>27.1082</v>
      </c>
      <c r="G9" s="574">
        <v>27.106400000000001</v>
      </c>
      <c r="H9" s="574">
        <v>27.105799999999999</v>
      </c>
      <c r="I9" s="574">
        <v>27.108599999999999</v>
      </c>
      <c r="J9" s="574">
        <v>27.108599999999999</v>
      </c>
      <c r="K9" s="574">
        <v>27.098199999999999</v>
      </c>
      <c r="L9" s="574">
        <v>27.070900000000002</v>
      </c>
      <c r="M9" s="574">
        <v>27.070900000000002</v>
      </c>
      <c r="N9" s="574">
        <v>26.179600000000001</v>
      </c>
      <c r="O9" s="574">
        <v>27.3688</v>
      </c>
      <c r="P9" s="574">
        <v>27.3687</v>
      </c>
      <c r="Q9" s="574">
        <v>27.369199999999999</v>
      </c>
      <c r="R9" s="574">
        <v>27.367699999999999</v>
      </c>
      <c r="S9" s="574">
        <v>27.366599999999998</v>
      </c>
      <c r="T9" s="574">
        <v>26.842700000000001</v>
      </c>
      <c r="U9" s="574">
        <v>26.825299999999999</v>
      </c>
      <c r="V9" s="574">
        <v>26.827100000000002</v>
      </c>
      <c r="W9" s="574">
        <v>26.8201</v>
      </c>
      <c r="X9" s="574">
        <v>26.8035</v>
      </c>
      <c r="Y9" s="574">
        <v>26.7849</v>
      </c>
      <c r="Z9" s="574">
        <v>26.783000000000001</v>
      </c>
      <c r="AA9" s="574">
        <v>29.762799999999999</v>
      </c>
      <c r="AB9" s="574">
        <v>29.762799999999999</v>
      </c>
      <c r="AC9" s="574">
        <v>29.722100000000001</v>
      </c>
      <c r="AD9" s="574">
        <v>29.599799999999998</v>
      </c>
      <c r="AE9" s="574">
        <v>29.605599999999999</v>
      </c>
      <c r="AF9" s="574">
        <v>29.437100000000001</v>
      </c>
      <c r="AG9" s="574">
        <v>29.4358</v>
      </c>
      <c r="AH9" s="574">
        <v>29.440300000000001</v>
      </c>
      <c r="AI9" s="574">
        <v>29.3536</v>
      </c>
      <c r="AJ9" s="574">
        <v>29.323499999999999</v>
      </c>
      <c r="AK9" s="574">
        <v>29.292899999999999</v>
      </c>
      <c r="AL9" s="574">
        <v>29.2455</v>
      </c>
      <c r="AM9" s="574">
        <v>28.0809</v>
      </c>
      <c r="AN9" s="574">
        <v>28.084</v>
      </c>
      <c r="AO9" s="574">
        <v>28.075500000000002</v>
      </c>
      <c r="AP9" s="574">
        <v>28.077999999999999</v>
      </c>
      <c r="AQ9" s="574">
        <v>28.046199999999999</v>
      </c>
      <c r="AR9" s="574">
        <v>27.899100000000001</v>
      </c>
      <c r="AS9" s="574">
        <v>27.901599999999998</v>
      </c>
      <c r="AT9" s="574">
        <v>27.912400000000002</v>
      </c>
      <c r="AU9" s="574">
        <v>27.9146</v>
      </c>
      <c r="AV9" s="574">
        <v>27.9146</v>
      </c>
      <c r="AW9" s="574">
        <v>27.9087</v>
      </c>
      <c r="AX9" s="574">
        <v>27.8996</v>
      </c>
      <c r="AY9" s="574">
        <v>27.8996</v>
      </c>
      <c r="AZ9" s="574">
        <v>27.8996</v>
      </c>
      <c r="BA9" s="574">
        <v>27.883900000000001</v>
      </c>
      <c r="BB9" s="574">
        <v>27.883700000000001</v>
      </c>
      <c r="BC9" s="574">
        <v>27.8886</v>
      </c>
      <c r="BD9" s="556">
        <v>27.3888</v>
      </c>
      <c r="BE9" s="556">
        <v>27.389099999999999</v>
      </c>
      <c r="BF9" s="556">
        <v>27.3947</v>
      </c>
      <c r="BG9" s="556">
        <v>27.398700000000002</v>
      </c>
      <c r="BH9" s="556">
        <v>27.398700000000002</v>
      </c>
      <c r="BI9" s="556">
        <v>27.398700000000002</v>
      </c>
      <c r="BJ9" s="556">
        <v>27.24</v>
      </c>
      <c r="BK9" s="556">
        <v>27.24</v>
      </c>
      <c r="BL9" s="556">
        <v>27.24</v>
      </c>
      <c r="BM9" s="556">
        <v>27.24</v>
      </c>
      <c r="BN9" s="556">
        <v>27.24</v>
      </c>
      <c r="BO9" s="556">
        <v>27.24</v>
      </c>
      <c r="BP9" s="556">
        <v>26.244700000000002</v>
      </c>
      <c r="BQ9" s="556">
        <v>26.244700000000002</v>
      </c>
      <c r="BR9" s="556">
        <v>26.244700000000002</v>
      </c>
      <c r="BS9" s="556">
        <v>26.244700000000002</v>
      </c>
      <c r="BT9" s="556">
        <v>26.244700000000002</v>
      </c>
      <c r="BU9" s="556">
        <v>26.244700000000002</v>
      </c>
      <c r="BV9" s="556">
        <v>26.023700000000002</v>
      </c>
    </row>
    <row r="10" spans="1:74" ht="12" customHeight="1" x14ac:dyDescent="0.25">
      <c r="A10" s="359" t="s">
        <v>854</v>
      </c>
      <c r="B10" s="594" t="s">
        <v>1199</v>
      </c>
      <c r="C10" s="574">
        <v>0.36430000000000001</v>
      </c>
      <c r="D10" s="574">
        <v>0.36430000000000001</v>
      </c>
      <c r="E10" s="574">
        <v>0.36430000000000001</v>
      </c>
      <c r="F10" s="574">
        <v>0.36430000000000001</v>
      </c>
      <c r="G10" s="574">
        <v>0.36430000000000001</v>
      </c>
      <c r="H10" s="574">
        <v>0.36430000000000001</v>
      </c>
      <c r="I10" s="574">
        <v>0.36430000000000001</v>
      </c>
      <c r="J10" s="574">
        <v>0.36430000000000001</v>
      </c>
      <c r="K10" s="574">
        <v>0.36430000000000001</v>
      </c>
      <c r="L10" s="574">
        <v>0.36430000000000001</v>
      </c>
      <c r="M10" s="574">
        <v>0.36430000000000001</v>
      </c>
      <c r="N10" s="574">
        <v>0.36430000000000001</v>
      </c>
      <c r="O10" s="574">
        <v>0.36430000000000001</v>
      </c>
      <c r="P10" s="574">
        <v>0.36430000000000001</v>
      </c>
      <c r="Q10" s="574">
        <v>0.36430000000000001</v>
      </c>
      <c r="R10" s="574">
        <v>0.36430000000000001</v>
      </c>
      <c r="S10" s="574">
        <v>0.36430000000000001</v>
      </c>
      <c r="T10" s="574">
        <v>0.36430000000000001</v>
      </c>
      <c r="U10" s="574">
        <v>0.36430000000000001</v>
      </c>
      <c r="V10" s="574">
        <v>0.36430000000000001</v>
      </c>
      <c r="W10" s="574">
        <v>0.36430000000000001</v>
      </c>
      <c r="X10" s="574">
        <v>0.36430000000000001</v>
      </c>
      <c r="Y10" s="574">
        <v>0.36430000000000001</v>
      </c>
      <c r="Z10" s="574">
        <v>0.36430000000000001</v>
      </c>
      <c r="AA10" s="574">
        <v>0.36430000000000001</v>
      </c>
      <c r="AB10" s="574">
        <v>0.36430000000000001</v>
      </c>
      <c r="AC10" s="574">
        <v>0.36430000000000001</v>
      </c>
      <c r="AD10" s="574">
        <v>0.36430000000000001</v>
      </c>
      <c r="AE10" s="574">
        <v>0.36430000000000001</v>
      </c>
      <c r="AF10" s="574">
        <v>0.36430000000000001</v>
      </c>
      <c r="AG10" s="574">
        <v>0.36430000000000001</v>
      </c>
      <c r="AH10" s="574">
        <v>0.36430000000000001</v>
      </c>
      <c r="AI10" s="574">
        <v>0.36430000000000001</v>
      </c>
      <c r="AJ10" s="574">
        <v>0.36430000000000001</v>
      </c>
      <c r="AK10" s="574">
        <v>0.36430000000000001</v>
      </c>
      <c r="AL10" s="574">
        <v>0.36430000000000001</v>
      </c>
      <c r="AM10" s="574">
        <v>0.36430000000000001</v>
      </c>
      <c r="AN10" s="574">
        <v>0.36430000000000001</v>
      </c>
      <c r="AO10" s="574">
        <v>0.36430000000000001</v>
      </c>
      <c r="AP10" s="574">
        <v>0.36430000000000001</v>
      </c>
      <c r="AQ10" s="574">
        <v>0.36430000000000001</v>
      </c>
      <c r="AR10" s="574">
        <v>0.36430000000000001</v>
      </c>
      <c r="AS10" s="574">
        <v>0.36430000000000001</v>
      </c>
      <c r="AT10" s="574">
        <v>0.36430000000000001</v>
      </c>
      <c r="AU10" s="574">
        <v>0.36430000000000001</v>
      </c>
      <c r="AV10" s="574">
        <v>0.36430000000000001</v>
      </c>
      <c r="AW10" s="574">
        <v>0.36430000000000001</v>
      </c>
      <c r="AX10" s="574">
        <v>0.36430000000000001</v>
      </c>
      <c r="AY10" s="574">
        <v>0.36430000000000001</v>
      </c>
      <c r="AZ10" s="574">
        <v>0.33629999999999999</v>
      </c>
      <c r="BA10" s="574">
        <v>0.33629999999999999</v>
      </c>
      <c r="BB10" s="574">
        <v>0.33629999999999999</v>
      </c>
      <c r="BC10" s="574">
        <v>0.33629999999999999</v>
      </c>
      <c r="BD10" s="556">
        <v>0.33629999999999999</v>
      </c>
      <c r="BE10" s="556">
        <v>0.33629999999999999</v>
      </c>
      <c r="BF10" s="556">
        <v>0.33629999999999999</v>
      </c>
      <c r="BG10" s="556">
        <v>0.33629999999999999</v>
      </c>
      <c r="BH10" s="556">
        <v>0.33629999999999999</v>
      </c>
      <c r="BI10" s="556">
        <v>0.33629999999999999</v>
      </c>
      <c r="BJ10" s="556">
        <v>0.33629999999999999</v>
      </c>
      <c r="BK10" s="556">
        <v>0.33629999999999999</v>
      </c>
      <c r="BL10" s="556">
        <v>0.33629999999999999</v>
      </c>
      <c r="BM10" s="556">
        <v>0.33629999999999999</v>
      </c>
      <c r="BN10" s="556">
        <v>0.33629999999999999</v>
      </c>
      <c r="BO10" s="556">
        <v>0.33629999999999999</v>
      </c>
      <c r="BP10" s="556">
        <v>0.33629999999999999</v>
      </c>
      <c r="BQ10" s="556">
        <v>0.33629999999999999</v>
      </c>
      <c r="BR10" s="556">
        <v>0.33629999999999999</v>
      </c>
      <c r="BS10" s="556">
        <v>0.33629999999999999</v>
      </c>
      <c r="BT10" s="556">
        <v>0.33629999999999999</v>
      </c>
      <c r="BU10" s="556">
        <v>0.33629999999999999</v>
      </c>
      <c r="BV10" s="556">
        <v>0.33629999999999999</v>
      </c>
    </row>
    <row r="11" spans="1:74" s="593" customFormat="1" ht="12" customHeight="1" x14ac:dyDescent="0.25">
      <c r="A11" s="591"/>
      <c r="B11" s="595" t="s">
        <v>1211</v>
      </c>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566"/>
      <c r="BE11" s="566"/>
      <c r="BF11" s="566"/>
      <c r="BG11" s="566"/>
      <c r="BH11" s="566"/>
      <c r="BI11" s="566"/>
      <c r="BJ11" s="566"/>
      <c r="BK11" s="566"/>
      <c r="BL11" s="566"/>
      <c r="BM11" s="566"/>
      <c r="BN11" s="566"/>
      <c r="BO11" s="566"/>
      <c r="BP11" s="566"/>
      <c r="BQ11" s="566"/>
      <c r="BR11" s="566"/>
      <c r="BS11" s="566"/>
      <c r="BT11" s="566"/>
      <c r="BU11" s="566"/>
      <c r="BV11" s="566"/>
    </row>
    <row r="12" spans="1:74" ht="12" customHeight="1" x14ac:dyDescent="0.25">
      <c r="A12" s="359" t="s">
        <v>855</v>
      </c>
      <c r="B12" s="585" t="s">
        <v>1189</v>
      </c>
      <c r="C12" s="574">
        <v>104.47190000000001</v>
      </c>
      <c r="D12" s="574">
        <v>104.5492</v>
      </c>
      <c r="E12" s="574">
        <v>106.08410000000001</v>
      </c>
      <c r="F12" s="574">
        <v>106.36409999999999</v>
      </c>
      <c r="G12" s="574">
        <v>107.2223</v>
      </c>
      <c r="H12" s="574">
        <v>107.6035</v>
      </c>
      <c r="I12" s="574">
        <v>107.8145</v>
      </c>
      <c r="J12" s="574">
        <v>108.3463</v>
      </c>
      <c r="K12" s="574">
        <v>109.1229</v>
      </c>
      <c r="L12" s="574">
        <v>109.4468</v>
      </c>
      <c r="M12" s="574">
        <v>111.17910000000001</v>
      </c>
      <c r="N12" s="574">
        <v>118.0311</v>
      </c>
      <c r="O12" s="574">
        <v>118.8746</v>
      </c>
      <c r="P12" s="574">
        <v>119.84139999999999</v>
      </c>
      <c r="Q12" s="574">
        <v>120.9743</v>
      </c>
      <c r="R12" s="574">
        <v>121.7433</v>
      </c>
      <c r="S12" s="574">
        <v>123.08159999999999</v>
      </c>
      <c r="T12" s="574">
        <v>124.72920000000001</v>
      </c>
      <c r="U12" s="574">
        <v>125.997</v>
      </c>
      <c r="V12" s="574">
        <v>126.33540000000001</v>
      </c>
      <c r="W12" s="574">
        <v>126.6836</v>
      </c>
      <c r="X12" s="574">
        <v>128.09989999999999</v>
      </c>
      <c r="Y12" s="574">
        <v>129.22550000000001</v>
      </c>
      <c r="Z12" s="574">
        <v>132.62889999999999</v>
      </c>
      <c r="AA12" s="574">
        <v>133.58449999999999</v>
      </c>
      <c r="AB12" s="574">
        <v>133.84450000000001</v>
      </c>
      <c r="AC12" s="574">
        <v>134.95349999999999</v>
      </c>
      <c r="AD12" s="574">
        <v>137.25729999999999</v>
      </c>
      <c r="AE12" s="574">
        <v>137.4513</v>
      </c>
      <c r="AF12" s="574">
        <v>137.88050000000001</v>
      </c>
      <c r="AG12" s="574">
        <v>137.8725</v>
      </c>
      <c r="AH12" s="574">
        <v>137.87809999999999</v>
      </c>
      <c r="AI12" s="574">
        <v>137.87809999999999</v>
      </c>
      <c r="AJ12" s="574">
        <v>137.8981</v>
      </c>
      <c r="AK12" s="574">
        <v>139.5986</v>
      </c>
      <c r="AL12" s="574">
        <v>141.27529999999999</v>
      </c>
      <c r="AM12" s="574">
        <v>141.87649999999999</v>
      </c>
      <c r="AN12" s="574">
        <v>142.59</v>
      </c>
      <c r="AO12" s="574">
        <v>143.00280000000001</v>
      </c>
      <c r="AP12" s="574">
        <v>143.6696</v>
      </c>
      <c r="AQ12" s="574">
        <v>144.4539</v>
      </c>
      <c r="AR12" s="574">
        <v>144.42429999999999</v>
      </c>
      <c r="AS12" s="574">
        <v>144.42429999999999</v>
      </c>
      <c r="AT12" s="574">
        <v>144.51230000000001</v>
      </c>
      <c r="AU12" s="574">
        <v>144.59989999999999</v>
      </c>
      <c r="AV12" s="574">
        <v>145.303</v>
      </c>
      <c r="AW12" s="574">
        <v>145.303</v>
      </c>
      <c r="AX12" s="574">
        <v>147.6275</v>
      </c>
      <c r="AY12" s="574">
        <v>148.48570000000001</v>
      </c>
      <c r="AZ12" s="574">
        <v>148.68719999999999</v>
      </c>
      <c r="BA12" s="574">
        <v>148.84719999999999</v>
      </c>
      <c r="BB12" s="574">
        <v>150.0753</v>
      </c>
      <c r="BC12" s="574">
        <v>150.5812</v>
      </c>
      <c r="BD12" s="556">
        <v>151.70580000000001</v>
      </c>
      <c r="BE12" s="556">
        <v>151.70580000000001</v>
      </c>
      <c r="BF12" s="556">
        <v>151.869</v>
      </c>
      <c r="BG12" s="556">
        <v>152.01900000000001</v>
      </c>
      <c r="BH12" s="556">
        <v>152.83959999999999</v>
      </c>
      <c r="BI12" s="556">
        <v>152.83959999999999</v>
      </c>
      <c r="BJ12" s="556">
        <v>154.89359999999999</v>
      </c>
      <c r="BK12" s="556">
        <v>154.9091</v>
      </c>
      <c r="BL12" s="556">
        <v>155.0061</v>
      </c>
      <c r="BM12" s="556">
        <v>155.0061</v>
      </c>
      <c r="BN12" s="556">
        <v>155.0061</v>
      </c>
      <c r="BO12" s="556">
        <v>155.4991</v>
      </c>
      <c r="BP12" s="556">
        <v>155.5052</v>
      </c>
      <c r="BQ12" s="556">
        <v>155.5052</v>
      </c>
      <c r="BR12" s="556">
        <v>155.61840000000001</v>
      </c>
      <c r="BS12" s="556">
        <v>156.68340000000001</v>
      </c>
      <c r="BT12" s="556">
        <v>157.34399999999999</v>
      </c>
      <c r="BU12" s="556">
        <v>157.74029999999999</v>
      </c>
      <c r="BV12" s="556">
        <v>159.9522</v>
      </c>
    </row>
    <row r="13" spans="1:74" ht="12" customHeight="1" x14ac:dyDescent="0.25">
      <c r="A13" s="359" t="s">
        <v>856</v>
      </c>
      <c r="B13" s="585" t="s">
        <v>1205</v>
      </c>
      <c r="C13" s="574">
        <v>36.6387</v>
      </c>
      <c r="D13" s="574">
        <v>37.062100000000001</v>
      </c>
      <c r="E13" s="574">
        <v>37.292499999999997</v>
      </c>
      <c r="F13" s="574">
        <v>37.963099999999997</v>
      </c>
      <c r="G13" s="574">
        <v>38.328899999999997</v>
      </c>
      <c r="H13" s="574">
        <v>39.409799999999997</v>
      </c>
      <c r="I13" s="574">
        <v>39.997799999999998</v>
      </c>
      <c r="J13" s="574">
        <v>40.601900000000001</v>
      </c>
      <c r="K13" s="574">
        <v>41.210900000000002</v>
      </c>
      <c r="L13" s="574">
        <v>41.580500000000001</v>
      </c>
      <c r="M13" s="574">
        <v>42.446899999999999</v>
      </c>
      <c r="N13" s="574">
        <v>45.838099999999997</v>
      </c>
      <c r="O13" s="574">
        <v>46.484299999999998</v>
      </c>
      <c r="P13" s="574">
        <v>47.177999999999997</v>
      </c>
      <c r="Q13" s="574">
        <v>48.7928</v>
      </c>
      <c r="R13" s="574">
        <v>49.304699999999997</v>
      </c>
      <c r="S13" s="574">
        <v>49.969499999999996</v>
      </c>
      <c r="T13" s="574">
        <v>50.695500000000003</v>
      </c>
      <c r="U13" s="574">
        <v>51.642800000000001</v>
      </c>
      <c r="V13" s="574">
        <v>53.119799999999998</v>
      </c>
      <c r="W13" s="574">
        <v>54.140500000000003</v>
      </c>
      <c r="X13" s="574">
        <v>54.960700000000003</v>
      </c>
      <c r="Y13" s="574">
        <v>55.974899999999998</v>
      </c>
      <c r="Z13" s="574">
        <v>59.529200000000003</v>
      </c>
      <c r="AA13" s="574">
        <v>60.788200000000003</v>
      </c>
      <c r="AB13" s="574">
        <v>61.111400000000003</v>
      </c>
      <c r="AC13" s="574">
        <v>62.0869</v>
      </c>
      <c r="AD13" s="574">
        <v>62.541499999999999</v>
      </c>
      <c r="AE13" s="574">
        <v>63.302300000000002</v>
      </c>
      <c r="AF13" s="574">
        <v>64.515199999999993</v>
      </c>
      <c r="AG13" s="574">
        <v>65.101799999999997</v>
      </c>
      <c r="AH13" s="574">
        <v>65.804699999999997</v>
      </c>
      <c r="AI13" s="574">
        <v>66.587800000000001</v>
      </c>
      <c r="AJ13" s="574">
        <v>67.123699999999999</v>
      </c>
      <c r="AK13" s="574">
        <v>67.950999999999993</v>
      </c>
      <c r="AL13" s="574">
        <v>70.767799999999994</v>
      </c>
      <c r="AM13" s="574">
        <v>72.197800000000001</v>
      </c>
      <c r="AN13" s="574">
        <v>72.745800000000003</v>
      </c>
      <c r="AO13" s="574">
        <v>73.267200000000003</v>
      </c>
      <c r="AP13" s="574">
        <v>74.149000000000001</v>
      </c>
      <c r="AQ13" s="574">
        <v>75.236000000000004</v>
      </c>
      <c r="AR13" s="574">
        <v>76.835300000000004</v>
      </c>
      <c r="AS13" s="574">
        <v>78.864999999999995</v>
      </c>
      <c r="AT13" s="574">
        <v>79.586500000000001</v>
      </c>
      <c r="AU13" s="574">
        <v>80.545599999999993</v>
      </c>
      <c r="AV13" s="574">
        <v>82.189599999999999</v>
      </c>
      <c r="AW13" s="574">
        <v>83.152500000000003</v>
      </c>
      <c r="AX13" s="574">
        <v>90.141199999999998</v>
      </c>
      <c r="AY13" s="574">
        <v>92.656199999999998</v>
      </c>
      <c r="AZ13" s="574">
        <v>93.230199999999996</v>
      </c>
      <c r="BA13" s="574">
        <v>95.949100000000001</v>
      </c>
      <c r="BB13" s="574">
        <v>99.270499999999998</v>
      </c>
      <c r="BC13" s="574">
        <v>103.99379999999999</v>
      </c>
      <c r="BD13" s="556">
        <v>109.16589999999999</v>
      </c>
      <c r="BE13" s="556">
        <v>111.5179</v>
      </c>
      <c r="BF13" s="556">
        <v>113.7955</v>
      </c>
      <c r="BG13" s="556">
        <v>114.9466</v>
      </c>
      <c r="BH13" s="556">
        <v>116.6622</v>
      </c>
      <c r="BI13" s="556">
        <v>118.59059999999999</v>
      </c>
      <c r="BJ13" s="556">
        <v>126.3043</v>
      </c>
      <c r="BK13" s="556">
        <v>128.18690000000001</v>
      </c>
      <c r="BL13" s="556">
        <v>128.18960000000001</v>
      </c>
      <c r="BM13" s="556">
        <v>130.14320000000001</v>
      </c>
      <c r="BN13" s="556">
        <v>131.70050000000001</v>
      </c>
      <c r="BO13" s="556">
        <v>134.00540000000001</v>
      </c>
      <c r="BP13" s="556">
        <v>136.75139999999999</v>
      </c>
      <c r="BQ13" s="556">
        <v>138.7816</v>
      </c>
      <c r="BR13" s="556">
        <v>139.7362</v>
      </c>
      <c r="BS13" s="556">
        <v>140.6671</v>
      </c>
      <c r="BT13" s="556">
        <v>141.8365</v>
      </c>
      <c r="BU13" s="556">
        <v>143.3973</v>
      </c>
      <c r="BV13" s="556">
        <v>154.47909999999999</v>
      </c>
    </row>
    <row r="14" spans="1:74" ht="12" customHeight="1" x14ac:dyDescent="0.25">
      <c r="A14" s="359" t="s">
        <v>857</v>
      </c>
      <c r="B14" s="594" t="s">
        <v>1206</v>
      </c>
      <c r="C14" s="574">
        <v>1.7479</v>
      </c>
      <c r="D14" s="574">
        <v>1.7479</v>
      </c>
      <c r="E14" s="574">
        <v>1.7479</v>
      </c>
      <c r="F14" s="574">
        <v>1.7479</v>
      </c>
      <c r="G14" s="574">
        <v>1.7479</v>
      </c>
      <c r="H14" s="574">
        <v>1.7479</v>
      </c>
      <c r="I14" s="574">
        <v>1.7479</v>
      </c>
      <c r="J14" s="574">
        <v>1.7479</v>
      </c>
      <c r="K14" s="574">
        <v>1.7479</v>
      </c>
      <c r="L14" s="574">
        <v>1.7479</v>
      </c>
      <c r="M14" s="574">
        <v>1.7479</v>
      </c>
      <c r="N14" s="574">
        <v>1.7479</v>
      </c>
      <c r="O14" s="574">
        <v>1.7399</v>
      </c>
      <c r="P14" s="574">
        <v>1.7399</v>
      </c>
      <c r="Q14" s="574">
        <v>1.7399</v>
      </c>
      <c r="R14" s="574">
        <v>1.7399</v>
      </c>
      <c r="S14" s="574">
        <v>1.7399</v>
      </c>
      <c r="T14" s="574">
        <v>1.7399</v>
      </c>
      <c r="U14" s="574">
        <v>1.5599000000000001</v>
      </c>
      <c r="V14" s="574">
        <v>1.5599000000000001</v>
      </c>
      <c r="W14" s="574">
        <v>1.5599000000000001</v>
      </c>
      <c r="X14" s="574">
        <v>1.4799</v>
      </c>
      <c r="Y14" s="574">
        <v>1.4799</v>
      </c>
      <c r="Z14" s="574">
        <v>1.48</v>
      </c>
      <c r="AA14" s="574">
        <v>1.48</v>
      </c>
      <c r="AB14" s="574">
        <v>1.48</v>
      </c>
      <c r="AC14" s="574">
        <v>1.48</v>
      </c>
      <c r="AD14" s="574">
        <v>1.48</v>
      </c>
      <c r="AE14" s="574">
        <v>1.48</v>
      </c>
      <c r="AF14" s="574">
        <v>1.48</v>
      </c>
      <c r="AG14" s="574">
        <v>1.48</v>
      </c>
      <c r="AH14" s="574">
        <v>1.48</v>
      </c>
      <c r="AI14" s="574">
        <v>1.48</v>
      </c>
      <c r="AJ14" s="574">
        <v>1.48</v>
      </c>
      <c r="AK14" s="574">
        <v>1.48</v>
      </c>
      <c r="AL14" s="574">
        <v>1.48</v>
      </c>
      <c r="AM14" s="574">
        <v>1.48</v>
      </c>
      <c r="AN14" s="574">
        <v>1.48</v>
      </c>
      <c r="AO14" s="574">
        <v>1.48</v>
      </c>
      <c r="AP14" s="574">
        <v>1.48</v>
      </c>
      <c r="AQ14" s="574">
        <v>1.48</v>
      </c>
      <c r="AR14" s="574">
        <v>1.48</v>
      </c>
      <c r="AS14" s="574">
        <v>1.48</v>
      </c>
      <c r="AT14" s="574">
        <v>1.48</v>
      </c>
      <c r="AU14" s="574">
        <v>1.48</v>
      </c>
      <c r="AV14" s="574">
        <v>1.48</v>
      </c>
      <c r="AW14" s="574">
        <v>1.48</v>
      </c>
      <c r="AX14" s="574">
        <v>1.48</v>
      </c>
      <c r="AY14" s="574">
        <v>1.48</v>
      </c>
      <c r="AZ14" s="574">
        <v>1.48</v>
      </c>
      <c r="BA14" s="574">
        <v>1.48</v>
      </c>
      <c r="BB14" s="574">
        <v>1.48</v>
      </c>
      <c r="BC14" s="574">
        <v>1.48</v>
      </c>
      <c r="BD14" s="556">
        <v>1.48</v>
      </c>
      <c r="BE14" s="556">
        <v>1.48</v>
      </c>
      <c r="BF14" s="556">
        <v>1.48</v>
      </c>
      <c r="BG14" s="556">
        <v>1.48</v>
      </c>
      <c r="BH14" s="556">
        <v>1.48</v>
      </c>
      <c r="BI14" s="556">
        <v>1.48</v>
      </c>
      <c r="BJ14" s="556">
        <v>1.3919999999999999</v>
      </c>
      <c r="BK14" s="556">
        <v>1.3919999999999999</v>
      </c>
      <c r="BL14" s="556">
        <v>1.3919999999999999</v>
      </c>
      <c r="BM14" s="556">
        <v>1.3919999999999999</v>
      </c>
      <c r="BN14" s="556">
        <v>1.3919999999999999</v>
      </c>
      <c r="BO14" s="556">
        <v>1.3919999999999999</v>
      </c>
      <c r="BP14" s="556">
        <v>1.3919999999999999</v>
      </c>
      <c r="BQ14" s="556">
        <v>1.3919999999999999</v>
      </c>
      <c r="BR14" s="556">
        <v>1.3919999999999999</v>
      </c>
      <c r="BS14" s="556">
        <v>1.3919999999999999</v>
      </c>
      <c r="BT14" s="556">
        <v>1.3919999999999999</v>
      </c>
      <c r="BU14" s="556">
        <v>1.3919999999999999</v>
      </c>
      <c r="BV14" s="556">
        <v>1.3919999999999999</v>
      </c>
    </row>
    <row r="15" spans="1:74" ht="12" customHeight="1" x14ac:dyDescent="0.25">
      <c r="A15" s="359" t="s">
        <v>860</v>
      </c>
      <c r="B15" s="594" t="s">
        <v>1191</v>
      </c>
      <c r="C15" s="574">
        <v>2.5053000000000001</v>
      </c>
      <c r="D15" s="574">
        <v>2.5053000000000001</v>
      </c>
      <c r="E15" s="574">
        <v>2.5053000000000001</v>
      </c>
      <c r="F15" s="574">
        <v>2.5013999999999998</v>
      </c>
      <c r="G15" s="574">
        <v>2.5013999999999998</v>
      </c>
      <c r="H15" s="574">
        <v>2.5225</v>
      </c>
      <c r="I15" s="574">
        <v>2.5225</v>
      </c>
      <c r="J15" s="574">
        <v>2.5225</v>
      </c>
      <c r="K15" s="574">
        <v>2.5225</v>
      </c>
      <c r="L15" s="574">
        <v>2.5225</v>
      </c>
      <c r="M15" s="574">
        <v>2.5225</v>
      </c>
      <c r="N15" s="574">
        <v>2.5225</v>
      </c>
      <c r="O15" s="574">
        <v>2.5225</v>
      </c>
      <c r="P15" s="574">
        <v>2.5225</v>
      </c>
      <c r="Q15" s="574">
        <v>2.5225</v>
      </c>
      <c r="R15" s="574">
        <v>2.5225</v>
      </c>
      <c r="S15" s="574">
        <v>2.5225</v>
      </c>
      <c r="T15" s="574">
        <v>2.5225</v>
      </c>
      <c r="U15" s="574">
        <v>2.5225</v>
      </c>
      <c r="V15" s="574">
        <v>2.5225</v>
      </c>
      <c r="W15" s="574">
        <v>2.5225</v>
      </c>
      <c r="X15" s="574">
        <v>2.5225</v>
      </c>
      <c r="Y15" s="574">
        <v>2.5225</v>
      </c>
      <c r="Z15" s="574">
        <v>2.5225</v>
      </c>
      <c r="AA15" s="574">
        <v>2.5928</v>
      </c>
      <c r="AB15" s="574">
        <v>2.5928</v>
      </c>
      <c r="AC15" s="574">
        <v>2.5928</v>
      </c>
      <c r="AD15" s="574">
        <v>2.6097999999999999</v>
      </c>
      <c r="AE15" s="574">
        <v>2.6097999999999999</v>
      </c>
      <c r="AF15" s="574">
        <v>2.6097999999999999</v>
      </c>
      <c r="AG15" s="574">
        <v>2.6394000000000002</v>
      </c>
      <c r="AH15" s="574">
        <v>2.6613000000000002</v>
      </c>
      <c r="AI15" s="574">
        <v>2.6613000000000002</v>
      </c>
      <c r="AJ15" s="574">
        <v>2.6204999999999998</v>
      </c>
      <c r="AK15" s="574">
        <v>2.6486000000000001</v>
      </c>
      <c r="AL15" s="574">
        <v>2.6486000000000001</v>
      </c>
      <c r="AM15" s="574">
        <v>2.6576</v>
      </c>
      <c r="AN15" s="574">
        <v>2.6576</v>
      </c>
      <c r="AO15" s="574">
        <v>2.6576</v>
      </c>
      <c r="AP15" s="574">
        <v>2.7185999999999999</v>
      </c>
      <c r="AQ15" s="574">
        <v>2.7185999999999999</v>
      </c>
      <c r="AR15" s="574">
        <v>2.7185999999999999</v>
      </c>
      <c r="AS15" s="574">
        <v>2.7185999999999999</v>
      </c>
      <c r="AT15" s="574">
        <v>2.7185999999999999</v>
      </c>
      <c r="AU15" s="574">
        <v>2.7425999999999999</v>
      </c>
      <c r="AV15" s="574">
        <v>2.7425999999999999</v>
      </c>
      <c r="AW15" s="574">
        <v>2.7425999999999999</v>
      </c>
      <c r="AX15" s="574">
        <v>2.7425999999999999</v>
      </c>
      <c r="AY15" s="574">
        <v>2.7425999999999999</v>
      </c>
      <c r="AZ15" s="574">
        <v>2.7425999999999999</v>
      </c>
      <c r="BA15" s="574">
        <v>2.7425999999999999</v>
      </c>
      <c r="BB15" s="574">
        <v>2.7425999999999999</v>
      </c>
      <c r="BC15" s="574">
        <v>2.7425999999999999</v>
      </c>
      <c r="BD15" s="556">
        <v>2.7425999999999999</v>
      </c>
      <c r="BE15" s="556">
        <v>2.7425999999999999</v>
      </c>
      <c r="BF15" s="556">
        <v>2.7425999999999999</v>
      </c>
      <c r="BG15" s="556">
        <v>2.7425999999999999</v>
      </c>
      <c r="BH15" s="556">
        <v>2.7425999999999999</v>
      </c>
      <c r="BI15" s="556">
        <v>2.7425999999999999</v>
      </c>
      <c r="BJ15" s="556">
        <v>2.7425999999999999</v>
      </c>
      <c r="BK15" s="556">
        <v>2.7425999999999999</v>
      </c>
      <c r="BL15" s="556">
        <v>2.7425999999999999</v>
      </c>
      <c r="BM15" s="556">
        <v>2.7425999999999999</v>
      </c>
      <c r="BN15" s="556">
        <v>2.7425999999999999</v>
      </c>
      <c r="BO15" s="556">
        <v>2.7425999999999999</v>
      </c>
      <c r="BP15" s="556">
        <v>2.7425999999999999</v>
      </c>
      <c r="BQ15" s="556">
        <v>2.7425999999999999</v>
      </c>
      <c r="BR15" s="556">
        <v>2.7425999999999999</v>
      </c>
      <c r="BS15" s="556">
        <v>2.7425999999999999</v>
      </c>
      <c r="BT15" s="556">
        <v>2.7425999999999999</v>
      </c>
      <c r="BU15" s="556">
        <v>2.7425999999999999</v>
      </c>
      <c r="BV15" s="556">
        <v>2.7425999999999999</v>
      </c>
    </row>
    <row r="16" spans="1:74" ht="12" customHeight="1" x14ac:dyDescent="0.25">
      <c r="A16" s="359" t="s">
        <v>859</v>
      </c>
      <c r="B16" s="594" t="s">
        <v>1192</v>
      </c>
      <c r="C16" s="574">
        <v>3.9201000000000001</v>
      </c>
      <c r="D16" s="574">
        <v>3.9201000000000001</v>
      </c>
      <c r="E16" s="574">
        <v>3.9192</v>
      </c>
      <c r="F16" s="574">
        <v>3.9192</v>
      </c>
      <c r="G16" s="574">
        <v>3.9182000000000001</v>
      </c>
      <c r="H16" s="574">
        <v>3.8414999999999999</v>
      </c>
      <c r="I16" s="574">
        <v>3.8414999999999999</v>
      </c>
      <c r="J16" s="574">
        <v>3.8431000000000002</v>
      </c>
      <c r="K16" s="574">
        <v>3.8445</v>
      </c>
      <c r="L16" s="574">
        <v>3.8418000000000001</v>
      </c>
      <c r="M16" s="574">
        <v>3.8418000000000001</v>
      </c>
      <c r="N16" s="574">
        <v>3.8351999999999999</v>
      </c>
      <c r="O16" s="574">
        <v>3.6907000000000001</v>
      </c>
      <c r="P16" s="574">
        <v>3.69</v>
      </c>
      <c r="Q16" s="574">
        <v>3.6804000000000001</v>
      </c>
      <c r="R16" s="574">
        <v>3.6804000000000001</v>
      </c>
      <c r="S16" s="574">
        <v>3.6692</v>
      </c>
      <c r="T16" s="574">
        <v>3.6598999999999999</v>
      </c>
      <c r="U16" s="574">
        <v>3.6576</v>
      </c>
      <c r="V16" s="574">
        <v>3.6576</v>
      </c>
      <c r="W16" s="574">
        <v>3.6463000000000001</v>
      </c>
      <c r="X16" s="574">
        <v>3.6562999999999999</v>
      </c>
      <c r="Y16" s="574">
        <v>3.6534</v>
      </c>
      <c r="Z16" s="574">
        <v>3.6520999999999999</v>
      </c>
      <c r="AA16" s="574">
        <v>3.0531000000000001</v>
      </c>
      <c r="AB16" s="574">
        <v>3.0516999999999999</v>
      </c>
      <c r="AC16" s="574">
        <v>3.0371000000000001</v>
      </c>
      <c r="AD16" s="574">
        <v>3.0371000000000001</v>
      </c>
      <c r="AE16" s="574">
        <v>3.0343</v>
      </c>
      <c r="AF16" s="574">
        <v>3.0377999999999998</v>
      </c>
      <c r="AG16" s="574">
        <v>2.9784000000000002</v>
      </c>
      <c r="AH16" s="574">
        <v>2.9784000000000002</v>
      </c>
      <c r="AI16" s="574">
        <v>2.9698000000000002</v>
      </c>
      <c r="AJ16" s="574">
        <v>2.9666000000000001</v>
      </c>
      <c r="AK16" s="574">
        <v>2.9544000000000001</v>
      </c>
      <c r="AL16" s="574">
        <v>2.9224000000000001</v>
      </c>
      <c r="AM16" s="574">
        <v>2.911</v>
      </c>
      <c r="AN16" s="574">
        <v>2.8809999999999998</v>
      </c>
      <c r="AO16" s="574">
        <v>2.8809999999999998</v>
      </c>
      <c r="AP16" s="574">
        <v>2.8809999999999998</v>
      </c>
      <c r="AQ16" s="574">
        <v>2.8809999999999998</v>
      </c>
      <c r="AR16" s="574">
        <v>2.8809999999999998</v>
      </c>
      <c r="AS16" s="574">
        <v>2.8809999999999998</v>
      </c>
      <c r="AT16" s="574">
        <v>2.8769999999999998</v>
      </c>
      <c r="AU16" s="574">
        <v>2.8769999999999998</v>
      </c>
      <c r="AV16" s="574">
        <v>2.8704000000000001</v>
      </c>
      <c r="AW16" s="574">
        <v>2.8725999999999998</v>
      </c>
      <c r="AX16" s="574">
        <v>2.8660000000000001</v>
      </c>
      <c r="AY16" s="574">
        <v>2.8570000000000002</v>
      </c>
      <c r="AZ16" s="574">
        <v>2.8570000000000002</v>
      </c>
      <c r="BA16" s="574">
        <v>2.8570000000000002</v>
      </c>
      <c r="BB16" s="574">
        <v>2.8595999999999999</v>
      </c>
      <c r="BC16" s="574">
        <v>2.8488000000000002</v>
      </c>
      <c r="BD16" s="556">
        <v>2.8761999999999999</v>
      </c>
      <c r="BE16" s="556">
        <v>2.8761999999999999</v>
      </c>
      <c r="BF16" s="556">
        <v>2.8761999999999999</v>
      </c>
      <c r="BG16" s="556">
        <v>2.8761999999999999</v>
      </c>
      <c r="BH16" s="556">
        <v>2.8761999999999999</v>
      </c>
      <c r="BI16" s="556">
        <v>2.8761999999999999</v>
      </c>
      <c r="BJ16" s="556">
        <v>2.8521999999999998</v>
      </c>
      <c r="BK16" s="556">
        <v>2.8521999999999998</v>
      </c>
      <c r="BL16" s="556">
        <v>2.8521999999999998</v>
      </c>
      <c r="BM16" s="556">
        <v>2.8521999999999998</v>
      </c>
      <c r="BN16" s="556">
        <v>2.8521999999999998</v>
      </c>
      <c r="BO16" s="556">
        <v>2.8521999999999998</v>
      </c>
      <c r="BP16" s="556">
        <v>2.8841999999999999</v>
      </c>
      <c r="BQ16" s="556">
        <v>2.8841999999999999</v>
      </c>
      <c r="BR16" s="556">
        <v>2.8841999999999999</v>
      </c>
      <c r="BS16" s="556">
        <v>2.8841999999999999</v>
      </c>
      <c r="BT16" s="556">
        <v>2.8761999999999999</v>
      </c>
      <c r="BU16" s="556">
        <v>2.8761999999999999</v>
      </c>
      <c r="BV16" s="556">
        <v>2.8761999999999999</v>
      </c>
    </row>
    <row r="17" spans="1:74" ht="12" customHeight="1" x14ac:dyDescent="0.25">
      <c r="A17" s="359" t="s">
        <v>858</v>
      </c>
      <c r="B17" s="594" t="s">
        <v>1193</v>
      </c>
      <c r="C17" s="574">
        <v>2.7109999999999999</v>
      </c>
      <c r="D17" s="574">
        <v>2.673</v>
      </c>
      <c r="E17" s="574">
        <v>2.673</v>
      </c>
      <c r="F17" s="574">
        <v>2.673</v>
      </c>
      <c r="G17" s="574">
        <v>2.673</v>
      </c>
      <c r="H17" s="574">
        <v>2.6593</v>
      </c>
      <c r="I17" s="574">
        <v>2.6593</v>
      </c>
      <c r="J17" s="574">
        <v>2.6972999999999998</v>
      </c>
      <c r="K17" s="574">
        <v>2.6972999999999998</v>
      </c>
      <c r="L17" s="574">
        <v>2.6972999999999998</v>
      </c>
      <c r="M17" s="574">
        <v>2.6972999999999998</v>
      </c>
      <c r="N17" s="574">
        <v>2.6972999999999998</v>
      </c>
      <c r="O17" s="574">
        <v>2.5929000000000002</v>
      </c>
      <c r="P17" s="574">
        <v>2.5929000000000002</v>
      </c>
      <c r="Q17" s="574">
        <v>2.4499</v>
      </c>
      <c r="R17" s="574">
        <v>2.4499</v>
      </c>
      <c r="S17" s="574">
        <v>2.4499</v>
      </c>
      <c r="T17" s="574">
        <v>2.4499</v>
      </c>
      <c r="U17" s="574">
        <v>2.4346999999999999</v>
      </c>
      <c r="V17" s="574">
        <v>2.4346999999999999</v>
      </c>
      <c r="W17" s="574">
        <v>2.4346999999999999</v>
      </c>
      <c r="X17" s="574">
        <v>2.4346999999999999</v>
      </c>
      <c r="Y17" s="574">
        <v>2.4346999999999999</v>
      </c>
      <c r="Z17" s="574">
        <v>2.4346999999999999</v>
      </c>
      <c r="AA17" s="574">
        <v>2.4447999999999999</v>
      </c>
      <c r="AB17" s="574">
        <v>2.4447999999999999</v>
      </c>
      <c r="AC17" s="574">
        <v>2.4447999999999999</v>
      </c>
      <c r="AD17" s="574">
        <v>2.4447999999999999</v>
      </c>
      <c r="AE17" s="574">
        <v>2.4270999999999998</v>
      </c>
      <c r="AF17" s="574">
        <v>2.4270999999999998</v>
      </c>
      <c r="AG17" s="574">
        <v>2.4270999999999998</v>
      </c>
      <c r="AH17" s="574">
        <v>2.4270999999999998</v>
      </c>
      <c r="AI17" s="574">
        <v>2.4270999999999998</v>
      </c>
      <c r="AJ17" s="574">
        <v>2.4270999999999998</v>
      </c>
      <c r="AK17" s="574">
        <v>2.4270999999999998</v>
      </c>
      <c r="AL17" s="574">
        <v>2.4140999999999999</v>
      </c>
      <c r="AM17" s="574">
        <v>2.4140999999999999</v>
      </c>
      <c r="AN17" s="574">
        <v>2.4140999999999999</v>
      </c>
      <c r="AO17" s="574">
        <v>2.4140999999999999</v>
      </c>
      <c r="AP17" s="574">
        <v>2.4140999999999999</v>
      </c>
      <c r="AQ17" s="574">
        <v>2.4140999999999999</v>
      </c>
      <c r="AR17" s="574">
        <v>2.4140999999999999</v>
      </c>
      <c r="AS17" s="574">
        <v>2.3290999999999999</v>
      </c>
      <c r="AT17" s="574">
        <v>2.3290999999999999</v>
      </c>
      <c r="AU17" s="574">
        <v>2.3290999999999999</v>
      </c>
      <c r="AV17" s="574">
        <v>2.3290999999999999</v>
      </c>
      <c r="AW17" s="574">
        <v>2.3290999999999999</v>
      </c>
      <c r="AX17" s="574">
        <v>2.3290999999999999</v>
      </c>
      <c r="AY17" s="574">
        <v>2.3290999999999999</v>
      </c>
      <c r="AZ17" s="574">
        <v>2.3290999999999999</v>
      </c>
      <c r="BA17" s="574">
        <v>2.3290999999999999</v>
      </c>
      <c r="BB17" s="574">
        <v>2.3290999999999999</v>
      </c>
      <c r="BC17" s="574">
        <v>2.3290999999999999</v>
      </c>
      <c r="BD17" s="556">
        <v>2.3290999999999999</v>
      </c>
      <c r="BE17" s="556">
        <v>2.3290999999999999</v>
      </c>
      <c r="BF17" s="556">
        <v>2.3290999999999999</v>
      </c>
      <c r="BG17" s="556">
        <v>2.3319999999999999</v>
      </c>
      <c r="BH17" s="556">
        <v>2.3319999999999999</v>
      </c>
      <c r="BI17" s="556">
        <v>2.3319999999999999</v>
      </c>
      <c r="BJ17" s="556">
        <v>2.3319999999999999</v>
      </c>
      <c r="BK17" s="556">
        <v>2.3319999999999999</v>
      </c>
      <c r="BL17" s="556">
        <v>2.3319999999999999</v>
      </c>
      <c r="BM17" s="556">
        <v>2.3319999999999999</v>
      </c>
      <c r="BN17" s="556">
        <v>2.3319999999999999</v>
      </c>
      <c r="BO17" s="556">
        <v>2.3319999999999999</v>
      </c>
      <c r="BP17" s="556">
        <v>2.3319999999999999</v>
      </c>
      <c r="BQ17" s="556">
        <v>2.3319999999999999</v>
      </c>
      <c r="BR17" s="556">
        <v>2.3319999999999999</v>
      </c>
      <c r="BS17" s="556">
        <v>2.3319999999999999</v>
      </c>
      <c r="BT17" s="556">
        <v>2.3319999999999999</v>
      </c>
      <c r="BU17" s="556">
        <v>2.3319999999999999</v>
      </c>
      <c r="BV17" s="556">
        <v>2.3319999999999999</v>
      </c>
    </row>
    <row r="18" spans="1:74" ht="12" customHeight="1" x14ac:dyDescent="0.25">
      <c r="A18" s="359" t="s">
        <v>861</v>
      </c>
      <c r="B18" s="594" t="s">
        <v>1207</v>
      </c>
      <c r="C18" s="574">
        <v>79.4773</v>
      </c>
      <c r="D18" s="574">
        <v>79.4773</v>
      </c>
      <c r="E18" s="574">
        <v>79.4773</v>
      </c>
      <c r="F18" s="574">
        <v>79.4773</v>
      </c>
      <c r="G18" s="574">
        <v>79.481300000000005</v>
      </c>
      <c r="H18" s="574">
        <v>79.481300000000005</v>
      </c>
      <c r="I18" s="574">
        <v>79.509399999999999</v>
      </c>
      <c r="J18" s="574">
        <v>79.504499999999993</v>
      </c>
      <c r="K18" s="574">
        <v>79.6297</v>
      </c>
      <c r="L18" s="574">
        <v>79.631200000000007</v>
      </c>
      <c r="M18" s="574">
        <v>79.631200000000007</v>
      </c>
      <c r="N18" s="574">
        <v>79.635900000000007</v>
      </c>
      <c r="O18" s="574">
        <v>79.539000000000001</v>
      </c>
      <c r="P18" s="574">
        <v>79.539000000000001</v>
      </c>
      <c r="Q18" s="574">
        <v>79.537899999999993</v>
      </c>
      <c r="R18" s="574">
        <v>79.540999999999997</v>
      </c>
      <c r="S18" s="574">
        <v>79.571399999999997</v>
      </c>
      <c r="T18" s="574">
        <v>79.6083</v>
      </c>
      <c r="U18" s="574">
        <v>79.6083</v>
      </c>
      <c r="V18" s="574">
        <v>79.6083</v>
      </c>
      <c r="W18" s="574">
        <v>79.610799999999998</v>
      </c>
      <c r="X18" s="574">
        <v>79.610799999999998</v>
      </c>
      <c r="Y18" s="574">
        <v>79.610799999999998</v>
      </c>
      <c r="Z18" s="574">
        <v>79.610699999999994</v>
      </c>
      <c r="AA18" s="574">
        <v>79.746700000000004</v>
      </c>
      <c r="AB18" s="574">
        <v>79.746700000000004</v>
      </c>
      <c r="AC18" s="574">
        <v>79.760800000000003</v>
      </c>
      <c r="AD18" s="574">
        <v>79.760800000000003</v>
      </c>
      <c r="AE18" s="574">
        <v>79.760800000000003</v>
      </c>
      <c r="AF18" s="574">
        <v>79.760800000000003</v>
      </c>
      <c r="AG18" s="574">
        <v>79.760800000000003</v>
      </c>
      <c r="AH18" s="574">
        <v>79.760800000000003</v>
      </c>
      <c r="AI18" s="574">
        <v>79.762299999999996</v>
      </c>
      <c r="AJ18" s="574">
        <v>79.762799999999999</v>
      </c>
      <c r="AK18" s="574">
        <v>79.766300000000001</v>
      </c>
      <c r="AL18" s="574">
        <v>79.771299999999997</v>
      </c>
      <c r="AM18" s="574">
        <v>79.720100000000002</v>
      </c>
      <c r="AN18" s="574">
        <v>79.720100000000002</v>
      </c>
      <c r="AO18" s="574">
        <v>79.720100000000002</v>
      </c>
      <c r="AP18" s="574">
        <v>79.718900000000005</v>
      </c>
      <c r="AQ18" s="574">
        <v>79.684899999999999</v>
      </c>
      <c r="AR18" s="574">
        <v>79.683300000000003</v>
      </c>
      <c r="AS18" s="574">
        <v>79.683300000000003</v>
      </c>
      <c r="AT18" s="574">
        <v>79.683300000000003</v>
      </c>
      <c r="AU18" s="574">
        <v>79.680499999999995</v>
      </c>
      <c r="AV18" s="574">
        <v>79.685100000000006</v>
      </c>
      <c r="AW18" s="574">
        <v>79.685100000000006</v>
      </c>
      <c r="AX18" s="574">
        <v>79.691000000000003</v>
      </c>
      <c r="AY18" s="574">
        <v>79.688599999999994</v>
      </c>
      <c r="AZ18" s="574">
        <v>79.688599999999994</v>
      </c>
      <c r="BA18" s="574">
        <v>79.688599999999994</v>
      </c>
      <c r="BB18" s="574">
        <v>79.688599999999994</v>
      </c>
      <c r="BC18" s="574">
        <v>79.688599999999994</v>
      </c>
      <c r="BD18" s="556">
        <v>79.692700000000002</v>
      </c>
      <c r="BE18" s="556">
        <v>79.693700000000007</v>
      </c>
      <c r="BF18" s="556">
        <v>79.698800000000006</v>
      </c>
      <c r="BG18" s="556">
        <v>79.702799999999996</v>
      </c>
      <c r="BH18" s="556">
        <v>79.702799999999996</v>
      </c>
      <c r="BI18" s="556">
        <v>79.706900000000005</v>
      </c>
      <c r="BJ18" s="556">
        <v>79.733400000000003</v>
      </c>
      <c r="BK18" s="556">
        <v>79.733400000000003</v>
      </c>
      <c r="BL18" s="556">
        <v>79.733400000000003</v>
      </c>
      <c r="BM18" s="556">
        <v>79.733900000000006</v>
      </c>
      <c r="BN18" s="556">
        <v>79.733900000000006</v>
      </c>
      <c r="BO18" s="556">
        <v>79.733900000000006</v>
      </c>
      <c r="BP18" s="556">
        <v>79.747399999999999</v>
      </c>
      <c r="BQ18" s="556">
        <v>79.751099999999994</v>
      </c>
      <c r="BR18" s="556">
        <v>79.751099999999994</v>
      </c>
      <c r="BS18" s="556">
        <v>79.751099999999994</v>
      </c>
      <c r="BT18" s="556">
        <v>79.756699999999995</v>
      </c>
      <c r="BU18" s="556">
        <v>79.756</v>
      </c>
      <c r="BV18" s="556">
        <v>79.8078</v>
      </c>
    </row>
    <row r="19" spans="1:74" ht="12" customHeight="1" x14ac:dyDescent="0.25">
      <c r="A19" s="359" t="s">
        <v>862</v>
      </c>
      <c r="B19" s="582" t="s">
        <v>1213</v>
      </c>
      <c r="C19" s="574">
        <v>22.917899999999999</v>
      </c>
      <c r="D19" s="574">
        <v>22.917899999999999</v>
      </c>
      <c r="E19" s="574">
        <v>22.917899999999999</v>
      </c>
      <c r="F19" s="574">
        <v>22.917899999999999</v>
      </c>
      <c r="G19" s="574">
        <v>22.917899999999999</v>
      </c>
      <c r="H19" s="574">
        <v>22.917899999999999</v>
      </c>
      <c r="I19" s="574">
        <v>22.917899999999999</v>
      </c>
      <c r="J19" s="574">
        <v>22.917899999999999</v>
      </c>
      <c r="K19" s="574">
        <v>22.917899999999999</v>
      </c>
      <c r="L19" s="574">
        <v>22.997900000000001</v>
      </c>
      <c r="M19" s="574">
        <v>22.997900000000001</v>
      </c>
      <c r="N19" s="574">
        <v>23.016200000000001</v>
      </c>
      <c r="O19" s="574">
        <v>23.0077</v>
      </c>
      <c r="P19" s="574">
        <v>23.0077</v>
      </c>
      <c r="Q19" s="574">
        <v>23.0077</v>
      </c>
      <c r="R19" s="574">
        <v>23.0077</v>
      </c>
      <c r="S19" s="574">
        <v>23.0077</v>
      </c>
      <c r="T19" s="574">
        <v>23.0077</v>
      </c>
      <c r="U19" s="574">
        <v>23.0077</v>
      </c>
      <c r="V19" s="574">
        <v>23.0077</v>
      </c>
      <c r="W19" s="574">
        <v>23.0077</v>
      </c>
      <c r="X19" s="574">
        <v>23.0077</v>
      </c>
      <c r="Y19" s="574">
        <v>23.0077</v>
      </c>
      <c r="Z19" s="574">
        <v>23.0077</v>
      </c>
      <c r="AA19" s="574">
        <v>23.013400000000001</v>
      </c>
      <c r="AB19" s="574">
        <v>23.013400000000001</v>
      </c>
      <c r="AC19" s="574">
        <v>23.013400000000001</v>
      </c>
      <c r="AD19" s="574">
        <v>23.013400000000001</v>
      </c>
      <c r="AE19" s="574">
        <v>23.043900000000001</v>
      </c>
      <c r="AF19" s="574">
        <v>23.043900000000001</v>
      </c>
      <c r="AG19" s="574">
        <v>23.043900000000001</v>
      </c>
      <c r="AH19" s="574">
        <v>23.043900000000001</v>
      </c>
      <c r="AI19" s="574">
        <v>23.043900000000001</v>
      </c>
      <c r="AJ19" s="574">
        <v>23.043900000000001</v>
      </c>
      <c r="AK19" s="574">
        <v>23.043900000000001</v>
      </c>
      <c r="AL19" s="574">
        <v>23.043900000000001</v>
      </c>
      <c r="AM19" s="574">
        <v>23.1294</v>
      </c>
      <c r="AN19" s="574">
        <v>23.1294</v>
      </c>
      <c r="AO19" s="574">
        <v>23.1294</v>
      </c>
      <c r="AP19" s="574">
        <v>23.138999999999999</v>
      </c>
      <c r="AQ19" s="574">
        <v>23.138999999999999</v>
      </c>
      <c r="AR19" s="574">
        <v>23.138999999999999</v>
      </c>
      <c r="AS19" s="574">
        <v>23.138999999999999</v>
      </c>
      <c r="AT19" s="574">
        <v>23.138999999999999</v>
      </c>
      <c r="AU19" s="574">
        <v>23.138999999999999</v>
      </c>
      <c r="AV19" s="574">
        <v>23.138999999999999</v>
      </c>
      <c r="AW19" s="574">
        <v>23.138999999999999</v>
      </c>
      <c r="AX19" s="574">
        <v>23.138999999999999</v>
      </c>
      <c r="AY19" s="574">
        <v>23.138999999999999</v>
      </c>
      <c r="AZ19" s="574">
        <v>23.138999999999999</v>
      </c>
      <c r="BA19" s="574">
        <v>23.219000000000001</v>
      </c>
      <c r="BB19" s="574">
        <v>23.219000000000001</v>
      </c>
      <c r="BC19" s="574">
        <v>23.219000000000001</v>
      </c>
      <c r="BD19" s="556">
        <v>23.219000000000001</v>
      </c>
      <c r="BE19" s="556">
        <v>23.219000000000001</v>
      </c>
      <c r="BF19" s="556">
        <v>23.219000000000001</v>
      </c>
      <c r="BG19" s="556">
        <v>23.219000000000001</v>
      </c>
      <c r="BH19" s="556">
        <v>23.219000000000001</v>
      </c>
      <c r="BI19" s="556">
        <v>23.219000000000001</v>
      </c>
      <c r="BJ19" s="556">
        <v>23.219000000000001</v>
      </c>
      <c r="BK19" s="556">
        <v>23.219000000000001</v>
      </c>
      <c r="BL19" s="556">
        <v>23.219000000000001</v>
      </c>
      <c r="BM19" s="556">
        <v>23.219000000000001</v>
      </c>
      <c r="BN19" s="556">
        <v>23.219000000000001</v>
      </c>
      <c r="BO19" s="556">
        <v>23.219000000000001</v>
      </c>
      <c r="BP19" s="556">
        <v>23.219000000000001</v>
      </c>
      <c r="BQ19" s="556">
        <v>23.219000000000001</v>
      </c>
      <c r="BR19" s="556">
        <v>23.219000000000001</v>
      </c>
      <c r="BS19" s="556">
        <v>23.219000000000001</v>
      </c>
      <c r="BT19" s="556">
        <v>23.219000000000001</v>
      </c>
      <c r="BU19" s="556">
        <v>23.219000000000001</v>
      </c>
      <c r="BV19" s="556">
        <v>23.219000000000001</v>
      </c>
    </row>
    <row r="20" spans="1:74" ht="12" customHeight="1" x14ac:dyDescent="0.25">
      <c r="A20" s="359" t="s">
        <v>863</v>
      </c>
      <c r="B20" s="539" t="s">
        <v>1195</v>
      </c>
      <c r="C20" s="574">
        <v>98.093500000000006</v>
      </c>
      <c r="D20" s="574">
        <v>98.093500000000006</v>
      </c>
      <c r="E20" s="574">
        <v>98.093500000000006</v>
      </c>
      <c r="F20" s="574">
        <v>97.081999999999994</v>
      </c>
      <c r="G20" s="574">
        <v>97.081999999999994</v>
      </c>
      <c r="H20" s="574">
        <v>97.081999999999994</v>
      </c>
      <c r="I20" s="574">
        <v>97.081999999999994</v>
      </c>
      <c r="J20" s="574">
        <v>97.081999999999994</v>
      </c>
      <c r="K20" s="574">
        <v>97.081999999999994</v>
      </c>
      <c r="L20" s="574">
        <v>97.102000000000004</v>
      </c>
      <c r="M20" s="574">
        <v>96.500600000000006</v>
      </c>
      <c r="N20" s="574">
        <v>96.500600000000006</v>
      </c>
      <c r="O20" s="574">
        <v>96.585800000000006</v>
      </c>
      <c r="P20" s="574">
        <v>96.585800000000006</v>
      </c>
      <c r="Q20" s="574">
        <v>96.585800000000006</v>
      </c>
      <c r="R20" s="574">
        <v>95.546400000000006</v>
      </c>
      <c r="S20" s="574">
        <v>95.546400000000006</v>
      </c>
      <c r="T20" s="574">
        <v>95.546400000000006</v>
      </c>
      <c r="U20" s="574">
        <v>95.546400000000006</v>
      </c>
      <c r="V20" s="574">
        <v>95.546400000000006</v>
      </c>
      <c r="W20" s="574">
        <v>95.546400000000006</v>
      </c>
      <c r="X20" s="574">
        <v>95.546400000000006</v>
      </c>
      <c r="Y20" s="574">
        <v>95.546400000000006</v>
      </c>
      <c r="Z20" s="574">
        <v>95.546400000000006</v>
      </c>
      <c r="AA20" s="574">
        <v>95.406400000000005</v>
      </c>
      <c r="AB20" s="574">
        <v>95.406400000000005</v>
      </c>
      <c r="AC20" s="574">
        <v>95.406400000000005</v>
      </c>
      <c r="AD20" s="574">
        <v>95.406400000000005</v>
      </c>
      <c r="AE20" s="574">
        <v>95.427400000000006</v>
      </c>
      <c r="AF20" s="574">
        <v>94.658900000000003</v>
      </c>
      <c r="AG20" s="574">
        <v>94.658900000000003</v>
      </c>
      <c r="AH20" s="574">
        <v>94.658900000000003</v>
      </c>
      <c r="AI20" s="574">
        <v>94.658900000000003</v>
      </c>
      <c r="AJ20" s="574">
        <v>94.658900000000003</v>
      </c>
      <c r="AK20" s="574">
        <v>94.658900000000003</v>
      </c>
      <c r="AL20" s="574">
        <v>94.658900000000003</v>
      </c>
      <c r="AM20" s="574">
        <v>94.658900000000003</v>
      </c>
      <c r="AN20" s="574">
        <v>94.658900000000003</v>
      </c>
      <c r="AO20" s="574">
        <v>94.658900000000003</v>
      </c>
      <c r="AP20" s="574">
        <v>94.658900000000003</v>
      </c>
      <c r="AQ20" s="574">
        <v>94.658900000000003</v>
      </c>
      <c r="AR20" s="574">
        <v>94.658900000000003</v>
      </c>
      <c r="AS20" s="574">
        <v>95.772900000000007</v>
      </c>
      <c r="AT20" s="574">
        <v>95.772900000000007</v>
      </c>
      <c r="AU20" s="574">
        <v>95.772900000000007</v>
      </c>
      <c r="AV20" s="574">
        <v>95.772900000000007</v>
      </c>
      <c r="AW20" s="574">
        <v>95.772900000000007</v>
      </c>
      <c r="AX20" s="574">
        <v>95.772900000000007</v>
      </c>
      <c r="AY20" s="574">
        <v>95.772900000000007</v>
      </c>
      <c r="AZ20" s="574">
        <v>95.772900000000007</v>
      </c>
      <c r="BA20" s="574">
        <v>95.772900000000007</v>
      </c>
      <c r="BB20" s="574">
        <v>96.886899999999997</v>
      </c>
      <c r="BC20" s="574">
        <v>96.886899999999997</v>
      </c>
      <c r="BD20" s="556">
        <v>96.886899999999997</v>
      </c>
      <c r="BE20" s="556">
        <v>96.886899999999997</v>
      </c>
      <c r="BF20" s="556">
        <v>96.886899999999997</v>
      </c>
      <c r="BG20" s="556">
        <v>96.886899999999997</v>
      </c>
      <c r="BH20" s="556">
        <v>96.886899999999997</v>
      </c>
      <c r="BI20" s="556">
        <v>96.886899999999997</v>
      </c>
      <c r="BJ20" s="556">
        <v>96.886899999999997</v>
      </c>
      <c r="BK20" s="556">
        <v>96.931899999999999</v>
      </c>
      <c r="BL20" s="556">
        <v>96.931899999999999</v>
      </c>
      <c r="BM20" s="556">
        <v>96.931899999999999</v>
      </c>
      <c r="BN20" s="556">
        <v>96.931899999999999</v>
      </c>
      <c r="BO20" s="556">
        <v>96.931899999999999</v>
      </c>
      <c r="BP20" s="556">
        <v>96.931899999999999</v>
      </c>
      <c r="BQ20" s="556">
        <v>96.931899999999999</v>
      </c>
      <c r="BR20" s="556">
        <v>96.931899999999999</v>
      </c>
      <c r="BS20" s="556">
        <v>96.931899999999999</v>
      </c>
      <c r="BT20" s="556">
        <v>96.931899999999999</v>
      </c>
      <c r="BU20" s="556">
        <v>96.931899999999999</v>
      </c>
      <c r="BV20" s="556">
        <v>96.931899999999999</v>
      </c>
    </row>
    <row r="21" spans="1:74" ht="12" customHeight="1" x14ac:dyDescent="0.25">
      <c r="A21" s="359" t="s">
        <v>864</v>
      </c>
      <c r="B21" s="539" t="s">
        <v>1214</v>
      </c>
      <c r="C21" s="574">
        <v>1.0448999999999999</v>
      </c>
      <c r="D21" s="574">
        <v>1.0566</v>
      </c>
      <c r="E21" s="574">
        <v>1.0812999999999999</v>
      </c>
      <c r="F21" s="574">
        <v>1.0972</v>
      </c>
      <c r="G21" s="574">
        <v>1.111</v>
      </c>
      <c r="H21" s="574">
        <v>1.1135999999999999</v>
      </c>
      <c r="I21" s="574">
        <v>1.3669</v>
      </c>
      <c r="J21" s="574">
        <v>1.3986000000000001</v>
      </c>
      <c r="K21" s="574">
        <v>1.3986000000000001</v>
      </c>
      <c r="L21" s="574">
        <v>1.4229000000000001</v>
      </c>
      <c r="M21" s="574">
        <v>1.4459</v>
      </c>
      <c r="N21" s="574">
        <v>1.5113000000000001</v>
      </c>
      <c r="O21" s="574">
        <v>1.6466000000000001</v>
      </c>
      <c r="P21" s="574">
        <v>1.6556</v>
      </c>
      <c r="Q21" s="574">
        <v>1.7849999999999999</v>
      </c>
      <c r="R21" s="574">
        <v>1.9614</v>
      </c>
      <c r="S21" s="574">
        <v>2.5019999999999998</v>
      </c>
      <c r="T21" s="574">
        <v>2.7835999999999999</v>
      </c>
      <c r="U21" s="574">
        <v>3.0440999999999998</v>
      </c>
      <c r="V21" s="574">
        <v>3.1114999999999999</v>
      </c>
      <c r="W21" s="574">
        <v>3.3050999999999999</v>
      </c>
      <c r="X21" s="574">
        <v>3.7662</v>
      </c>
      <c r="Y21" s="574">
        <v>4.4169</v>
      </c>
      <c r="Z21" s="574">
        <v>4.7454000000000001</v>
      </c>
      <c r="AA21" s="574">
        <v>4.9949000000000003</v>
      </c>
      <c r="AB21" s="574">
        <v>5.0674000000000001</v>
      </c>
      <c r="AC21" s="574">
        <v>5.3144</v>
      </c>
      <c r="AD21" s="574">
        <v>6.0537000000000001</v>
      </c>
      <c r="AE21" s="574">
        <v>6.0618999999999996</v>
      </c>
      <c r="AF21" s="574">
        <v>6.5922000000000001</v>
      </c>
      <c r="AG21" s="574">
        <v>6.9390000000000001</v>
      </c>
      <c r="AH21" s="574">
        <v>7.4683000000000002</v>
      </c>
      <c r="AI21" s="574">
        <v>7.9558</v>
      </c>
      <c r="AJ21" s="574">
        <v>8.6290999999999993</v>
      </c>
      <c r="AK21" s="574">
        <v>8.7063000000000006</v>
      </c>
      <c r="AL21" s="574">
        <v>8.9763000000000002</v>
      </c>
      <c r="AM21" s="574">
        <v>9.1698000000000004</v>
      </c>
      <c r="AN21" s="574">
        <v>9.2558000000000007</v>
      </c>
      <c r="AO21" s="574">
        <v>9.5379000000000005</v>
      </c>
      <c r="AP21" s="574">
        <v>9.7139000000000006</v>
      </c>
      <c r="AQ21" s="574">
        <v>9.8655000000000008</v>
      </c>
      <c r="AR21" s="574">
        <v>10.926299999999999</v>
      </c>
      <c r="AS21" s="574">
        <v>12.416499999999999</v>
      </c>
      <c r="AT21" s="574">
        <v>12.898899999999999</v>
      </c>
      <c r="AU21" s="574">
        <v>13.4764</v>
      </c>
      <c r="AV21" s="574">
        <v>13.6533</v>
      </c>
      <c r="AW21" s="574">
        <v>14.0846</v>
      </c>
      <c r="AX21" s="574">
        <v>15.758900000000001</v>
      </c>
      <c r="AY21" s="574">
        <v>15.9034</v>
      </c>
      <c r="AZ21" s="574">
        <v>15.939299999999999</v>
      </c>
      <c r="BA21" s="574">
        <v>16.982099999999999</v>
      </c>
      <c r="BB21" s="574">
        <v>19.240600000000001</v>
      </c>
      <c r="BC21" s="574">
        <v>20.714400000000001</v>
      </c>
      <c r="BD21" s="556">
        <v>23.732800000000001</v>
      </c>
      <c r="BE21" s="556">
        <v>24.741599999999998</v>
      </c>
      <c r="BF21" s="556">
        <v>25.255700000000001</v>
      </c>
      <c r="BG21" s="556">
        <v>25.945499999999999</v>
      </c>
      <c r="BH21" s="556">
        <v>26.7165</v>
      </c>
      <c r="BI21" s="556">
        <v>26.888500000000001</v>
      </c>
      <c r="BJ21" s="556">
        <v>30.966200000000001</v>
      </c>
      <c r="BK21" s="556">
        <v>31.2242</v>
      </c>
      <c r="BL21" s="556">
        <v>31.264199999999999</v>
      </c>
      <c r="BM21" s="556">
        <v>31.804200000000002</v>
      </c>
      <c r="BN21" s="556">
        <v>32.126199999999997</v>
      </c>
      <c r="BO21" s="556">
        <v>33.763599999999997</v>
      </c>
      <c r="BP21" s="556">
        <v>35.232599999999998</v>
      </c>
      <c r="BQ21" s="556">
        <v>36.362000000000002</v>
      </c>
      <c r="BR21" s="556">
        <v>36.589199999999998</v>
      </c>
      <c r="BS21" s="556">
        <v>36.976199999999999</v>
      </c>
      <c r="BT21" s="556">
        <v>37.184699999999999</v>
      </c>
      <c r="BU21" s="556">
        <v>37.542700000000004</v>
      </c>
      <c r="BV21" s="556">
        <v>40.951999999999998</v>
      </c>
    </row>
    <row r="22" spans="1:74" ht="12" customHeight="1" x14ac:dyDescent="0.25">
      <c r="A22" s="359" t="s">
        <v>865</v>
      </c>
      <c r="B22" s="539" t="s">
        <v>1215</v>
      </c>
      <c r="C22" s="574">
        <v>0.24440000000000001</v>
      </c>
      <c r="D22" s="574">
        <v>0.24440000000000001</v>
      </c>
      <c r="E22" s="574">
        <v>0.24440000000000001</v>
      </c>
      <c r="F22" s="574">
        <v>0.24440000000000001</v>
      </c>
      <c r="G22" s="574">
        <v>0.24440000000000001</v>
      </c>
      <c r="H22" s="574">
        <v>0.24440000000000001</v>
      </c>
      <c r="I22" s="574">
        <v>0.24440000000000001</v>
      </c>
      <c r="J22" s="574">
        <v>0.24440000000000001</v>
      </c>
      <c r="K22" s="574">
        <v>0.24440000000000001</v>
      </c>
      <c r="L22" s="574">
        <v>0.24440000000000001</v>
      </c>
      <c r="M22" s="574">
        <v>0.24440000000000001</v>
      </c>
      <c r="N22" s="574">
        <v>0.24440000000000001</v>
      </c>
      <c r="O22" s="574">
        <v>0.21779999999999999</v>
      </c>
      <c r="P22" s="574">
        <v>0.21779999999999999</v>
      </c>
      <c r="Q22" s="574">
        <v>0.21779999999999999</v>
      </c>
      <c r="R22" s="574">
        <v>0.21779999999999999</v>
      </c>
      <c r="S22" s="574">
        <v>0.21779999999999999</v>
      </c>
      <c r="T22" s="574">
        <v>0.21779999999999999</v>
      </c>
      <c r="U22" s="574">
        <v>0.21779999999999999</v>
      </c>
      <c r="V22" s="574">
        <v>0.21779999999999999</v>
      </c>
      <c r="W22" s="574">
        <v>0.21779999999999999</v>
      </c>
      <c r="X22" s="574">
        <v>0.21779999999999999</v>
      </c>
      <c r="Y22" s="574">
        <v>0.21779999999999999</v>
      </c>
      <c r="Z22" s="574">
        <v>0.21779999999999999</v>
      </c>
      <c r="AA22" s="574">
        <v>0.1502</v>
      </c>
      <c r="AB22" s="574">
        <v>0.1502</v>
      </c>
      <c r="AC22" s="574">
        <v>0.1502</v>
      </c>
      <c r="AD22" s="574">
        <v>0.1502</v>
      </c>
      <c r="AE22" s="574">
        <v>0.1502</v>
      </c>
      <c r="AF22" s="574">
        <v>0.1502</v>
      </c>
      <c r="AG22" s="574">
        <v>0.1502</v>
      </c>
      <c r="AH22" s="574">
        <v>0.1502</v>
      </c>
      <c r="AI22" s="574">
        <v>0.1502</v>
      </c>
      <c r="AJ22" s="574">
        <v>0.1502</v>
      </c>
      <c r="AK22" s="574">
        <v>0.1502</v>
      </c>
      <c r="AL22" s="574">
        <v>0.1502</v>
      </c>
      <c r="AM22" s="574">
        <v>0.1502</v>
      </c>
      <c r="AN22" s="574">
        <v>0.1502</v>
      </c>
      <c r="AO22" s="574">
        <v>0.1502</v>
      </c>
      <c r="AP22" s="574">
        <v>0.1502</v>
      </c>
      <c r="AQ22" s="574">
        <v>0.1502</v>
      </c>
      <c r="AR22" s="574">
        <v>0.1502</v>
      </c>
      <c r="AS22" s="574">
        <v>0.1502</v>
      </c>
      <c r="AT22" s="574">
        <v>0.1502</v>
      </c>
      <c r="AU22" s="574">
        <v>0.1502</v>
      </c>
      <c r="AV22" s="574">
        <v>0.1502</v>
      </c>
      <c r="AW22" s="574">
        <v>0.1502</v>
      </c>
      <c r="AX22" s="574">
        <v>0.1502</v>
      </c>
      <c r="AY22" s="574">
        <v>0.1502</v>
      </c>
      <c r="AZ22" s="574">
        <v>0.1502</v>
      </c>
      <c r="BA22" s="574">
        <v>0.1502</v>
      </c>
      <c r="BB22" s="574">
        <v>0.1502</v>
      </c>
      <c r="BC22" s="574">
        <v>0.1502</v>
      </c>
      <c r="BD22" s="556">
        <v>0.1502</v>
      </c>
      <c r="BE22" s="556">
        <v>0.1502</v>
      </c>
      <c r="BF22" s="556">
        <v>0.1502</v>
      </c>
      <c r="BG22" s="556">
        <v>0.1502</v>
      </c>
      <c r="BH22" s="556">
        <v>0.15049999999999999</v>
      </c>
      <c r="BI22" s="556">
        <v>0.15049999999999999</v>
      </c>
      <c r="BJ22" s="556">
        <v>0.15049999999999999</v>
      </c>
      <c r="BK22" s="556">
        <v>0.15049999999999999</v>
      </c>
      <c r="BL22" s="556">
        <v>0.15049999999999999</v>
      </c>
      <c r="BM22" s="556">
        <v>0.15049999999999999</v>
      </c>
      <c r="BN22" s="556">
        <v>0.15049999999999999</v>
      </c>
      <c r="BO22" s="556">
        <v>0.15049999999999999</v>
      </c>
      <c r="BP22" s="556">
        <v>0.15049999999999999</v>
      </c>
      <c r="BQ22" s="556">
        <v>0.15049999999999999</v>
      </c>
      <c r="BR22" s="556">
        <v>0.15049999999999999</v>
      </c>
      <c r="BS22" s="556">
        <v>0.15049999999999999</v>
      </c>
      <c r="BT22" s="556">
        <v>0.15049999999999999</v>
      </c>
      <c r="BU22" s="556">
        <v>0.15049999999999999</v>
      </c>
      <c r="BV22" s="556">
        <v>0.15049999999999999</v>
      </c>
    </row>
    <row r="23" spans="1:74" ht="12" customHeight="1" x14ac:dyDescent="0.25">
      <c r="A23" s="359"/>
      <c r="B23" s="358" t="s">
        <v>1217</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56"/>
      <c r="BE23" s="556"/>
      <c r="BF23" s="556"/>
      <c r="BG23" s="556"/>
      <c r="BH23" s="556"/>
      <c r="BI23" s="556"/>
      <c r="BJ23" s="556"/>
      <c r="BK23" s="556"/>
      <c r="BL23" s="556"/>
      <c r="BM23" s="556"/>
      <c r="BN23" s="556"/>
      <c r="BO23" s="556"/>
      <c r="BP23" s="556"/>
      <c r="BQ23" s="556"/>
      <c r="BR23" s="556"/>
      <c r="BS23" s="556"/>
      <c r="BT23" s="556"/>
      <c r="BU23" s="556"/>
      <c r="BV23" s="556"/>
    </row>
    <row r="24" spans="1:74" s="593" customFormat="1" ht="12" customHeight="1" x14ac:dyDescent="0.25">
      <c r="A24" s="591"/>
      <c r="B24" s="595" t="s">
        <v>1210</v>
      </c>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566"/>
      <c r="BE24" s="566"/>
      <c r="BF24" s="566"/>
      <c r="BG24" s="566"/>
      <c r="BH24" s="566"/>
      <c r="BI24" s="566"/>
      <c r="BJ24" s="566"/>
      <c r="BK24" s="566"/>
      <c r="BL24" s="566"/>
      <c r="BM24" s="566"/>
      <c r="BN24" s="566"/>
      <c r="BO24" s="566"/>
      <c r="BP24" s="566"/>
      <c r="BQ24" s="566"/>
      <c r="BR24" s="566"/>
      <c r="BS24" s="566"/>
      <c r="BT24" s="566"/>
      <c r="BU24" s="566"/>
      <c r="BV24" s="566"/>
    </row>
    <row r="25" spans="1:74" ht="12" customHeight="1" x14ac:dyDescent="0.25">
      <c r="A25" s="359" t="s">
        <v>866</v>
      </c>
      <c r="B25" s="594" t="s">
        <v>1194</v>
      </c>
      <c r="C25" s="574">
        <v>17.6111</v>
      </c>
      <c r="D25" s="574">
        <v>17.647500000000001</v>
      </c>
      <c r="E25" s="574">
        <v>17.624300000000002</v>
      </c>
      <c r="F25" s="574">
        <v>17.621500000000001</v>
      </c>
      <c r="G25" s="574">
        <v>17.601900000000001</v>
      </c>
      <c r="H25" s="574">
        <v>17.5975</v>
      </c>
      <c r="I25" s="574">
        <v>17.6128</v>
      </c>
      <c r="J25" s="574">
        <v>17.645299999999999</v>
      </c>
      <c r="K25" s="574">
        <v>17.6431</v>
      </c>
      <c r="L25" s="574">
        <v>17.645499999999998</v>
      </c>
      <c r="M25" s="574">
        <v>17.646699999999999</v>
      </c>
      <c r="N25" s="574">
        <v>17.6477</v>
      </c>
      <c r="O25" s="574">
        <v>18.142600000000002</v>
      </c>
      <c r="P25" s="574">
        <v>18.1416</v>
      </c>
      <c r="Q25" s="574">
        <v>18.142800000000001</v>
      </c>
      <c r="R25" s="574">
        <v>18.155100000000001</v>
      </c>
      <c r="S25" s="574">
        <v>18.161300000000001</v>
      </c>
      <c r="T25" s="574">
        <v>18.183</v>
      </c>
      <c r="U25" s="574">
        <v>18.322500000000002</v>
      </c>
      <c r="V25" s="574">
        <v>18.328499999999998</v>
      </c>
      <c r="W25" s="574">
        <v>18.305499999999999</v>
      </c>
      <c r="X25" s="574">
        <v>18.3992</v>
      </c>
      <c r="Y25" s="574">
        <v>18.402699999999999</v>
      </c>
      <c r="Z25" s="574">
        <v>18.4114</v>
      </c>
      <c r="AA25" s="574">
        <v>18.7514</v>
      </c>
      <c r="AB25" s="574">
        <v>18.782</v>
      </c>
      <c r="AC25" s="574">
        <v>18.802900000000001</v>
      </c>
      <c r="AD25" s="574">
        <v>18.800799999999999</v>
      </c>
      <c r="AE25" s="574">
        <v>18.800799999999999</v>
      </c>
      <c r="AF25" s="574">
        <v>18.7956</v>
      </c>
      <c r="AG25" s="574">
        <v>18.7956</v>
      </c>
      <c r="AH25" s="574">
        <v>18.794899999999998</v>
      </c>
      <c r="AI25" s="574">
        <v>18.79</v>
      </c>
      <c r="AJ25" s="574">
        <v>18.7607</v>
      </c>
      <c r="AK25" s="574">
        <v>18.769500000000001</v>
      </c>
      <c r="AL25" s="574">
        <v>18.7822</v>
      </c>
      <c r="AM25" s="574">
        <v>19.018699999999999</v>
      </c>
      <c r="AN25" s="574">
        <v>19.047000000000001</v>
      </c>
      <c r="AO25" s="574">
        <v>18.839400000000001</v>
      </c>
      <c r="AP25" s="574">
        <v>18.839400000000001</v>
      </c>
      <c r="AQ25" s="574">
        <v>18.839400000000001</v>
      </c>
      <c r="AR25" s="574">
        <v>18.780200000000001</v>
      </c>
      <c r="AS25" s="574">
        <v>18.780200000000001</v>
      </c>
      <c r="AT25" s="574">
        <v>18.780200000000001</v>
      </c>
      <c r="AU25" s="574">
        <v>18.7834</v>
      </c>
      <c r="AV25" s="574">
        <v>18.7774</v>
      </c>
      <c r="AW25" s="574">
        <v>18.770099999999999</v>
      </c>
      <c r="AX25" s="574">
        <v>18.729900000000001</v>
      </c>
      <c r="AY25" s="574">
        <v>18.732099999999999</v>
      </c>
      <c r="AZ25" s="574">
        <v>18.732099999999999</v>
      </c>
      <c r="BA25" s="574">
        <v>18.730899999999998</v>
      </c>
      <c r="BB25" s="574">
        <v>18.6828</v>
      </c>
      <c r="BC25" s="574">
        <v>18.6358</v>
      </c>
      <c r="BD25" s="556">
        <v>18.691299999999998</v>
      </c>
      <c r="BE25" s="556">
        <v>18.7927</v>
      </c>
      <c r="BF25" s="556">
        <v>18.569700000000001</v>
      </c>
      <c r="BG25" s="556">
        <v>18.5152</v>
      </c>
      <c r="BH25" s="556">
        <v>18.5152</v>
      </c>
      <c r="BI25" s="556">
        <v>18.5152</v>
      </c>
      <c r="BJ25" s="556">
        <v>18.481000000000002</v>
      </c>
      <c r="BK25" s="556">
        <v>18.473299999999998</v>
      </c>
      <c r="BL25" s="556">
        <v>18.473299999999998</v>
      </c>
      <c r="BM25" s="556">
        <v>18.473299999999998</v>
      </c>
      <c r="BN25" s="556">
        <v>18.467199999999998</v>
      </c>
      <c r="BO25" s="556">
        <v>18.467199999999998</v>
      </c>
      <c r="BP25" s="556">
        <v>18.476299999999998</v>
      </c>
      <c r="BQ25" s="556">
        <v>18.481100000000001</v>
      </c>
      <c r="BR25" s="556">
        <v>18.481100000000001</v>
      </c>
      <c r="BS25" s="556">
        <v>18.481100000000001</v>
      </c>
      <c r="BT25" s="556">
        <v>18.4861</v>
      </c>
      <c r="BU25" s="556">
        <v>18.4861</v>
      </c>
      <c r="BV25" s="556">
        <v>18.478400000000001</v>
      </c>
    </row>
    <row r="26" spans="1:74" ht="12" customHeight="1" x14ac:dyDescent="0.25">
      <c r="A26" s="359" t="s">
        <v>867</v>
      </c>
      <c r="B26" s="594" t="s">
        <v>511</v>
      </c>
      <c r="C26" s="574">
        <v>1.5869</v>
      </c>
      <c r="D26" s="574">
        <v>1.6039000000000001</v>
      </c>
      <c r="E26" s="574">
        <v>1.6039000000000001</v>
      </c>
      <c r="F26" s="574">
        <v>1.6039000000000001</v>
      </c>
      <c r="G26" s="574">
        <v>1.6039000000000001</v>
      </c>
      <c r="H26" s="574">
        <v>1.6039000000000001</v>
      </c>
      <c r="I26" s="574">
        <v>1.6039000000000001</v>
      </c>
      <c r="J26" s="574">
        <v>1.6039000000000001</v>
      </c>
      <c r="K26" s="574">
        <v>1.6039000000000001</v>
      </c>
      <c r="L26" s="574">
        <v>1.6039000000000001</v>
      </c>
      <c r="M26" s="574">
        <v>1.6039000000000001</v>
      </c>
      <c r="N26" s="574">
        <v>1.6039000000000001</v>
      </c>
      <c r="O26" s="574">
        <v>1.4997</v>
      </c>
      <c r="P26" s="574">
        <v>1.4997</v>
      </c>
      <c r="Q26" s="574">
        <v>1.4997</v>
      </c>
      <c r="R26" s="574">
        <v>1.4997</v>
      </c>
      <c r="S26" s="574">
        <v>1.4997</v>
      </c>
      <c r="T26" s="574">
        <v>1.4997</v>
      </c>
      <c r="U26" s="574">
        <v>1.4997</v>
      </c>
      <c r="V26" s="574">
        <v>1.4997</v>
      </c>
      <c r="W26" s="574">
        <v>1.4997</v>
      </c>
      <c r="X26" s="574">
        <v>1.4997</v>
      </c>
      <c r="Y26" s="574">
        <v>1.4997</v>
      </c>
      <c r="Z26" s="574">
        <v>1.4997</v>
      </c>
      <c r="AA26" s="574">
        <v>1.4452</v>
      </c>
      <c r="AB26" s="574">
        <v>1.4452</v>
      </c>
      <c r="AC26" s="574">
        <v>1.4452</v>
      </c>
      <c r="AD26" s="574">
        <v>1.4452</v>
      </c>
      <c r="AE26" s="574">
        <v>1.4441999999999999</v>
      </c>
      <c r="AF26" s="574">
        <v>1.4441999999999999</v>
      </c>
      <c r="AG26" s="574">
        <v>1.4441999999999999</v>
      </c>
      <c r="AH26" s="574">
        <v>1.4441999999999999</v>
      </c>
      <c r="AI26" s="574">
        <v>1.4441999999999999</v>
      </c>
      <c r="AJ26" s="574">
        <v>1.4441999999999999</v>
      </c>
      <c r="AK26" s="574">
        <v>1.4441999999999999</v>
      </c>
      <c r="AL26" s="574">
        <v>1.4441999999999999</v>
      </c>
      <c r="AM26" s="574">
        <v>1.417</v>
      </c>
      <c r="AN26" s="574">
        <v>1.417</v>
      </c>
      <c r="AO26" s="574">
        <v>1.417</v>
      </c>
      <c r="AP26" s="574">
        <v>1.417</v>
      </c>
      <c r="AQ26" s="574">
        <v>1.417</v>
      </c>
      <c r="AR26" s="574">
        <v>1.417</v>
      </c>
      <c r="AS26" s="574">
        <v>1.417</v>
      </c>
      <c r="AT26" s="574">
        <v>1.417</v>
      </c>
      <c r="AU26" s="574">
        <v>1.417</v>
      </c>
      <c r="AV26" s="574">
        <v>1.417</v>
      </c>
      <c r="AW26" s="574">
        <v>1.417</v>
      </c>
      <c r="AX26" s="574">
        <v>1.417</v>
      </c>
      <c r="AY26" s="574">
        <v>1.417</v>
      </c>
      <c r="AZ26" s="574">
        <v>1.417</v>
      </c>
      <c r="BA26" s="574">
        <v>1.417</v>
      </c>
      <c r="BB26" s="574">
        <v>1.417</v>
      </c>
      <c r="BC26" s="574">
        <v>1.417</v>
      </c>
      <c r="BD26" s="556">
        <v>1.417</v>
      </c>
      <c r="BE26" s="556">
        <v>1.417</v>
      </c>
      <c r="BF26" s="556">
        <v>1.417</v>
      </c>
      <c r="BG26" s="556">
        <v>1.417</v>
      </c>
      <c r="BH26" s="556">
        <v>1.417</v>
      </c>
      <c r="BI26" s="556">
        <v>1.417</v>
      </c>
      <c r="BJ26" s="556">
        <v>1.417</v>
      </c>
      <c r="BK26" s="556">
        <v>1.417</v>
      </c>
      <c r="BL26" s="556">
        <v>1.417</v>
      </c>
      <c r="BM26" s="556">
        <v>1.417</v>
      </c>
      <c r="BN26" s="556">
        <v>1.417</v>
      </c>
      <c r="BO26" s="556">
        <v>1.417</v>
      </c>
      <c r="BP26" s="556">
        <v>1.417</v>
      </c>
      <c r="BQ26" s="556">
        <v>1.417</v>
      </c>
      <c r="BR26" s="556">
        <v>1.417</v>
      </c>
      <c r="BS26" s="556">
        <v>1.417</v>
      </c>
      <c r="BT26" s="556">
        <v>1.417</v>
      </c>
      <c r="BU26" s="556">
        <v>1.417</v>
      </c>
      <c r="BV26" s="556">
        <v>1.417</v>
      </c>
    </row>
    <row r="27" spans="1:74" ht="12" customHeight="1" x14ac:dyDescent="0.25">
      <c r="A27" s="359" t="s">
        <v>868</v>
      </c>
      <c r="B27" s="594" t="s">
        <v>345</v>
      </c>
      <c r="C27" s="574">
        <v>1.3877999999999999</v>
      </c>
      <c r="D27" s="574">
        <v>1.3869</v>
      </c>
      <c r="E27" s="574">
        <v>1.3869</v>
      </c>
      <c r="F27" s="574">
        <v>1.3827</v>
      </c>
      <c r="G27" s="574">
        <v>1.3827</v>
      </c>
      <c r="H27" s="574">
        <v>1.3839999999999999</v>
      </c>
      <c r="I27" s="574">
        <v>1.3873</v>
      </c>
      <c r="J27" s="574">
        <v>1.3873</v>
      </c>
      <c r="K27" s="574">
        <v>1.3879999999999999</v>
      </c>
      <c r="L27" s="574">
        <v>1.3878999999999999</v>
      </c>
      <c r="M27" s="574">
        <v>1.3878999999999999</v>
      </c>
      <c r="N27" s="574">
        <v>1.3884000000000001</v>
      </c>
      <c r="O27" s="574">
        <v>1.4266000000000001</v>
      </c>
      <c r="P27" s="574">
        <v>1.4253</v>
      </c>
      <c r="Q27" s="574">
        <v>1.4253</v>
      </c>
      <c r="R27" s="574">
        <v>1.4253</v>
      </c>
      <c r="S27" s="574">
        <v>1.4242999999999999</v>
      </c>
      <c r="T27" s="574">
        <v>1.4225000000000001</v>
      </c>
      <c r="U27" s="574">
        <v>1.4256</v>
      </c>
      <c r="V27" s="574">
        <v>1.4256</v>
      </c>
      <c r="W27" s="574">
        <v>1.4254</v>
      </c>
      <c r="X27" s="574">
        <v>1.4246000000000001</v>
      </c>
      <c r="Y27" s="574">
        <v>1.4231</v>
      </c>
      <c r="Z27" s="574">
        <v>1.4201999999999999</v>
      </c>
      <c r="AA27" s="574">
        <v>1.5248999999999999</v>
      </c>
      <c r="AB27" s="574">
        <v>1.5248999999999999</v>
      </c>
      <c r="AC27" s="574">
        <v>1.5248999999999999</v>
      </c>
      <c r="AD27" s="574">
        <v>1.5248999999999999</v>
      </c>
      <c r="AE27" s="574">
        <v>1.5274000000000001</v>
      </c>
      <c r="AF27" s="574">
        <v>1.5279</v>
      </c>
      <c r="AG27" s="574">
        <v>1.5279</v>
      </c>
      <c r="AH27" s="574">
        <v>1.5279</v>
      </c>
      <c r="AI27" s="574">
        <v>1.5235000000000001</v>
      </c>
      <c r="AJ27" s="574">
        <v>1.5235000000000001</v>
      </c>
      <c r="AK27" s="574">
        <v>1.5253000000000001</v>
      </c>
      <c r="AL27" s="574">
        <v>1.5273000000000001</v>
      </c>
      <c r="AM27" s="574">
        <v>1.5094000000000001</v>
      </c>
      <c r="AN27" s="574">
        <v>1.5078</v>
      </c>
      <c r="AO27" s="574">
        <v>1.5078</v>
      </c>
      <c r="AP27" s="574">
        <v>1.5078</v>
      </c>
      <c r="AQ27" s="574">
        <v>1.5078</v>
      </c>
      <c r="AR27" s="574">
        <v>1.5076000000000001</v>
      </c>
      <c r="AS27" s="574">
        <v>1.5076000000000001</v>
      </c>
      <c r="AT27" s="574">
        <v>1.5067999999999999</v>
      </c>
      <c r="AU27" s="574">
        <v>1.5067999999999999</v>
      </c>
      <c r="AV27" s="574">
        <v>1.5067999999999999</v>
      </c>
      <c r="AW27" s="574">
        <v>1.5058</v>
      </c>
      <c r="AX27" s="574">
        <v>1.5058</v>
      </c>
      <c r="AY27" s="574">
        <v>1.5058</v>
      </c>
      <c r="AZ27" s="574">
        <v>1.5058</v>
      </c>
      <c r="BA27" s="574">
        <v>1.5058</v>
      </c>
      <c r="BB27" s="574">
        <v>1.5058</v>
      </c>
      <c r="BC27" s="574">
        <v>1.5083</v>
      </c>
      <c r="BD27" s="556">
        <v>1.5113000000000001</v>
      </c>
      <c r="BE27" s="556">
        <v>1.51</v>
      </c>
      <c r="BF27" s="556">
        <v>1.51</v>
      </c>
      <c r="BG27" s="556">
        <v>1.51</v>
      </c>
      <c r="BH27" s="556">
        <v>1.51</v>
      </c>
      <c r="BI27" s="556">
        <v>1.51</v>
      </c>
      <c r="BJ27" s="556">
        <v>1.51</v>
      </c>
      <c r="BK27" s="556">
        <v>1.51</v>
      </c>
      <c r="BL27" s="556">
        <v>1.51</v>
      </c>
      <c r="BM27" s="556">
        <v>1.51</v>
      </c>
      <c r="BN27" s="556">
        <v>1.51</v>
      </c>
      <c r="BO27" s="556">
        <v>1.51</v>
      </c>
      <c r="BP27" s="556">
        <v>1.51</v>
      </c>
      <c r="BQ27" s="556">
        <v>1.51</v>
      </c>
      <c r="BR27" s="556">
        <v>1.51</v>
      </c>
      <c r="BS27" s="556">
        <v>1.51</v>
      </c>
      <c r="BT27" s="556">
        <v>1.51</v>
      </c>
      <c r="BU27" s="556">
        <v>1.51</v>
      </c>
      <c r="BV27" s="556">
        <v>1.51</v>
      </c>
    </row>
    <row r="28" spans="1:74" ht="12" customHeight="1" x14ac:dyDescent="0.25">
      <c r="A28" s="359" t="s">
        <v>869</v>
      </c>
      <c r="B28" s="594" t="s">
        <v>1199</v>
      </c>
      <c r="C28" s="574">
        <v>1.9132</v>
      </c>
      <c r="D28" s="574">
        <v>1.9132</v>
      </c>
      <c r="E28" s="574">
        <v>1.9132</v>
      </c>
      <c r="F28" s="574">
        <v>1.9132</v>
      </c>
      <c r="G28" s="574">
        <v>1.9132</v>
      </c>
      <c r="H28" s="574">
        <v>1.9132</v>
      </c>
      <c r="I28" s="574">
        <v>1.9132</v>
      </c>
      <c r="J28" s="574">
        <v>1.9132</v>
      </c>
      <c r="K28" s="574">
        <v>1.9132</v>
      </c>
      <c r="L28" s="574">
        <v>1.9132</v>
      </c>
      <c r="M28" s="574">
        <v>1.9132</v>
      </c>
      <c r="N28" s="574">
        <v>1.9132</v>
      </c>
      <c r="O28" s="574">
        <v>1.5509999999999999</v>
      </c>
      <c r="P28" s="574">
        <v>1.5509999999999999</v>
      </c>
      <c r="Q28" s="574">
        <v>1.5509999999999999</v>
      </c>
      <c r="R28" s="574">
        <v>1.5509999999999999</v>
      </c>
      <c r="S28" s="574">
        <v>1.5509999999999999</v>
      </c>
      <c r="T28" s="574">
        <v>1.5509999999999999</v>
      </c>
      <c r="U28" s="574">
        <v>1.5509999999999999</v>
      </c>
      <c r="V28" s="574">
        <v>1.526</v>
      </c>
      <c r="W28" s="574">
        <v>1.526</v>
      </c>
      <c r="X28" s="574">
        <v>1.526</v>
      </c>
      <c r="Y28" s="574">
        <v>1.526</v>
      </c>
      <c r="Z28" s="574">
        <v>1.526</v>
      </c>
      <c r="AA28" s="574">
        <v>1.3022</v>
      </c>
      <c r="AB28" s="574">
        <v>1.3022</v>
      </c>
      <c r="AC28" s="574">
        <v>1.3714999999999999</v>
      </c>
      <c r="AD28" s="574">
        <v>1.3714999999999999</v>
      </c>
      <c r="AE28" s="574">
        <v>1.3714999999999999</v>
      </c>
      <c r="AF28" s="574">
        <v>1.3714999999999999</v>
      </c>
      <c r="AG28" s="574">
        <v>1.3714999999999999</v>
      </c>
      <c r="AH28" s="574">
        <v>1.3714999999999999</v>
      </c>
      <c r="AI28" s="574">
        <v>1.3714999999999999</v>
      </c>
      <c r="AJ28" s="574">
        <v>1.3714999999999999</v>
      </c>
      <c r="AK28" s="574">
        <v>1.3714999999999999</v>
      </c>
      <c r="AL28" s="574">
        <v>1.3662000000000001</v>
      </c>
      <c r="AM28" s="574">
        <v>1.4142999999999999</v>
      </c>
      <c r="AN28" s="574">
        <v>1.4142999999999999</v>
      </c>
      <c r="AO28" s="574">
        <v>1.3843000000000001</v>
      </c>
      <c r="AP28" s="574">
        <v>1.3843000000000001</v>
      </c>
      <c r="AQ28" s="574">
        <v>1.3843000000000001</v>
      </c>
      <c r="AR28" s="574">
        <v>1.3843000000000001</v>
      </c>
      <c r="AS28" s="574">
        <v>1.3843000000000001</v>
      </c>
      <c r="AT28" s="574">
        <v>1.3843000000000001</v>
      </c>
      <c r="AU28" s="574">
        <v>1.3843000000000001</v>
      </c>
      <c r="AV28" s="574">
        <v>1.3843000000000001</v>
      </c>
      <c r="AW28" s="574">
        <v>1.3843000000000001</v>
      </c>
      <c r="AX28" s="574">
        <v>1.3843000000000001</v>
      </c>
      <c r="AY28" s="574">
        <v>1.3843000000000001</v>
      </c>
      <c r="AZ28" s="574">
        <v>1.3843000000000001</v>
      </c>
      <c r="BA28" s="574">
        <v>1.3843000000000001</v>
      </c>
      <c r="BB28" s="574">
        <v>1.3843000000000001</v>
      </c>
      <c r="BC28" s="574">
        <v>1.3843000000000001</v>
      </c>
      <c r="BD28" s="556">
        <v>1.3843000000000001</v>
      </c>
      <c r="BE28" s="556">
        <v>1.3843000000000001</v>
      </c>
      <c r="BF28" s="556">
        <v>1.3843000000000001</v>
      </c>
      <c r="BG28" s="556">
        <v>1.3843000000000001</v>
      </c>
      <c r="BH28" s="556">
        <v>1.3843000000000001</v>
      </c>
      <c r="BI28" s="556">
        <v>1.3843000000000001</v>
      </c>
      <c r="BJ28" s="556">
        <v>1.3843000000000001</v>
      </c>
      <c r="BK28" s="556">
        <v>1.3843000000000001</v>
      </c>
      <c r="BL28" s="556">
        <v>1.3843000000000001</v>
      </c>
      <c r="BM28" s="556">
        <v>1.3843000000000001</v>
      </c>
      <c r="BN28" s="556">
        <v>1.3843000000000001</v>
      </c>
      <c r="BO28" s="556">
        <v>1.3843000000000001</v>
      </c>
      <c r="BP28" s="556">
        <v>1.3843000000000001</v>
      </c>
      <c r="BQ28" s="556">
        <v>1.3843000000000001</v>
      </c>
      <c r="BR28" s="556">
        <v>1.3843000000000001</v>
      </c>
      <c r="BS28" s="556">
        <v>1.3843000000000001</v>
      </c>
      <c r="BT28" s="556">
        <v>1.3843000000000001</v>
      </c>
      <c r="BU28" s="556">
        <v>1.3843000000000001</v>
      </c>
      <c r="BV28" s="556">
        <v>1.3843000000000001</v>
      </c>
    </row>
    <row r="29" spans="1:74" s="593" customFormat="1" ht="12" customHeight="1" x14ac:dyDescent="0.25">
      <c r="A29" s="591"/>
      <c r="B29" s="595" t="s">
        <v>1211</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596"/>
      <c r="BE29" s="596"/>
      <c r="BF29" s="596"/>
      <c r="BG29" s="596"/>
      <c r="BH29" s="596"/>
      <c r="BI29" s="596"/>
      <c r="BJ29" s="596"/>
      <c r="BK29" s="596"/>
      <c r="BL29" s="596"/>
      <c r="BM29" s="596"/>
      <c r="BN29" s="596"/>
      <c r="BO29" s="596"/>
      <c r="BP29" s="596"/>
      <c r="BQ29" s="596"/>
      <c r="BR29" s="596"/>
      <c r="BS29" s="596"/>
      <c r="BT29" s="596"/>
      <c r="BU29" s="596"/>
      <c r="BV29" s="596"/>
    </row>
    <row r="30" spans="1:74" ht="12" customHeight="1" x14ac:dyDescent="0.25">
      <c r="A30" s="359" t="s">
        <v>870</v>
      </c>
      <c r="B30" s="594" t="s">
        <v>1193</v>
      </c>
      <c r="C30" s="574">
        <v>5.6486999999999998</v>
      </c>
      <c r="D30" s="574">
        <v>5.6486999999999998</v>
      </c>
      <c r="E30" s="574">
        <v>5.6486999999999998</v>
      </c>
      <c r="F30" s="574">
        <v>5.6486999999999998</v>
      </c>
      <c r="G30" s="574">
        <v>5.6486999999999998</v>
      </c>
      <c r="H30" s="574">
        <v>5.6486999999999998</v>
      </c>
      <c r="I30" s="574">
        <v>5.6486999999999998</v>
      </c>
      <c r="J30" s="574">
        <v>5.6486999999999998</v>
      </c>
      <c r="K30" s="574">
        <v>5.6486999999999998</v>
      </c>
      <c r="L30" s="574">
        <v>5.6486999999999998</v>
      </c>
      <c r="M30" s="574">
        <v>5.6486999999999998</v>
      </c>
      <c r="N30" s="574">
        <v>5.6292</v>
      </c>
      <c r="O30" s="574">
        <v>5.4931999999999999</v>
      </c>
      <c r="P30" s="574">
        <v>5.4931999999999999</v>
      </c>
      <c r="Q30" s="574">
        <v>5.4931999999999999</v>
      </c>
      <c r="R30" s="574">
        <v>5.4931999999999999</v>
      </c>
      <c r="S30" s="574">
        <v>5.4931999999999999</v>
      </c>
      <c r="T30" s="574">
        <v>5.4931999999999999</v>
      </c>
      <c r="U30" s="574">
        <v>5.4931999999999999</v>
      </c>
      <c r="V30" s="574">
        <v>5.4931999999999999</v>
      </c>
      <c r="W30" s="574">
        <v>5.4981999999999998</v>
      </c>
      <c r="X30" s="574">
        <v>5.4981999999999998</v>
      </c>
      <c r="Y30" s="574">
        <v>5.4981999999999998</v>
      </c>
      <c r="Z30" s="574">
        <v>5.4885000000000002</v>
      </c>
      <c r="AA30" s="574">
        <v>5.3841999999999999</v>
      </c>
      <c r="AB30" s="574">
        <v>5.3841999999999999</v>
      </c>
      <c r="AC30" s="574">
        <v>5.3841999999999999</v>
      </c>
      <c r="AD30" s="574">
        <v>5.3841999999999999</v>
      </c>
      <c r="AE30" s="574">
        <v>5.3841999999999999</v>
      </c>
      <c r="AF30" s="574">
        <v>5.3784000000000001</v>
      </c>
      <c r="AG30" s="574">
        <v>5.3903999999999996</v>
      </c>
      <c r="AH30" s="574">
        <v>5.3903999999999996</v>
      </c>
      <c r="AI30" s="574">
        <v>5.3903999999999996</v>
      </c>
      <c r="AJ30" s="574">
        <v>5.3903999999999996</v>
      </c>
      <c r="AK30" s="574">
        <v>5.3903999999999996</v>
      </c>
      <c r="AL30" s="574">
        <v>5.3903999999999996</v>
      </c>
      <c r="AM30" s="574">
        <v>5.3616999999999999</v>
      </c>
      <c r="AN30" s="574">
        <v>5.3616999999999999</v>
      </c>
      <c r="AO30" s="574">
        <v>5.3616999999999999</v>
      </c>
      <c r="AP30" s="574">
        <v>5.3616999999999999</v>
      </c>
      <c r="AQ30" s="574">
        <v>5.3167</v>
      </c>
      <c r="AR30" s="574">
        <v>5.3021000000000003</v>
      </c>
      <c r="AS30" s="574">
        <v>5.3021000000000003</v>
      </c>
      <c r="AT30" s="574">
        <v>5.3021000000000003</v>
      </c>
      <c r="AU30" s="574">
        <v>5.3021000000000003</v>
      </c>
      <c r="AV30" s="574">
        <v>5.3021000000000003</v>
      </c>
      <c r="AW30" s="574">
        <v>5.2389000000000001</v>
      </c>
      <c r="AX30" s="574">
        <v>5.2389000000000001</v>
      </c>
      <c r="AY30" s="574">
        <v>5.2389000000000001</v>
      </c>
      <c r="AZ30" s="574">
        <v>5.2389000000000001</v>
      </c>
      <c r="BA30" s="574">
        <v>5.2389000000000001</v>
      </c>
      <c r="BB30" s="574">
        <v>5.2389000000000001</v>
      </c>
      <c r="BC30" s="574">
        <v>5.2389000000000001</v>
      </c>
      <c r="BD30" s="556">
        <v>5.2389000000000001</v>
      </c>
      <c r="BE30" s="556">
        <v>5.2389000000000001</v>
      </c>
      <c r="BF30" s="556">
        <v>5.2389000000000001</v>
      </c>
      <c r="BG30" s="556">
        <v>5.2389000000000001</v>
      </c>
      <c r="BH30" s="556">
        <v>5.2789000000000001</v>
      </c>
      <c r="BI30" s="556">
        <v>5.2789000000000001</v>
      </c>
      <c r="BJ30" s="556">
        <v>5.2789000000000001</v>
      </c>
      <c r="BK30" s="556">
        <v>5.2789000000000001</v>
      </c>
      <c r="BL30" s="556">
        <v>5.2789000000000001</v>
      </c>
      <c r="BM30" s="556">
        <v>5.2789000000000001</v>
      </c>
      <c r="BN30" s="556">
        <v>5.2789000000000001</v>
      </c>
      <c r="BO30" s="556">
        <v>5.2789000000000001</v>
      </c>
      <c r="BP30" s="556">
        <v>5.2789000000000001</v>
      </c>
      <c r="BQ30" s="556">
        <v>5.2789000000000001</v>
      </c>
      <c r="BR30" s="556">
        <v>5.2789000000000001</v>
      </c>
      <c r="BS30" s="556">
        <v>5.2789000000000001</v>
      </c>
      <c r="BT30" s="556">
        <v>5.2789000000000001</v>
      </c>
      <c r="BU30" s="556">
        <v>5.2988999999999997</v>
      </c>
      <c r="BV30" s="556">
        <v>5.2988999999999997</v>
      </c>
    </row>
    <row r="31" spans="1:74" ht="12" customHeight="1" x14ac:dyDescent="0.25">
      <c r="A31" s="359" t="s">
        <v>871</v>
      </c>
      <c r="B31" s="594" t="s">
        <v>1192</v>
      </c>
      <c r="C31" s="574">
        <v>0.78080000000000005</v>
      </c>
      <c r="D31" s="574">
        <v>0.78080000000000005</v>
      </c>
      <c r="E31" s="574">
        <v>0.78080000000000005</v>
      </c>
      <c r="F31" s="574">
        <v>0.78080000000000005</v>
      </c>
      <c r="G31" s="574">
        <v>0.78080000000000005</v>
      </c>
      <c r="H31" s="574">
        <v>0.78190000000000004</v>
      </c>
      <c r="I31" s="574">
        <v>0.77769999999999995</v>
      </c>
      <c r="J31" s="574">
        <v>0.77769999999999995</v>
      </c>
      <c r="K31" s="574">
        <v>0.77529999999999999</v>
      </c>
      <c r="L31" s="574">
        <v>0.78810000000000002</v>
      </c>
      <c r="M31" s="574">
        <v>0.78810000000000002</v>
      </c>
      <c r="N31" s="574">
        <v>0.78810000000000002</v>
      </c>
      <c r="O31" s="574">
        <v>0.82599999999999996</v>
      </c>
      <c r="P31" s="574">
        <v>0.82599999999999996</v>
      </c>
      <c r="Q31" s="574">
        <v>0.82599999999999996</v>
      </c>
      <c r="R31" s="574">
        <v>0.82599999999999996</v>
      </c>
      <c r="S31" s="574">
        <v>0.82599999999999996</v>
      </c>
      <c r="T31" s="574">
        <v>0.82769999999999999</v>
      </c>
      <c r="U31" s="574">
        <v>0.82769999999999999</v>
      </c>
      <c r="V31" s="574">
        <v>0.82709999999999995</v>
      </c>
      <c r="W31" s="574">
        <v>0.82709999999999995</v>
      </c>
      <c r="X31" s="574">
        <v>0.82709999999999995</v>
      </c>
      <c r="Y31" s="574">
        <v>0.81710000000000005</v>
      </c>
      <c r="Z31" s="574">
        <v>0.81710000000000005</v>
      </c>
      <c r="AA31" s="574">
        <v>1.4074</v>
      </c>
      <c r="AB31" s="574">
        <v>1.4074</v>
      </c>
      <c r="AC31" s="574">
        <v>1.4074</v>
      </c>
      <c r="AD31" s="574">
        <v>1.3998999999999999</v>
      </c>
      <c r="AE31" s="574">
        <v>1.3998999999999999</v>
      </c>
      <c r="AF31" s="574">
        <v>1.3998999999999999</v>
      </c>
      <c r="AG31" s="574">
        <v>1.3998999999999999</v>
      </c>
      <c r="AH31" s="574">
        <v>1.3998999999999999</v>
      </c>
      <c r="AI31" s="574">
        <v>1.3998999999999999</v>
      </c>
      <c r="AJ31" s="574">
        <v>1.3998999999999999</v>
      </c>
      <c r="AK31" s="574">
        <v>1.3998999999999999</v>
      </c>
      <c r="AL31" s="574">
        <v>1.3998999999999999</v>
      </c>
      <c r="AM31" s="574">
        <v>1.3972</v>
      </c>
      <c r="AN31" s="574">
        <v>1.3972</v>
      </c>
      <c r="AO31" s="574">
        <v>1.3962000000000001</v>
      </c>
      <c r="AP31" s="574">
        <v>1.3962000000000001</v>
      </c>
      <c r="AQ31" s="574">
        <v>1.3962000000000001</v>
      </c>
      <c r="AR31" s="574">
        <v>1.3975</v>
      </c>
      <c r="AS31" s="574">
        <v>1.3975</v>
      </c>
      <c r="AT31" s="574">
        <v>1.3975</v>
      </c>
      <c r="AU31" s="574">
        <v>1.3975</v>
      </c>
      <c r="AV31" s="574">
        <v>1.3975</v>
      </c>
      <c r="AW31" s="574">
        <v>1.3975</v>
      </c>
      <c r="AX31" s="574">
        <v>1.3975</v>
      </c>
      <c r="AY31" s="574">
        <v>1.3975</v>
      </c>
      <c r="AZ31" s="574">
        <v>1.3975</v>
      </c>
      <c r="BA31" s="574">
        <v>1.3975</v>
      </c>
      <c r="BB31" s="574">
        <v>1.3975</v>
      </c>
      <c r="BC31" s="574">
        <v>1.3975</v>
      </c>
      <c r="BD31" s="556">
        <v>1.3975</v>
      </c>
      <c r="BE31" s="556">
        <v>1.351</v>
      </c>
      <c r="BF31" s="556">
        <v>1.351</v>
      </c>
      <c r="BG31" s="556">
        <v>1.351</v>
      </c>
      <c r="BH31" s="556">
        <v>1.351</v>
      </c>
      <c r="BI31" s="556">
        <v>1.351</v>
      </c>
      <c r="BJ31" s="556">
        <v>1.351</v>
      </c>
      <c r="BK31" s="556">
        <v>1.351</v>
      </c>
      <c r="BL31" s="556">
        <v>1.351</v>
      </c>
      <c r="BM31" s="556">
        <v>1.351</v>
      </c>
      <c r="BN31" s="556">
        <v>1.351</v>
      </c>
      <c r="BO31" s="556">
        <v>1.35</v>
      </c>
      <c r="BP31" s="556">
        <v>1.35</v>
      </c>
      <c r="BQ31" s="556">
        <v>1.35</v>
      </c>
      <c r="BR31" s="556">
        <v>1.3485</v>
      </c>
      <c r="BS31" s="556">
        <v>1.3485</v>
      </c>
      <c r="BT31" s="556">
        <v>1.3485</v>
      </c>
      <c r="BU31" s="556">
        <v>1.3485</v>
      </c>
      <c r="BV31" s="556">
        <v>1.3485</v>
      </c>
    </row>
    <row r="32" spans="1:74" ht="12" customHeight="1" x14ac:dyDescent="0.25">
      <c r="A32" s="359" t="s">
        <v>872</v>
      </c>
      <c r="B32" s="585" t="s">
        <v>1208</v>
      </c>
      <c r="C32" s="574">
        <v>0.43809999999999999</v>
      </c>
      <c r="D32" s="574">
        <v>0.43809999999999999</v>
      </c>
      <c r="E32" s="574">
        <v>0.44269999999999998</v>
      </c>
      <c r="F32" s="574">
        <v>0.4456</v>
      </c>
      <c r="G32" s="574">
        <v>0.45400000000000001</v>
      </c>
      <c r="H32" s="574">
        <v>0.45610000000000001</v>
      </c>
      <c r="I32" s="574">
        <v>0.45650000000000002</v>
      </c>
      <c r="J32" s="574">
        <v>0.45650000000000002</v>
      </c>
      <c r="K32" s="574">
        <v>0.46150000000000002</v>
      </c>
      <c r="L32" s="574">
        <v>0.46150000000000002</v>
      </c>
      <c r="M32" s="574">
        <v>0.46310000000000001</v>
      </c>
      <c r="N32" s="574">
        <v>0.46810000000000002</v>
      </c>
      <c r="O32" s="574">
        <v>0.47420000000000001</v>
      </c>
      <c r="P32" s="574">
        <v>0.47539999999999999</v>
      </c>
      <c r="Q32" s="574">
        <v>0.47689999999999999</v>
      </c>
      <c r="R32" s="574">
        <v>0.47939999999999999</v>
      </c>
      <c r="S32" s="574">
        <v>0.47939999999999999</v>
      </c>
      <c r="T32" s="574">
        <v>0.47939999999999999</v>
      </c>
      <c r="U32" s="574">
        <v>0.49330000000000002</v>
      </c>
      <c r="V32" s="574">
        <v>0.49980000000000002</v>
      </c>
      <c r="W32" s="574">
        <v>0.51910000000000001</v>
      </c>
      <c r="X32" s="574">
        <v>0.52729999999999999</v>
      </c>
      <c r="Y32" s="574">
        <v>0.53129999999999999</v>
      </c>
      <c r="Z32" s="574">
        <v>0.54090000000000005</v>
      </c>
      <c r="AA32" s="574">
        <v>0.56200000000000006</v>
      </c>
      <c r="AB32" s="574">
        <v>0.56200000000000006</v>
      </c>
      <c r="AC32" s="574">
        <v>0.57989999999999997</v>
      </c>
      <c r="AD32" s="574">
        <v>0.58169999999999999</v>
      </c>
      <c r="AE32" s="574">
        <v>0.59</v>
      </c>
      <c r="AF32" s="574">
        <v>0.60340000000000005</v>
      </c>
      <c r="AG32" s="574">
        <v>0.60540000000000005</v>
      </c>
      <c r="AH32" s="574">
        <v>0.61399999999999999</v>
      </c>
      <c r="AI32" s="574">
        <v>0.61399999999999999</v>
      </c>
      <c r="AJ32" s="574">
        <v>0.61570000000000003</v>
      </c>
      <c r="AK32" s="574">
        <v>0.61850000000000005</v>
      </c>
      <c r="AL32" s="574">
        <v>0.61850000000000005</v>
      </c>
      <c r="AM32" s="574">
        <v>0.61770000000000003</v>
      </c>
      <c r="AN32" s="574">
        <v>0.61770000000000003</v>
      </c>
      <c r="AO32" s="574">
        <v>0.61770000000000003</v>
      </c>
      <c r="AP32" s="574">
        <v>0.61770000000000003</v>
      </c>
      <c r="AQ32" s="574">
        <v>0.61770000000000003</v>
      </c>
      <c r="AR32" s="574">
        <v>0.61770000000000003</v>
      </c>
      <c r="AS32" s="574">
        <v>0.61960000000000004</v>
      </c>
      <c r="AT32" s="574">
        <v>0.61960000000000004</v>
      </c>
      <c r="AU32" s="574">
        <v>0.61829999999999996</v>
      </c>
      <c r="AV32" s="574">
        <v>0.73170000000000002</v>
      </c>
      <c r="AW32" s="574">
        <v>0.73170000000000002</v>
      </c>
      <c r="AX32" s="574">
        <v>0.78280000000000005</v>
      </c>
      <c r="AY32" s="574">
        <v>0.78490000000000004</v>
      </c>
      <c r="AZ32" s="574">
        <v>0.78490000000000004</v>
      </c>
      <c r="BA32" s="574">
        <v>0.78490000000000004</v>
      </c>
      <c r="BB32" s="574">
        <v>0.79469999999999996</v>
      </c>
      <c r="BC32" s="574">
        <v>0.79700000000000004</v>
      </c>
      <c r="BD32" s="556">
        <v>0.79700000000000004</v>
      </c>
      <c r="BE32" s="556">
        <v>0.79930000000000001</v>
      </c>
      <c r="BF32" s="556">
        <v>0.79930000000000001</v>
      </c>
      <c r="BG32" s="556">
        <v>0.79930000000000001</v>
      </c>
      <c r="BH32" s="556">
        <v>0.8024</v>
      </c>
      <c r="BI32" s="556">
        <v>0.8024</v>
      </c>
      <c r="BJ32" s="556">
        <v>0.80310000000000004</v>
      </c>
      <c r="BK32" s="556">
        <v>0.8054</v>
      </c>
      <c r="BL32" s="556">
        <v>0.8054</v>
      </c>
      <c r="BM32" s="556">
        <v>0.8054</v>
      </c>
      <c r="BN32" s="556">
        <v>0.8054</v>
      </c>
      <c r="BO32" s="556">
        <v>0.8054</v>
      </c>
      <c r="BP32" s="556">
        <v>0.8054</v>
      </c>
      <c r="BQ32" s="556">
        <v>0.8054</v>
      </c>
      <c r="BR32" s="556">
        <v>0.8054</v>
      </c>
      <c r="BS32" s="556">
        <v>0.8054</v>
      </c>
      <c r="BT32" s="556">
        <v>0.81689999999999996</v>
      </c>
      <c r="BU32" s="556">
        <v>0.81689999999999996</v>
      </c>
      <c r="BV32" s="556">
        <v>0.81689999999999996</v>
      </c>
    </row>
    <row r="33" spans="1:74" ht="12" customHeight="1" x14ac:dyDescent="0.25">
      <c r="A33" s="359" t="s">
        <v>873</v>
      </c>
      <c r="B33" s="585" t="s">
        <v>1189</v>
      </c>
      <c r="C33" s="574">
        <v>0.11260000000000001</v>
      </c>
      <c r="D33" s="574">
        <v>0.11260000000000001</v>
      </c>
      <c r="E33" s="574">
        <v>0.11260000000000001</v>
      </c>
      <c r="F33" s="574">
        <v>0.11260000000000001</v>
      </c>
      <c r="G33" s="574">
        <v>0.11260000000000001</v>
      </c>
      <c r="H33" s="574">
        <v>0.33860000000000001</v>
      </c>
      <c r="I33" s="574">
        <v>0.33860000000000001</v>
      </c>
      <c r="J33" s="574">
        <v>0.34760000000000002</v>
      </c>
      <c r="K33" s="574">
        <v>0.34760000000000002</v>
      </c>
      <c r="L33" s="574">
        <v>0.34760000000000002</v>
      </c>
      <c r="M33" s="574">
        <v>0.34760000000000002</v>
      </c>
      <c r="N33" s="574">
        <v>0.34760000000000002</v>
      </c>
      <c r="O33" s="574">
        <v>0.12180000000000001</v>
      </c>
      <c r="P33" s="574">
        <v>0.12180000000000001</v>
      </c>
      <c r="Q33" s="574">
        <v>0.12180000000000001</v>
      </c>
      <c r="R33" s="574">
        <v>0.12180000000000001</v>
      </c>
      <c r="S33" s="574">
        <v>0.12180000000000001</v>
      </c>
      <c r="T33" s="574">
        <v>0.12180000000000001</v>
      </c>
      <c r="U33" s="574">
        <v>0.12180000000000001</v>
      </c>
      <c r="V33" s="574">
        <v>0.12180000000000001</v>
      </c>
      <c r="W33" s="574">
        <v>0.12180000000000001</v>
      </c>
      <c r="X33" s="574">
        <v>0.1245</v>
      </c>
      <c r="Y33" s="574">
        <v>0.1245</v>
      </c>
      <c r="Z33" s="574">
        <v>0.1245</v>
      </c>
      <c r="AA33" s="574">
        <v>0.12690000000000001</v>
      </c>
      <c r="AB33" s="574">
        <v>0.12690000000000001</v>
      </c>
      <c r="AC33" s="574">
        <v>0.12690000000000001</v>
      </c>
      <c r="AD33" s="574">
        <v>0.12690000000000001</v>
      </c>
      <c r="AE33" s="574">
        <v>0.12690000000000001</v>
      </c>
      <c r="AF33" s="574">
        <v>0.12690000000000001</v>
      </c>
      <c r="AG33" s="574">
        <v>0.12690000000000001</v>
      </c>
      <c r="AH33" s="574">
        <v>0.12690000000000001</v>
      </c>
      <c r="AI33" s="574">
        <v>0.12690000000000001</v>
      </c>
      <c r="AJ33" s="574">
        <v>0.12690000000000001</v>
      </c>
      <c r="AK33" s="574">
        <v>0.12690000000000001</v>
      </c>
      <c r="AL33" s="574">
        <v>0.12690000000000001</v>
      </c>
      <c r="AM33" s="574">
        <v>0.12690000000000001</v>
      </c>
      <c r="AN33" s="574">
        <v>0.12690000000000001</v>
      </c>
      <c r="AO33" s="574">
        <v>0.12590000000000001</v>
      </c>
      <c r="AP33" s="574">
        <v>0.12590000000000001</v>
      </c>
      <c r="AQ33" s="574">
        <v>0.12590000000000001</v>
      </c>
      <c r="AR33" s="574">
        <v>0.12590000000000001</v>
      </c>
      <c r="AS33" s="574">
        <v>0.12590000000000001</v>
      </c>
      <c r="AT33" s="574">
        <v>0.12590000000000001</v>
      </c>
      <c r="AU33" s="574">
        <v>0.12590000000000001</v>
      </c>
      <c r="AV33" s="574">
        <v>0.12590000000000001</v>
      </c>
      <c r="AW33" s="574">
        <v>0.12590000000000001</v>
      </c>
      <c r="AX33" s="574">
        <v>0.1229</v>
      </c>
      <c r="AY33" s="574">
        <v>0.1229</v>
      </c>
      <c r="AZ33" s="574">
        <v>0.1229</v>
      </c>
      <c r="BA33" s="574">
        <v>0.1229</v>
      </c>
      <c r="BB33" s="574">
        <v>0.1229</v>
      </c>
      <c r="BC33" s="574">
        <v>0.1229</v>
      </c>
      <c r="BD33" s="556">
        <v>0.1229</v>
      </c>
      <c r="BE33" s="556">
        <v>0.1229</v>
      </c>
      <c r="BF33" s="556">
        <v>0.1229</v>
      </c>
      <c r="BG33" s="556">
        <v>0.1229</v>
      </c>
      <c r="BH33" s="556">
        <v>0.1229</v>
      </c>
      <c r="BI33" s="556">
        <v>0.1229</v>
      </c>
      <c r="BJ33" s="556">
        <v>0.1229</v>
      </c>
      <c r="BK33" s="556">
        <v>0.1229</v>
      </c>
      <c r="BL33" s="556">
        <v>0.1229</v>
      </c>
      <c r="BM33" s="556">
        <v>0.1229</v>
      </c>
      <c r="BN33" s="556">
        <v>0.1229</v>
      </c>
      <c r="BO33" s="556">
        <v>0.1229</v>
      </c>
      <c r="BP33" s="556">
        <v>0.1229</v>
      </c>
      <c r="BQ33" s="556">
        <v>0.1229</v>
      </c>
      <c r="BR33" s="556">
        <v>0.1229</v>
      </c>
      <c r="BS33" s="556">
        <v>0.1229</v>
      </c>
      <c r="BT33" s="556">
        <v>0.1229</v>
      </c>
      <c r="BU33" s="556">
        <v>0.1229</v>
      </c>
      <c r="BV33" s="556">
        <v>0.1229</v>
      </c>
    </row>
    <row r="34" spans="1:74" ht="12" customHeight="1" x14ac:dyDescent="0.25">
      <c r="A34" s="359" t="s">
        <v>874</v>
      </c>
      <c r="B34" s="594" t="s">
        <v>1191</v>
      </c>
      <c r="C34" s="574">
        <v>4.9399999999999999E-2</v>
      </c>
      <c r="D34" s="574">
        <v>4.9399999999999999E-2</v>
      </c>
      <c r="E34" s="574">
        <v>4.9399999999999999E-2</v>
      </c>
      <c r="F34" s="574">
        <v>4.9399999999999999E-2</v>
      </c>
      <c r="G34" s="574">
        <v>4.9399999999999999E-2</v>
      </c>
      <c r="H34" s="574">
        <v>4.9399999999999999E-2</v>
      </c>
      <c r="I34" s="574">
        <v>4.9399999999999999E-2</v>
      </c>
      <c r="J34" s="574">
        <v>4.9399999999999999E-2</v>
      </c>
      <c r="K34" s="574">
        <v>4.9399999999999999E-2</v>
      </c>
      <c r="L34" s="574">
        <v>4.9399999999999999E-2</v>
      </c>
      <c r="M34" s="574">
        <v>4.9399999999999999E-2</v>
      </c>
      <c r="N34" s="574">
        <v>4.9399999999999999E-2</v>
      </c>
      <c r="O34" s="574">
        <v>4.9399999999999999E-2</v>
      </c>
      <c r="P34" s="574">
        <v>4.9399999999999999E-2</v>
      </c>
      <c r="Q34" s="574">
        <v>4.9399999999999999E-2</v>
      </c>
      <c r="R34" s="574">
        <v>7.4200000000000002E-2</v>
      </c>
      <c r="S34" s="574">
        <v>7.4200000000000002E-2</v>
      </c>
      <c r="T34" s="574">
        <v>7.4200000000000002E-2</v>
      </c>
      <c r="U34" s="574">
        <v>7.4200000000000002E-2</v>
      </c>
      <c r="V34" s="574">
        <v>7.4200000000000002E-2</v>
      </c>
      <c r="W34" s="574">
        <v>7.4200000000000002E-2</v>
      </c>
      <c r="X34" s="574">
        <v>7.4200000000000002E-2</v>
      </c>
      <c r="Y34" s="574">
        <v>7.4200000000000002E-2</v>
      </c>
      <c r="Z34" s="574">
        <v>7.4200000000000002E-2</v>
      </c>
      <c r="AA34" s="574">
        <v>7.4200000000000002E-2</v>
      </c>
      <c r="AB34" s="574">
        <v>7.4200000000000002E-2</v>
      </c>
      <c r="AC34" s="574">
        <v>7.4200000000000002E-2</v>
      </c>
      <c r="AD34" s="574">
        <v>7.4200000000000002E-2</v>
      </c>
      <c r="AE34" s="574">
        <v>7.4200000000000002E-2</v>
      </c>
      <c r="AF34" s="574">
        <v>7.4200000000000002E-2</v>
      </c>
      <c r="AG34" s="574">
        <v>7.4200000000000002E-2</v>
      </c>
      <c r="AH34" s="574">
        <v>7.4200000000000002E-2</v>
      </c>
      <c r="AI34" s="574">
        <v>7.4200000000000002E-2</v>
      </c>
      <c r="AJ34" s="574">
        <v>7.4200000000000002E-2</v>
      </c>
      <c r="AK34" s="574">
        <v>7.4200000000000002E-2</v>
      </c>
      <c r="AL34" s="574">
        <v>7.4200000000000002E-2</v>
      </c>
      <c r="AM34" s="574">
        <v>7.4200000000000002E-2</v>
      </c>
      <c r="AN34" s="574">
        <v>7.4200000000000002E-2</v>
      </c>
      <c r="AO34" s="574">
        <v>7.4200000000000002E-2</v>
      </c>
      <c r="AP34" s="574">
        <v>7.4200000000000002E-2</v>
      </c>
      <c r="AQ34" s="574">
        <v>7.4200000000000002E-2</v>
      </c>
      <c r="AR34" s="574">
        <v>7.4200000000000002E-2</v>
      </c>
      <c r="AS34" s="574">
        <v>7.4200000000000002E-2</v>
      </c>
      <c r="AT34" s="574">
        <v>7.4200000000000002E-2</v>
      </c>
      <c r="AU34" s="574">
        <v>7.4200000000000002E-2</v>
      </c>
      <c r="AV34" s="574">
        <v>7.4200000000000002E-2</v>
      </c>
      <c r="AW34" s="574">
        <v>7.4200000000000002E-2</v>
      </c>
      <c r="AX34" s="574">
        <v>7.4200000000000002E-2</v>
      </c>
      <c r="AY34" s="574">
        <v>7.4200000000000002E-2</v>
      </c>
      <c r="AZ34" s="574">
        <v>7.4200000000000002E-2</v>
      </c>
      <c r="BA34" s="574">
        <v>7.4200000000000002E-2</v>
      </c>
      <c r="BB34" s="574">
        <v>7.4200000000000002E-2</v>
      </c>
      <c r="BC34" s="574">
        <v>7.4200000000000002E-2</v>
      </c>
      <c r="BD34" s="556">
        <v>7.4200000000000002E-2</v>
      </c>
      <c r="BE34" s="556">
        <v>7.4200000000000002E-2</v>
      </c>
      <c r="BF34" s="556">
        <v>7.4200000000000002E-2</v>
      </c>
      <c r="BG34" s="556">
        <v>7.4200000000000002E-2</v>
      </c>
      <c r="BH34" s="556">
        <v>7.4200000000000002E-2</v>
      </c>
      <c r="BI34" s="556">
        <v>7.4200000000000002E-2</v>
      </c>
      <c r="BJ34" s="556">
        <v>7.4200000000000002E-2</v>
      </c>
      <c r="BK34" s="556">
        <v>7.4200000000000002E-2</v>
      </c>
      <c r="BL34" s="556">
        <v>7.4200000000000002E-2</v>
      </c>
      <c r="BM34" s="556">
        <v>7.4200000000000002E-2</v>
      </c>
      <c r="BN34" s="556">
        <v>7.4200000000000002E-2</v>
      </c>
      <c r="BO34" s="556">
        <v>7.4200000000000002E-2</v>
      </c>
      <c r="BP34" s="556">
        <v>7.4200000000000002E-2</v>
      </c>
      <c r="BQ34" s="556">
        <v>7.4200000000000002E-2</v>
      </c>
      <c r="BR34" s="556">
        <v>7.4200000000000002E-2</v>
      </c>
      <c r="BS34" s="556">
        <v>7.4200000000000002E-2</v>
      </c>
      <c r="BT34" s="556">
        <v>7.4200000000000002E-2</v>
      </c>
      <c r="BU34" s="556">
        <v>7.4200000000000002E-2</v>
      </c>
      <c r="BV34" s="556">
        <v>7.4200000000000002E-2</v>
      </c>
    </row>
    <row r="35" spans="1:74" ht="12" customHeight="1" x14ac:dyDescent="0.25">
      <c r="A35" s="359" t="s">
        <v>875</v>
      </c>
      <c r="B35" s="594" t="s">
        <v>1207</v>
      </c>
      <c r="C35" s="574">
        <v>0.28839999999999999</v>
      </c>
      <c r="D35" s="574">
        <v>0.28839999999999999</v>
      </c>
      <c r="E35" s="574">
        <v>0.28839999999999999</v>
      </c>
      <c r="F35" s="574">
        <v>0.28839999999999999</v>
      </c>
      <c r="G35" s="574">
        <v>0.28839999999999999</v>
      </c>
      <c r="H35" s="574">
        <v>0.28839999999999999</v>
      </c>
      <c r="I35" s="574">
        <v>0.28839999999999999</v>
      </c>
      <c r="J35" s="574">
        <v>0.28839999999999999</v>
      </c>
      <c r="K35" s="574">
        <v>0.28839999999999999</v>
      </c>
      <c r="L35" s="574">
        <v>0.28839999999999999</v>
      </c>
      <c r="M35" s="574">
        <v>0.28839999999999999</v>
      </c>
      <c r="N35" s="574">
        <v>0.28839999999999999</v>
      </c>
      <c r="O35" s="574">
        <v>0.3014</v>
      </c>
      <c r="P35" s="574">
        <v>0.3014</v>
      </c>
      <c r="Q35" s="574">
        <v>0.3014</v>
      </c>
      <c r="R35" s="574">
        <v>0.3014</v>
      </c>
      <c r="S35" s="574">
        <v>0.3014</v>
      </c>
      <c r="T35" s="574">
        <v>0.3014</v>
      </c>
      <c r="U35" s="574">
        <v>0.3014</v>
      </c>
      <c r="V35" s="574">
        <v>0.29899999999999999</v>
      </c>
      <c r="W35" s="574">
        <v>0.29899999999999999</v>
      </c>
      <c r="X35" s="574">
        <v>0.29899999999999999</v>
      </c>
      <c r="Y35" s="574">
        <v>0.29899999999999999</v>
      </c>
      <c r="Z35" s="574">
        <v>0.29899999999999999</v>
      </c>
      <c r="AA35" s="574">
        <v>0.29380000000000001</v>
      </c>
      <c r="AB35" s="574">
        <v>0.29380000000000001</v>
      </c>
      <c r="AC35" s="574">
        <v>0.29380000000000001</v>
      </c>
      <c r="AD35" s="574">
        <v>0.29380000000000001</v>
      </c>
      <c r="AE35" s="574">
        <v>0.29630000000000001</v>
      </c>
      <c r="AF35" s="574">
        <v>0.29630000000000001</v>
      </c>
      <c r="AG35" s="574">
        <v>0.29630000000000001</v>
      </c>
      <c r="AH35" s="574">
        <v>0.29630000000000001</v>
      </c>
      <c r="AI35" s="574">
        <v>0.29630000000000001</v>
      </c>
      <c r="AJ35" s="574">
        <v>0.29630000000000001</v>
      </c>
      <c r="AK35" s="574">
        <v>0.29630000000000001</v>
      </c>
      <c r="AL35" s="574">
        <v>0.29630000000000001</v>
      </c>
      <c r="AM35" s="574">
        <v>0.29630000000000001</v>
      </c>
      <c r="AN35" s="574">
        <v>0.29630000000000001</v>
      </c>
      <c r="AO35" s="574">
        <v>0.29630000000000001</v>
      </c>
      <c r="AP35" s="574">
        <v>0.29630000000000001</v>
      </c>
      <c r="AQ35" s="574">
        <v>0.29630000000000001</v>
      </c>
      <c r="AR35" s="574">
        <v>0.29630000000000001</v>
      </c>
      <c r="AS35" s="574">
        <v>0.29630000000000001</v>
      </c>
      <c r="AT35" s="574">
        <v>0.29630000000000001</v>
      </c>
      <c r="AU35" s="574">
        <v>0.29630000000000001</v>
      </c>
      <c r="AV35" s="574">
        <v>0.29420000000000002</v>
      </c>
      <c r="AW35" s="574">
        <v>0.29420000000000002</v>
      </c>
      <c r="AX35" s="574">
        <v>0.29420000000000002</v>
      </c>
      <c r="AY35" s="574">
        <v>0.29420000000000002</v>
      </c>
      <c r="AZ35" s="574">
        <v>0.29420000000000002</v>
      </c>
      <c r="BA35" s="574">
        <v>0.29470000000000002</v>
      </c>
      <c r="BB35" s="574">
        <v>0.29470000000000002</v>
      </c>
      <c r="BC35" s="574">
        <v>0.29470000000000002</v>
      </c>
      <c r="BD35" s="556">
        <v>0.29470000000000002</v>
      </c>
      <c r="BE35" s="556">
        <v>0.28860000000000002</v>
      </c>
      <c r="BF35" s="556">
        <v>0.28860000000000002</v>
      </c>
      <c r="BG35" s="556">
        <v>0.28860000000000002</v>
      </c>
      <c r="BH35" s="556">
        <v>0.28860000000000002</v>
      </c>
      <c r="BI35" s="556">
        <v>0.28860000000000002</v>
      </c>
      <c r="BJ35" s="556">
        <v>0.28860000000000002</v>
      </c>
      <c r="BK35" s="556">
        <v>0.28860000000000002</v>
      </c>
      <c r="BL35" s="556">
        <v>0.28860000000000002</v>
      </c>
      <c r="BM35" s="556">
        <v>0.28860000000000002</v>
      </c>
      <c r="BN35" s="556">
        <v>0.28860000000000002</v>
      </c>
      <c r="BO35" s="556">
        <v>0.28860000000000002</v>
      </c>
      <c r="BP35" s="556">
        <v>0.28860000000000002</v>
      </c>
      <c r="BQ35" s="556">
        <v>0.28860000000000002</v>
      </c>
      <c r="BR35" s="556">
        <v>0.28860000000000002</v>
      </c>
      <c r="BS35" s="556">
        <v>0.28860000000000002</v>
      </c>
      <c r="BT35" s="556">
        <v>0.28860000000000002</v>
      </c>
      <c r="BU35" s="556">
        <v>0.28860000000000002</v>
      </c>
      <c r="BV35" s="556">
        <v>0.28860000000000002</v>
      </c>
    </row>
    <row r="36" spans="1:74" ht="12" customHeight="1" x14ac:dyDescent="0.25">
      <c r="A36" s="359" t="s">
        <v>876</v>
      </c>
      <c r="B36" s="539" t="s">
        <v>1214</v>
      </c>
      <c r="C36" s="574">
        <v>4.2900000000000001E-2</v>
      </c>
      <c r="D36" s="574">
        <v>4.2900000000000001E-2</v>
      </c>
      <c r="E36" s="574">
        <v>4.2900000000000001E-2</v>
      </c>
      <c r="F36" s="574">
        <v>4.2900000000000001E-2</v>
      </c>
      <c r="G36" s="574">
        <v>4.2900000000000001E-2</v>
      </c>
      <c r="H36" s="574">
        <v>4.3900000000000002E-2</v>
      </c>
      <c r="I36" s="574">
        <v>4.3900000000000002E-2</v>
      </c>
      <c r="J36" s="574">
        <v>4.3900000000000002E-2</v>
      </c>
      <c r="K36" s="574">
        <v>4.3900000000000002E-2</v>
      </c>
      <c r="L36" s="574">
        <v>4.3900000000000002E-2</v>
      </c>
      <c r="M36" s="574">
        <v>4.3900000000000002E-2</v>
      </c>
      <c r="N36" s="574">
        <v>4.3900000000000002E-2</v>
      </c>
      <c r="O36" s="574">
        <v>4.4400000000000002E-2</v>
      </c>
      <c r="P36" s="574">
        <v>4.4400000000000002E-2</v>
      </c>
      <c r="Q36" s="574">
        <v>4.4400000000000002E-2</v>
      </c>
      <c r="R36" s="574">
        <v>4.4400000000000002E-2</v>
      </c>
      <c r="S36" s="574">
        <v>4.4400000000000002E-2</v>
      </c>
      <c r="T36" s="574">
        <v>4.6399999999999997E-2</v>
      </c>
      <c r="U36" s="574">
        <v>4.6399999999999997E-2</v>
      </c>
      <c r="V36" s="574">
        <v>4.6399999999999997E-2</v>
      </c>
      <c r="W36" s="574">
        <v>4.6399999999999997E-2</v>
      </c>
      <c r="X36" s="574">
        <v>4.6399999999999997E-2</v>
      </c>
      <c r="Y36" s="574">
        <v>4.8300000000000003E-2</v>
      </c>
      <c r="Z36" s="574">
        <v>4.8300000000000003E-2</v>
      </c>
      <c r="AA36" s="574">
        <v>4.8800000000000003E-2</v>
      </c>
      <c r="AB36" s="574">
        <v>4.8800000000000003E-2</v>
      </c>
      <c r="AC36" s="574">
        <v>4.8800000000000003E-2</v>
      </c>
      <c r="AD36" s="574">
        <v>4.8800000000000003E-2</v>
      </c>
      <c r="AE36" s="574">
        <v>4.9599999999999998E-2</v>
      </c>
      <c r="AF36" s="574">
        <v>4.9599999999999998E-2</v>
      </c>
      <c r="AG36" s="574">
        <v>4.9599999999999998E-2</v>
      </c>
      <c r="AH36" s="574">
        <v>4.9599999999999998E-2</v>
      </c>
      <c r="AI36" s="574">
        <v>4.9599999999999998E-2</v>
      </c>
      <c r="AJ36" s="574">
        <v>4.9599999999999998E-2</v>
      </c>
      <c r="AK36" s="574">
        <v>5.11E-2</v>
      </c>
      <c r="AL36" s="574">
        <v>5.11E-2</v>
      </c>
      <c r="AM36" s="574">
        <v>5.21E-2</v>
      </c>
      <c r="AN36" s="574">
        <v>5.21E-2</v>
      </c>
      <c r="AO36" s="574">
        <v>5.21E-2</v>
      </c>
      <c r="AP36" s="574">
        <v>5.3100000000000001E-2</v>
      </c>
      <c r="AQ36" s="574">
        <v>5.3100000000000001E-2</v>
      </c>
      <c r="AR36" s="574">
        <v>5.3100000000000001E-2</v>
      </c>
      <c r="AS36" s="574">
        <v>5.3100000000000001E-2</v>
      </c>
      <c r="AT36" s="574">
        <v>5.3100000000000001E-2</v>
      </c>
      <c r="AU36" s="574">
        <v>5.3100000000000001E-2</v>
      </c>
      <c r="AV36" s="574">
        <v>5.3100000000000001E-2</v>
      </c>
      <c r="AW36" s="574">
        <v>5.3100000000000001E-2</v>
      </c>
      <c r="AX36" s="574">
        <v>5.3100000000000001E-2</v>
      </c>
      <c r="AY36" s="574">
        <v>5.3100000000000001E-2</v>
      </c>
      <c r="AZ36" s="574">
        <v>5.3100000000000001E-2</v>
      </c>
      <c r="BA36" s="574">
        <v>5.3100000000000001E-2</v>
      </c>
      <c r="BB36" s="574">
        <v>5.3100000000000001E-2</v>
      </c>
      <c r="BC36" s="574">
        <v>5.3600000000000002E-2</v>
      </c>
      <c r="BD36" s="556">
        <v>5.3600000000000002E-2</v>
      </c>
      <c r="BE36" s="556">
        <v>5.3600000000000002E-2</v>
      </c>
      <c r="BF36" s="556">
        <v>6.3600000000000004E-2</v>
      </c>
      <c r="BG36" s="556">
        <v>6.3600000000000004E-2</v>
      </c>
      <c r="BH36" s="556">
        <v>6.3600000000000004E-2</v>
      </c>
      <c r="BI36" s="556">
        <v>6.3600000000000004E-2</v>
      </c>
      <c r="BJ36" s="556">
        <v>6.3600000000000004E-2</v>
      </c>
      <c r="BK36" s="556">
        <v>6.3600000000000004E-2</v>
      </c>
      <c r="BL36" s="556">
        <v>6.3600000000000004E-2</v>
      </c>
      <c r="BM36" s="556">
        <v>6.3600000000000004E-2</v>
      </c>
      <c r="BN36" s="556">
        <v>6.3600000000000004E-2</v>
      </c>
      <c r="BO36" s="556">
        <v>6.3600000000000004E-2</v>
      </c>
      <c r="BP36" s="556">
        <v>6.3600000000000004E-2</v>
      </c>
      <c r="BQ36" s="556">
        <v>6.3600000000000004E-2</v>
      </c>
      <c r="BR36" s="556">
        <v>6.3600000000000004E-2</v>
      </c>
      <c r="BS36" s="556">
        <v>6.3600000000000004E-2</v>
      </c>
      <c r="BT36" s="556">
        <v>6.3600000000000004E-2</v>
      </c>
      <c r="BU36" s="556">
        <v>6.3600000000000004E-2</v>
      </c>
      <c r="BV36" s="556">
        <v>6.3600000000000004E-2</v>
      </c>
    </row>
    <row r="37" spans="1:74" ht="12" customHeight="1" x14ac:dyDescent="0.25">
      <c r="A37" s="359" t="s">
        <v>877</v>
      </c>
      <c r="B37" s="539" t="s">
        <v>1215</v>
      </c>
      <c r="C37" s="574">
        <v>1.2797000000000001</v>
      </c>
      <c r="D37" s="574">
        <v>1.2797000000000001</v>
      </c>
      <c r="E37" s="574">
        <v>1.2797000000000001</v>
      </c>
      <c r="F37" s="574">
        <v>1.2797000000000001</v>
      </c>
      <c r="G37" s="574">
        <v>1.2797000000000001</v>
      </c>
      <c r="H37" s="574">
        <v>1.2797000000000001</v>
      </c>
      <c r="I37" s="574">
        <v>1.2797000000000001</v>
      </c>
      <c r="J37" s="574">
        <v>1.2797000000000001</v>
      </c>
      <c r="K37" s="574">
        <v>1.2797000000000001</v>
      </c>
      <c r="L37" s="574">
        <v>1.2797000000000001</v>
      </c>
      <c r="M37" s="574">
        <v>1.2797000000000001</v>
      </c>
      <c r="N37" s="574">
        <v>1.2797000000000001</v>
      </c>
      <c r="O37" s="574">
        <v>1.2998000000000001</v>
      </c>
      <c r="P37" s="574">
        <v>1.2998000000000001</v>
      </c>
      <c r="Q37" s="574">
        <v>1.2998000000000001</v>
      </c>
      <c r="R37" s="574">
        <v>1.2998000000000001</v>
      </c>
      <c r="S37" s="574">
        <v>1.2998000000000001</v>
      </c>
      <c r="T37" s="574">
        <v>1.2998000000000001</v>
      </c>
      <c r="U37" s="574">
        <v>1.2998000000000001</v>
      </c>
      <c r="V37" s="574">
        <v>1.2998000000000001</v>
      </c>
      <c r="W37" s="574">
        <v>1.2998000000000001</v>
      </c>
      <c r="X37" s="574">
        <v>1.2998000000000001</v>
      </c>
      <c r="Y37" s="574">
        <v>1.2998000000000001</v>
      </c>
      <c r="Z37" s="574">
        <v>1.2998000000000001</v>
      </c>
      <c r="AA37" s="574">
        <v>1.2586999999999999</v>
      </c>
      <c r="AB37" s="574">
        <v>1.2586999999999999</v>
      </c>
      <c r="AC37" s="574">
        <v>1.2586999999999999</v>
      </c>
      <c r="AD37" s="574">
        <v>1.2586999999999999</v>
      </c>
      <c r="AE37" s="574">
        <v>1.2586999999999999</v>
      </c>
      <c r="AF37" s="574">
        <v>1.228</v>
      </c>
      <c r="AG37" s="574">
        <v>1.228</v>
      </c>
      <c r="AH37" s="574">
        <v>1.228</v>
      </c>
      <c r="AI37" s="574">
        <v>1.228</v>
      </c>
      <c r="AJ37" s="574">
        <v>1.228</v>
      </c>
      <c r="AK37" s="574">
        <v>1.228</v>
      </c>
      <c r="AL37" s="574">
        <v>1.228</v>
      </c>
      <c r="AM37" s="574">
        <v>1.2298</v>
      </c>
      <c r="AN37" s="574">
        <v>1.2298</v>
      </c>
      <c r="AO37" s="574">
        <v>1.2298</v>
      </c>
      <c r="AP37" s="574">
        <v>1.2566999999999999</v>
      </c>
      <c r="AQ37" s="574">
        <v>1.2566999999999999</v>
      </c>
      <c r="AR37" s="574">
        <v>1.2566999999999999</v>
      </c>
      <c r="AS37" s="574">
        <v>1.2566999999999999</v>
      </c>
      <c r="AT37" s="574">
        <v>1.2566999999999999</v>
      </c>
      <c r="AU37" s="574">
        <v>1.2566999999999999</v>
      </c>
      <c r="AV37" s="574">
        <v>1.2566999999999999</v>
      </c>
      <c r="AW37" s="574">
        <v>1.2566999999999999</v>
      </c>
      <c r="AX37" s="574">
        <v>1.2566999999999999</v>
      </c>
      <c r="AY37" s="574">
        <v>1.2535000000000001</v>
      </c>
      <c r="AZ37" s="574">
        <v>1.2535000000000001</v>
      </c>
      <c r="BA37" s="574">
        <v>1.2535000000000001</v>
      </c>
      <c r="BB37" s="574">
        <v>1.2535000000000001</v>
      </c>
      <c r="BC37" s="574">
        <v>1.2535000000000001</v>
      </c>
      <c r="BD37" s="556">
        <v>1.2535000000000001</v>
      </c>
      <c r="BE37" s="556">
        <v>1.2535000000000001</v>
      </c>
      <c r="BF37" s="556">
        <v>1.2535000000000001</v>
      </c>
      <c r="BG37" s="556">
        <v>1.2535000000000001</v>
      </c>
      <c r="BH37" s="556">
        <v>1.2535000000000001</v>
      </c>
      <c r="BI37" s="556">
        <v>1.2535000000000001</v>
      </c>
      <c r="BJ37" s="556">
        <v>1.2535000000000001</v>
      </c>
      <c r="BK37" s="556">
        <v>1.2535000000000001</v>
      </c>
      <c r="BL37" s="556">
        <v>1.2535000000000001</v>
      </c>
      <c r="BM37" s="556">
        <v>1.2535000000000001</v>
      </c>
      <c r="BN37" s="556">
        <v>1.2535000000000001</v>
      </c>
      <c r="BO37" s="556">
        <v>1.2535000000000001</v>
      </c>
      <c r="BP37" s="556">
        <v>1.2535000000000001</v>
      </c>
      <c r="BQ37" s="556">
        <v>1.2535000000000001</v>
      </c>
      <c r="BR37" s="556">
        <v>1.2736000000000001</v>
      </c>
      <c r="BS37" s="556">
        <v>1.2736000000000001</v>
      </c>
      <c r="BT37" s="556">
        <v>1.2736000000000001</v>
      </c>
      <c r="BU37" s="556">
        <v>1.2736000000000001</v>
      </c>
      <c r="BV37" s="556">
        <v>1.2969999999999999</v>
      </c>
    </row>
    <row r="38" spans="1:74" ht="12" customHeight="1" x14ac:dyDescent="0.25">
      <c r="A38" s="359"/>
      <c r="B38" s="358" t="s">
        <v>1218</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80"/>
      <c r="BE38" s="580"/>
      <c r="BF38" s="580"/>
      <c r="BG38" s="580"/>
      <c r="BH38" s="580"/>
      <c r="BI38" s="580"/>
      <c r="BJ38" s="580"/>
      <c r="BK38" s="580"/>
      <c r="BL38" s="580"/>
      <c r="BM38" s="580"/>
      <c r="BN38" s="580"/>
      <c r="BO38" s="580"/>
      <c r="BP38" s="580"/>
      <c r="BQ38" s="580"/>
      <c r="BR38" s="580"/>
      <c r="BS38" s="580"/>
      <c r="BT38" s="580"/>
      <c r="BU38" s="580"/>
      <c r="BV38" s="580"/>
    </row>
    <row r="39" spans="1:74" ht="12" customHeight="1" x14ac:dyDescent="0.25">
      <c r="A39" s="359" t="s">
        <v>878</v>
      </c>
      <c r="B39" s="590" t="s">
        <v>1212</v>
      </c>
      <c r="C39" s="574">
        <v>14.622498999999999</v>
      </c>
      <c r="D39" s="574">
        <v>14.832188</v>
      </c>
      <c r="E39" s="574">
        <v>15.064244</v>
      </c>
      <c r="F39" s="574">
        <v>15.280556000000001</v>
      </c>
      <c r="G39" s="574">
        <v>15.472886000000001</v>
      </c>
      <c r="H39" s="574">
        <v>15.681653000000001</v>
      </c>
      <c r="I39" s="574">
        <v>15.898906999999999</v>
      </c>
      <c r="J39" s="574">
        <v>16.129619000000002</v>
      </c>
      <c r="K39" s="574">
        <v>16.364021999999999</v>
      </c>
      <c r="L39" s="574">
        <v>16.635429999999999</v>
      </c>
      <c r="M39" s="574">
        <v>16.884810000000002</v>
      </c>
      <c r="N39" s="574">
        <v>17.163338</v>
      </c>
      <c r="O39" s="574">
        <v>17.531521999999999</v>
      </c>
      <c r="P39" s="574">
        <v>17.807316</v>
      </c>
      <c r="Q39" s="574">
        <v>18.047788000000001</v>
      </c>
      <c r="R39" s="574">
        <v>18.392358000000002</v>
      </c>
      <c r="S39" s="574">
        <v>18.678294999999999</v>
      </c>
      <c r="T39" s="574">
        <v>19.119073</v>
      </c>
      <c r="U39" s="574">
        <v>19.403939999999999</v>
      </c>
      <c r="V39" s="574">
        <v>19.744788</v>
      </c>
      <c r="W39" s="574">
        <v>20.053785000000001</v>
      </c>
      <c r="X39" s="574">
        <v>20.370718</v>
      </c>
      <c r="Y39" s="574">
        <v>20.682724</v>
      </c>
      <c r="Z39" s="574">
        <v>21.116185000000002</v>
      </c>
      <c r="AA39" s="574">
        <v>21.342507999999999</v>
      </c>
      <c r="AB39" s="574">
        <v>21.777138999999998</v>
      </c>
      <c r="AC39" s="574">
        <v>22.187647999999999</v>
      </c>
      <c r="AD39" s="574">
        <v>22.604019999999998</v>
      </c>
      <c r="AE39" s="574">
        <v>22.993120000000001</v>
      </c>
      <c r="AF39" s="574">
        <v>23.394763999999999</v>
      </c>
      <c r="AG39" s="574">
        <v>23.816818000000001</v>
      </c>
      <c r="AH39" s="574">
        <v>24.279709</v>
      </c>
      <c r="AI39" s="574">
        <v>24.735551999999998</v>
      </c>
      <c r="AJ39" s="574">
        <v>25.241482999999999</v>
      </c>
      <c r="AK39" s="574">
        <v>25.727995</v>
      </c>
      <c r="AL39" s="574">
        <v>26.29401</v>
      </c>
      <c r="AM39" s="574">
        <v>26.889279999999999</v>
      </c>
      <c r="AN39" s="574">
        <v>27.336152999999999</v>
      </c>
      <c r="AO39" s="574">
        <v>27.809099</v>
      </c>
      <c r="AP39" s="574">
        <v>28.383140999999998</v>
      </c>
      <c r="AQ39" s="574">
        <v>28.947137000000001</v>
      </c>
      <c r="AR39" s="574">
        <v>29.594183999999998</v>
      </c>
      <c r="AS39" s="574">
        <v>30.1172</v>
      </c>
      <c r="AT39" s="574">
        <v>30.904893999999999</v>
      </c>
      <c r="AU39" s="574">
        <v>31.370850000000001</v>
      </c>
      <c r="AV39" s="574">
        <v>31.898123999999999</v>
      </c>
      <c r="AW39" s="574">
        <v>32.359203999999998</v>
      </c>
      <c r="AX39" s="574">
        <v>32.850138999999999</v>
      </c>
      <c r="AY39" s="574">
        <v>33.093622000000003</v>
      </c>
      <c r="AZ39" s="574">
        <v>33.530321000000001</v>
      </c>
      <c r="BA39" s="574">
        <v>33.795909999999999</v>
      </c>
      <c r="BB39" s="574">
        <v>34.212299999999999</v>
      </c>
      <c r="BC39" s="574">
        <v>34.632640000000002</v>
      </c>
      <c r="BD39" s="556">
        <v>35.05706</v>
      </c>
      <c r="BE39" s="556">
        <v>35.485860000000002</v>
      </c>
      <c r="BF39" s="556">
        <v>35.919150000000002</v>
      </c>
      <c r="BG39" s="556">
        <v>36.356819999999999</v>
      </c>
      <c r="BH39" s="556">
        <v>36.798870000000001</v>
      </c>
      <c r="BI39" s="556">
        <v>37.24456</v>
      </c>
      <c r="BJ39" s="556">
        <v>37.693550000000002</v>
      </c>
      <c r="BK39" s="556">
        <v>38.144860000000001</v>
      </c>
      <c r="BL39" s="556">
        <v>38.599519999999998</v>
      </c>
      <c r="BM39" s="556">
        <v>39.057830000000003</v>
      </c>
      <c r="BN39" s="556">
        <v>39.520310000000002</v>
      </c>
      <c r="BO39" s="556">
        <v>39.986649999999997</v>
      </c>
      <c r="BP39" s="556">
        <v>40.456710000000001</v>
      </c>
      <c r="BQ39" s="556">
        <v>40.930320000000002</v>
      </c>
      <c r="BR39" s="556">
        <v>41.407310000000003</v>
      </c>
      <c r="BS39" s="556">
        <v>41.887619999999998</v>
      </c>
      <c r="BT39" s="556">
        <v>42.371299999999998</v>
      </c>
      <c r="BU39" s="556">
        <v>42.85839</v>
      </c>
      <c r="BV39" s="556">
        <v>43.34892</v>
      </c>
    </row>
    <row r="40" spans="1:74" ht="12" customHeight="1" x14ac:dyDescent="0.25">
      <c r="A40" s="359" t="s">
        <v>879</v>
      </c>
      <c r="B40" s="590" t="s">
        <v>1145</v>
      </c>
      <c r="C40" s="574">
        <v>7.3020889999999996</v>
      </c>
      <c r="D40" s="574">
        <v>7.3553490000000004</v>
      </c>
      <c r="E40" s="574">
        <v>7.4264140000000003</v>
      </c>
      <c r="F40" s="574">
        <v>7.508483</v>
      </c>
      <c r="G40" s="574">
        <v>7.5631779999999997</v>
      </c>
      <c r="H40" s="574">
        <v>7.6413729999999997</v>
      </c>
      <c r="I40" s="574">
        <v>7.7291679999999996</v>
      </c>
      <c r="J40" s="574">
        <v>7.8628439999999999</v>
      </c>
      <c r="K40" s="574">
        <v>7.9090610000000003</v>
      </c>
      <c r="L40" s="574">
        <v>8.0205160000000006</v>
      </c>
      <c r="M40" s="574">
        <v>8.1277530000000002</v>
      </c>
      <c r="N40" s="574">
        <v>8.3760929999999991</v>
      </c>
      <c r="O40" s="574">
        <v>8.6013950000000001</v>
      </c>
      <c r="P40" s="574">
        <v>8.6453340000000001</v>
      </c>
      <c r="Q40" s="574">
        <v>8.7521149999999999</v>
      </c>
      <c r="R40" s="574">
        <v>8.837256</v>
      </c>
      <c r="S40" s="574">
        <v>8.9246020000000001</v>
      </c>
      <c r="T40" s="574">
        <v>9.0768020000000007</v>
      </c>
      <c r="U40" s="574">
        <v>9.1320320000000006</v>
      </c>
      <c r="V40" s="574">
        <v>9.2575679999999991</v>
      </c>
      <c r="W40" s="574">
        <v>9.2944750000000003</v>
      </c>
      <c r="X40" s="574">
        <v>9.3723539999999996</v>
      </c>
      <c r="Y40" s="574">
        <v>9.5120109999999993</v>
      </c>
      <c r="Z40" s="574">
        <v>9.7520340000000001</v>
      </c>
      <c r="AA40" s="574">
        <v>10.082924999999999</v>
      </c>
      <c r="AB40" s="574">
        <v>10.239179999999999</v>
      </c>
      <c r="AC40" s="574">
        <v>10.36327</v>
      </c>
      <c r="AD40" s="574">
        <v>10.42977</v>
      </c>
      <c r="AE40" s="574">
        <v>10.550326</v>
      </c>
      <c r="AF40" s="574">
        <v>10.681072</v>
      </c>
      <c r="AG40" s="574">
        <v>10.780798000000001</v>
      </c>
      <c r="AH40" s="574">
        <v>10.833050999999999</v>
      </c>
      <c r="AI40" s="574">
        <v>10.976637999999999</v>
      </c>
      <c r="AJ40" s="574">
        <v>11.003876</v>
      </c>
      <c r="AK40" s="574">
        <v>11.117277</v>
      </c>
      <c r="AL40" s="574">
        <v>11.212300000000001</v>
      </c>
      <c r="AM40" s="574">
        <v>11.324059</v>
      </c>
      <c r="AN40" s="574">
        <v>11.483115</v>
      </c>
      <c r="AO40" s="574">
        <v>11.458273999999999</v>
      </c>
      <c r="AP40" s="574">
        <v>11.605226999999999</v>
      </c>
      <c r="AQ40" s="574">
        <v>11.721816</v>
      </c>
      <c r="AR40" s="574">
        <v>11.789643999999999</v>
      </c>
      <c r="AS40" s="574">
        <v>11.861431</v>
      </c>
      <c r="AT40" s="574">
        <v>11.916962</v>
      </c>
      <c r="AU40" s="574">
        <v>12.045911</v>
      </c>
      <c r="AV40" s="574">
        <v>12.140817</v>
      </c>
      <c r="AW40" s="574">
        <v>12.336005</v>
      </c>
      <c r="AX40" s="574">
        <v>12.285280999999999</v>
      </c>
      <c r="AY40" s="574">
        <v>12.417899999999999</v>
      </c>
      <c r="AZ40" s="574">
        <v>12.669069</v>
      </c>
      <c r="BA40" s="574">
        <v>12.852239000000001</v>
      </c>
      <c r="BB40" s="574">
        <v>12.98452</v>
      </c>
      <c r="BC40" s="574">
        <v>13.13983</v>
      </c>
      <c r="BD40" s="556">
        <v>13.29921</v>
      </c>
      <c r="BE40" s="556">
        <v>13.457739999999999</v>
      </c>
      <c r="BF40" s="556">
        <v>13.61833</v>
      </c>
      <c r="BG40" s="556">
        <v>13.781269999999999</v>
      </c>
      <c r="BH40" s="556">
        <v>13.946149999999999</v>
      </c>
      <c r="BI40" s="556">
        <v>14.113009999999999</v>
      </c>
      <c r="BJ40" s="556">
        <v>14.28191</v>
      </c>
      <c r="BK40" s="556">
        <v>14.45285</v>
      </c>
      <c r="BL40" s="556">
        <v>14.62584</v>
      </c>
      <c r="BM40" s="556">
        <v>14.800890000000001</v>
      </c>
      <c r="BN40" s="556">
        <v>14.978009999999999</v>
      </c>
      <c r="BO40" s="556">
        <v>15.157209999999999</v>
      </c>
      <c r="BP40" s="556">
        <v>15.3385</v>
      </c>
      <c r="BQ40" s="556">
        <v>15.521879999999999</v>
      </c>
      <c r="BR40" s="556">
        <v>15.707369999999999</v>
      </c>
      <c r="BS40" s="556">
        <v>15.894970000000001</v>
      </c>
      <c r="BT40" s="556">
        <v>16.084689999999998</v>
      </c>
      <c r="BU40" s="556">
        <v>16.276530000000001</v>
      </c>
      <c r="BV40" s="556">
        <v>16.470510000000001</v>
      </c>
    </row>
    <row r="41" spans="1:74" ht="12" customHeight="1" x14ac:dyDescent="0.25">
      <c r="A41" s="359" t="s">
        <v>880</v>
      </c>
      <c r="B41" s="590" t="s">
        <v>1144</v>
      </c>
      <c r="C41" s="574">
        <v>1.8176049999999999</v>
      </c>
      <c r="D41" s="574">
        <v>1.8388789999999999</v>
      </c>
      <c r="E41" s="574">
        <v>1.860582</v>
      </c>
      <c r="F41" s="574">
        <v>1.8692230000000001</v>
      </c>
      <c r="G41" s="574">
        <v>1.883848</v>
      </c>
      <c r="H41" s="574">
        <v>1.924973</v>
      </c>
      <c r="I41" s="574">
        <v>1.953506</v>
      </c>
      <c r="J41" s="574">
        <v>1.9695</v>
      </c>
      <c r="K41" s="574">
        <v>1.978847</v>
      </c>
      <c r="L41" s="574">
        <v>1.998575</v>
      </c>
      <c r="M41" s="574">
        <v>2.0152019999999999</v>
      </c>
      <c r="N41" s="574">
        <v>2.045347</v>
      </c>
      <c r="O41" s="574">
        <v>2.0572050000000002</v>
      </c>
      <c r="P41" s="574">
        <v>2.0763569999999998</v>
      </c>
      <c r="Q41" s="574">
        <v>2.0973839999999999</v>
      </c>
      <c r="R41" s="574">
        <v>2.108635</v>
      </c>
      <c r="S41" s="574">
        <v>2.1270720000000001</v>
      </c>
      <c r="T41" s="574">
        <v>2.1459269999999999</v>
      </c>
      <c r="U41" s="574">
        <v>2.1376240000000002</v>
      </c>
      <c r="V41" s="574">
        <v>2.155195</v>
      </c>
      <c r="W41" s="574">
        <v>2.1771600000000002</v>
      </c>
      <c r="X41" s="574">
        <v>2.1849430000000001</v>
      </c>
      <c r="Y41" s="574">
        <v>2.199058</v>
      </c>
      <c r="Z41" s="574">
        <v>2.2127370000000002</v>
      </c>
      <c r="AA41" s="574">
        <v>2.2096469999999999</v>
      </c>
      <c r="AB41" s="574">
        <v>2.2135199999999999</v>
      </c>
      <c r="AC41" s="574">
        <v>2.2207859999999999</v>
      </c>
      <c r="AD41" s="574">
        <v>2.2307549999999998</v>
      </c>
      <c r="AE41" s="574">
        <v>2.2358349999999998</v>
      </c>
      <c r="AF41" s="574">
        <v>2.2455880000000001</v>
      </c>
      <c r="AG41" s="574">
        <v>2.2514289999999999</v>
      </c>
      <c r="AH41" s="574">
        <v>2.2606229999999998</v>
      </c>
      <c r="AI41" s="574">
        <v>2.2704580000000001</v>
      </c>
      <c r="AJ41" s="574">
        <v>2.2943199999999999</v>
      </c>
      <c r="AK41" s="574">
        <v>2.3004699999999998</v>
      </c>
      <c r="AL41" s="574">
        <v>2.3217080000000001</v>
      </c>
      <c r="AM41" s="574">
        <v>2.3634369999999998</v>
      </c>
      <c r="AN41" s="574">
        <v>2.3675099999999998</v>
      </c>
      <c r="AO41" s="574">
        <v>2.3859620000000001</v>
      </c>
      <c r="AP41" s="574">
        <v>2.4399139999999999</v>
      </c>
      <c r="AQ41" s="574">
        <v>2.4412660000000002</v>
      </c>
      <c r="AR41" s="574">
        <v>2.4539309999999999</v>
      </c>
      <c r="AS41" s="574">
        <v>2.4630920000000001</v>
      </c>
      <c r="AT41" s="574">
        <v>2.4574310000000001</v>
      </c>
      <c r="AU41" s="574">
        <v>2.4759699999999998</v>
      </c>
      <c r="AV41" s="574">
        <v>2.5086379999999999</v>
      </c>
      <c r="AW41" s="574">
        <v>2.563021</v>
      </c>
      <c r="AX41" s="574">
        <v>2.5684909999999999</v>
      </c>
      <c r="AY41" s="574">
        <v>2.572559</v>
      </c>
      <c r="AZ41" s="574">
        <v>2.6221109999999999</v>
      </c>
      <c r="BA41" s="574">
        <v>2.618293</v>
      </c>
      <c r="BB41" s="574">
        <v>2.6372140000000002</v>
      </c>
      <c r="BC41" s="574">
        <v>2.6571280000000002</v>
      </c>
      <c r="BD41" s="556">
        <v>2.677203</v>
      </c>
      <c r="BE41" s="556">
        <v>2.6972499999999999</v>
      </c>
      <c r="BF41" s="556">
        <v>2.717384</v>
      </c>
      <c r="BG41" s="556">
        <v>2.7376200000000002</v>
      </c>
      <c r="BH41" s="556">
        <v>2.7579389999999999</v>
      </c>
      <c r="BI41" s="556">
        <v>2.778343</v>
      </c>
      <c r="BJ41" s="556">
        <v>2.7988339999999998</v>
      </c>
      <c r="BK41" s="556">
        <v>2.8194129999999999</v>
      </c>
      <c r="BL41" s="556">
        <v>2.8400799999999999</v>
      </c>
      <c r="BM41" s="556">
        <v>2.8608349999999998</v>
      </c>
      <c r="BN41" s="556">
        <v>2.8816790000000001</v>
      </c>
      <c r="BO41" s="556">
        <v>2.902612</v>
      </c>
      <c r="BP41" s="556">
        <v>2.9236339999999998</v>
      </c>
      <c r="BQ41" s="556">
        <v>2.944747</v>
      </c>
      <c r="BR41" s="556">
        <v>2.9659499999999999</v>
      </c>
      <c r="BS41" s="556">
        <v>2.9872429999999999</v>
      </c>
      <c r="BT41" s="556">
        <v>3.0086270000000002</v>
      </c>
      <c r="BU41" s="556">
        <v>3.030103</v>
      </c>
      <c r="BV41" s="556">
        <v>3.051669</v>
      </c>
    </row>
    <row r="42" spans="1:74" s="593" customFormat="1" ht="12" customHeight="1" x14ac:dyDescent="0.25">
      <c r="A42" s="591" t="s">
        <v>881</v>
      </c>
      <c r="B42" s="592" t="s">
        <v>1209</v>
      </c>
      <c r="C42" s="276">
        <v>23.742193</v>
      </c>
      <c r="D42" s="276">
        <v>24.026416000000001</v>
      </c>
      <c r="E42" s="276">
        <v>24.351240000000001</v>
      </c>
      <c r="F42" s="276">
        <v>24.658262000000001</v>
      </c>
      <c r="G42" s="276">
        <v>24.919912</v>
      </c>
      <c r="H42" s="276">
        <v>25.247999</v>
      </c>
      <c r="I42" s="276">
        <v>25.581581</v>
      </c>
      <c r="J42" s="276">
        <v>25.961963000000001</v>
      </c>
      <c r="K42" s="276">
        <v>26.251930000000002</v>
      </c>
      <c r="L42" s="276">
        <v>26.654520999999999</v>
      </c>
      <c r="M42" s="276">
        <v>27.027764999999999</v>
      </c>
      <c r="N42" s="276">
        <v>27.584778</v>
      </c>
      <c r="O42" s="276">
        <v>28.190121999999999</v>
      </c>
      <c r="P42" s="276">
        <v>28.529007</v>
      </c>
      <c r="Q42" s="276">
        <v>28.897286999999999</v>
      </c>
      <c r="R42" s="276">
        <v>29.338249000000001</v>
      </c>
      <c r="S42" s="276">
        <v>29.729969000000001</v>
      </c>
      <c r="T42" s="276">
        <v>30.341802000000001</v>
      </c>
      <c r="U42" s="276">
        <v>30.673596</v>
      </c>
      <c r="V42" s="276">
        <v>31.157551000000002</v>
      </c>
      <c r="W42" s="276">
        <v>31.52542</v>
      </c>
      <c r="X42" s="276">
        <v>31.928014999999998</v>
      </c>
      <c r="Y42" s="276">
        <v>32.393793000000002</v>
      </c>
      <c r="Z42" s="276">
        <v>33.080956</v>
      </c>
      <c r="AA42" s="276">
        <v>33.635080000000002</v>
      </c>
      <c r="AB42" s="276">
        <v>34.229838999999998</v>
      </c>
      <c r="AC42" s="276">
        <v>34.771704</v>
      </c>
      <c r="AD42" s="276">
        <v>35.264544999999998</v>
      </c>
      <c r="AE42" s="276">
        <v>35.779280999999997</v>
      </c>
      <c r="AF42" s="276">
        <v>36.321424</v>
      </c>
      <c r="AG42" s="276">
        <v>36.849044999999997</v>
      </c>
      <c r="AH42" s="276">
        <v>37.373382999999997</v>
      </c>
      <c r="AI42" s="276">
        <v>37.982647999999998</v>
      </c>
      <c r="AJ42" s="276">
        <v>38.539679</v>
      </c>
      <c r="AK42" s="276">
        <v>39.145741999999998</v>
      </c>
      <c r="AL42" s="276">
        <v>39.828018</v>
      </c>
      <c r="AM42" s="276">
        <v>40.576776000000002</v>
      </c>
      <c r="AN42" s="276">
        <v>41.186777999999997</v>
      </c>
      <c r="AO42" s="276">
        <v>41.653334999999998</v>
      </c>
      <c r="AP42" s="276">
        <v>42.428282000000003</v>
      </c>
      <c r="AQ42" s="276">
        <v>43.110219000000001</v>
      </c>
      <c r="AR42" s="276">
        <v>43.837758999999998</v>
      </c>
      <c r="AS42" s="276">
        <v>44.441723000000003</v>
      </c>
      <c r="AT42" s="276">
        <v>45.279286999999997</v>
      </c>
      <c r="AU42" s="276">
        <v>45.892730999999998</v>
      </c>
      <c r="AV42" s="276">
        <v>46.547578999999999</v>
      </c>
      <c r="AW42" s="276">
        <v>47.258229999999998</v>
      </c>
      <c r="AX42" s="276">
        <v>47.703910999999998</v>
      </c>
      <c r="AY42" s="276">
        <v>48.084080999999998</v>
      </c>
      <c r="AZ42" s="276">
        <v>48.821500999999998</v>
      </c>
      <c r="BA42" s="276">
        <v>49.266441999999998</v>
      </c>
      <c r="BB42" s="276">
        <v>49.834040000000002</v>
      </c>
      <c r="BC42" s="276">
        <v>50.429589999999997</v>
      </c>
      <c r="BD42" s="564">
        <v>51.033470000000001</v>
      </c>
      <c r="BE42" s="564">
        <v>51.64085</v>
      </c>
      <c r="BF42" s="564">
        <v>52.254860000000001</v>
      </c>
      <c r="BG42" s="564">
        <v>52.875700000000002</v>
      </c>
      <c r="BH42" s="564">
        <v>53.502949999999998</v>
      </c>
      <c r="BI42" s="564">
        <v>54.135910000000003</v>
      </c>
      <c r="BJ42" s="564">
        <v>54.774290000000001</v>
      </c>
      <c r="BK42" s="564">
        <v>55.417119999999997</v>
      </c>
      <c r="BL42" s="564">
        <v>56.065449999999998</v>
      </c>
      <c r="BM42" s="564">
        <v>56.719549999999998</v>
      </c>
      <c r="BN42" s="564">
        <v>57.38</v>
      </c>
      <c r="BO42" s="564">
        <v>58.046469999999999</v>
      </c>
      <c r="BP42" s="564">
        <v>58.71884</v>
      </c>
      <c r="BQ42" s="564">
        <v>59.396949999999997</v>
      </c>
      <c r="BR42" s="564">
        <v>60.080629999999999</v>
      </c>
      <c r="BS42" s="564">
        <v>60.769840000000002</v>
      </c>
      <c r="BT42" s="564">
        <v>61.464619999999996</v>
      </c>
      <c r="BU42" s="564">
        <v>62.165030000000002</v>
      </c>
      <c r="BV42" s="564">
        <v>62.871099999999998</v>
      </c>
    </row>
    <row r="43" spans="1:74" ht="12" customHeight="1" x14ac:dyDescent="0.25">
      <c r="A43" s="359"/>
      <c r="B43" s="894" t="s">
        <v>929</v>
      </c>
      <c r="C43" s="895"/>
      <c r="D43" s="895"/>
      <c r="E43" s="895"/>
      <c r="F43" s="895"/>
      <c r="G43" s="895"/>
      <c r="H43" s="895"/>
      <c r="I43" s="895"/>
      <c r="J43" s="895"/>
      <c r="K43" s="895"/>
      <c r="L43" s="895"/>
      <c r="M43" s="895"/>
      <c r="N43" s="895"/>
      <c r="O43" s="895"/>
      <c r="P43" s="895"/>
      <c r="Q43" s="895"/>
      <c r="R43" s="370"/>
      <c r="S43" s="370"/>
      <c r="T43" s="370"/>
      <c r="U43" s="370"/>
      <c r="V43" s="370"/>
      <c r="W43" s="370"/>
      <c r="X43" s="370"/>
      <c r="Y43" s="370"/>
      <c r="Z43" s="370"/>
      <c r="AA43" s="370"/>
      <c r="AB43" s="370"/>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row>
    <row r="44" spans="1:74" ht="12" customHeight="1" x14ac:dyDescent="0.25">
      <c r="A44" s="359"/>
      <c r="B44" s="788" t="str">
        <f>"   EIA completed modeling and analysis for this report on " &amp;TEXT(Dates!$D$2,"dddd, mmmm d, yyyy")&amp;"."</f>
        <v xml:space="preserve">   EIA completed modeling and analysis for this report on Thursday, June 6, 2024.</v>
      </c>
      <c r="C44" s="789"/>
      <c r="D44" s="789"/>
      <c r="E44" s="789"/>
      <c r="F44" s="789"/>
      <c r="G44" s="789"/>
      <c r="H44" s="789"/>
      <c r="I44" s="789"/>
      <c r="J44" s="789"/>
      <c r="K44" s="789"/>
      <c r="L44" s="789"/>
      <c r="M44" s="789"/>
      <c r="N44" s="789"/>
      <c r="O44" s="789"/>
      <c r="P44" s="789"/>
      <c r="Q44" s="789"/>
      <c r="R44" s="370"/>
      <c r="S44" s="370"/>
      <c r="T44" s="370"/>
      <c r="U44" s="370"/>
      <c r="V44" s="370"/>
      <c r="W44" s="370"/>
      <c r="X44" s="370"/>
      <c r="Y44" s="370"/>
      <c r="Z44" s="370"/>
      <c r="AA44" s="370"/>
      <c r="AB44" s="370"/>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row>
    <row r="45" spans="1:74" ht="12" customHeight="1" x14ac:dyDescent="0.25">
      <c r="A45" s="359"/>
      <c r="B45" s="882" t="s">
        <v>930</v>
      </c>
      <c r="C45" s="883"/>
      <c r="D45" s="883"/>
      <c r="E45" s="883"/>
      <c r="F45" s="883"/>
      <c r="G45" s="883"/>
      <c r="H45" s="883"/>
      <c r="I45" s="883"/>
      <c r="J45" s="883"/>
      <c r="K45" s="883"/>
      <c r="L45" s="883"/>
      <c r="M45" s="883"/>
      <c r="N45" s="883"/>
      <c r="O45" s="883"/>
      <c r="P45" s="883"/>
      <c r="Q45" s="884"/>
      <c r="R45" s="370"/>
      <c r="S45" s="370"/>
      <c r="T45" s="370"/>
      <c r="U45" s="370"/>
      <c r="V45" s="370"/>
      <c r="W45" s="370"/>
      <c r="X45" s="370"/>
      <c r="Y45" s="370"/>
      <c r="Z45" s="370"/>
      <c r="AA45" s="370"/>
      <c r="AB45" s="370"/>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row>
    <row r="46" spans="1:74" ht="12" customHeight="1" x14ac:dyDescent="0.25">
      <c r="A46" s="359"/>
      <c r="B46" s="885" t="s">
        <v>931</v>
      </c>
      <c r="C46" s="886"/>
      <c r="D46" s="886"/>
      <c r="E46" s="886"/>
      <c r="F46" s="886"/>
      <c r="G46" s="886"/>
      <c r="H46" s="886"/>
      <c r="I46" s="886"/>
      <c r="J46" s="886"/>
      <c r="K46" s="886"/>
      <c r="L46" s="886"/>
      <c r="M46" s="886"/>
      <c r="N46" s="886"/>
      <c r="O46" s="886"/>
      <c r="P46" s="886"/>
      <c r="Q46" s="887"/>
      <c r="R46" s="370"/>
      <c r="S46" s="370"/>
      <c r="T46" s="370"/>
      <c r="U46" s="370"/>
      <c r="V46" s="370"/>
      <c r="W46" s="370"/>
      <c r="X46" s="370"/>
      <c r="Y46" s="370"/>
      <c r="Z46" s="370"/>
      <c r="AA46" s="370"/>
      <c r="AB46" s="370"/>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row>
    <row r="47" spans="1:74" ht="12" customHeight="1" x14ac:dyDescent="0.25">
      <c r="A47" s="359"/>
      <c r="B47" s="885" t="s">
        <v>932</v>
      </c>
      <c r="C47" s="886"/>
      <c r="D47" s="886"/>
      <c r="E47" s="886"/>
      <c r="F47" s="886"/>
      <c r="G47" s="886"/>
      <c r="H47" s="886"/>
      <c r="I47" s="886"/>
      <c r="J47" s="886"/>
      <c r="K47" s="886"/>
      <c r="L47" s="886"/>
      <c r="M47" s="886"/>
      <c r="N47" s="886"/>
      <c r="O47" s="886"/>
      <c r="P47" s="886"/>
      <c r="Q47" s="887"/>
      <c r="R47" s="370"/>
      <c r="S47" s="370"/>
      <c r="T47" s="370"/>
      <c r="U47" s="370"/>
      <c r="V47" s="370"/>
      <c r="W47" s="370"/>
      <c r="X47" s="370"/>
      <c r="Y47" s="370"/>
      <c r="Z47" s="370"/>
      <c r="AA47" s="370"/>
      <c r="AB47" s="370"/>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row>
    <row r="48" spans="1:74" ht="12" customHeight="1" x14ac:dyDescent="0.25">
      <c r="A48" s="359"/>
      <c r="B48" s="885" t="s">
        <v>912</v>
      </c>
      <c r="C48" s="886"/>
      <c r="D48" s="886"/>
      <c r="E48" s="886"/>
      <c r="F48" s="886"/>
      <c r="G48" s="886"/>
      <c r="H48" s="886"/>
      <c r="I48" s="886"/>
      <c r="J48" s="886"/>
      <c r="K48" s="886"/>
      <c r="L48" s="886"/>
      <c r="M48" s="886"/>
      <c r="N48" s="886"/>
      <c r="O48" s="886"/>
      <c r="P48" s="886"/>
      <c r="Q48" s="887"/>
      <c r="R48" s="370"/>
      <c r="S48" s="370"/>
      <c r="T48" s="370"/>
      <c r="U48" s="370"/>
      <c r="V48" s="370"/>
      <c r="W48" s="370"/>
      <c r="X48" s="370"/>
      <c r="Y48" s="370"/>
      <c r="Z48" s="370"/>
      <c r="AA48" s="370"/>
      <c r="AB48" s="370"/>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row>
    <row r="49" spans="1:74" ht="12" customHeight="1" x14ac:dyDescent="0.25">
      <c r="A49" s="359"/>
      <c r="B49" s="395" t="s">
        <v>933</v>
      </c>
      <c r="C49" s="393"/>
      <c r="D49" s="393"/>
      <c r="E49" s="393"/>
      <c r="F49" s="393"/>
      <c r="G49" s="393"/>
      <c r="H49" s="393"/>
      <c r="I49" s="393"/>
      <c r="J49" s="393"/>
      <c r="K49" s="393"/>
      <c r="L49" s="393"/>
      <c r="M49" s="393"/>
      <c r="N49" s="393"/>
      <c r="O49" s="393"/>
      <c r="P49" s="393"/>
      <c r="Q49" s="394"/>
      <c r="R49" s="110"/>
      <c r="S49" s="110"/>
      <c r="T49" s="110"/>
      <c r="U49" s="110"/>
      <c r="V49" s="110"/>
      <c r="W49" s="110"/>
      <c r="X49" s="110"/>
      <c r="Y49" s="110"/>
      <c r="Z49" s="110"/>
      <c r="AA49" s="110"/>
      <c r="AB49" s="110"/>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row>
    <row r="50" spans="1:74" ht="12" customHeight="1" x14ac:dyDescent="0.25">
      <c r="A50" s="359"/>
      <c r="B50" s="896" t="str">
        <f>"   - Utility-scale capacity (power plants larger than one megawatt): EIA-860M Preliminary Monthly Electric Generator Inventory, "&amp;TEXT(EOMONTH(Dates!$D$2,-3),"mmmm yyyy")&amp;"."</f>
        <v xml:space="preserve">   - Utility-scale capacity (power plants larger than one megawatt): EIA-860M Preliminary Monthly Electric Generator Inventory, March 2024.</v>
      </c>
      <c r="C50" s="897"/>
      <c r="D50" s="897"/>
      <c r="E50" s="897"/>
      <c r="F50" s="897"/>
      <c r="G50" s="897"/>
      <c r="H50" s="897"/>
      <c r="I50" s="897"/>
      <c r="J50" s="897"/>
      <c r="K50" s="897"/>
      <c r="L50" s="897"/>
      <c r="M50" s="897"/>
      <c r="N50" s="897"/>
      <c r="O50" s="897"/>
      <c r="P50" s="897"/>
      <c r="Q50" s="898"/>
      <c r="R50" s="370"/>
      <c r="S50" s="370"/>
      <c r="T50" s="370"/>
      <c r="U50" s="370"/>
      <c r="V50" s="370"/>
      <c r="W50" s="370"/>
      <c r="X50" s="370"/>
      <c r="Y50" s="370"/>
      <c r="Z50" s="370"/>
      <c r="AA50" s="370"/>
      <c r="AB50" s="370"/>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row>
    <row r="51" spans="1:74" ht="12" customHeight="1" x14ac:dyDescent="0.25">
      <c r="A51" s="359"/>
      <c r="B51" s="896" t="s">
        <v>934</v>
      </c>
      <c r="C51" s="897"/>
      <c r="D51" s="897"/>
      <c r="E51" s="897"/>
      <c r="F51" s="897"/>
      <c r="G51" s="897"/>
      <c r="H51" s="897"/>
      <c r="I51" s="897"/>
      <c r="J51" s="897"/>
      <c r="K51" s="897"/>
      <c r="L51" s="897"/>
      <c r="M51" s="897"/>
      <c r="N51" s="897"/>
      <c r="O51" s="897"/>
      <c r="P51" s="897"/>
      <c r="Q51" s="898"/>
      <c r="R51" s="370"/>
      <c r="S51" s="370"/>
      <c r="T51" s="370"/>
      <c r="U51" s="370"/>
      <c r="V51" s="370"/>
      <c r="W51" s="370"/>
      <c r="X51" s="370"/>
      <c r="Y51" s="370"/>
      <c r="Z51" s="370"/>
      <c r="AA51" s="370"/>
      <c r="AB51" s="370"/>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row>
    <row r="52" spans="1:74" ht="12" customHeight="1" x14ac:dyDescent="0.25">
      <c r="A52" s="359"/>
      <c r="B52" s="899" t="s">
        <v>935</v>
      </c>
      <c r="C52" s="900"/>
      <c r="D52" s="900"/>
      <c r="E52" s="900"/>
      <c r="F52" s="900"/>
      <c r="G52" s="900"/>
      <c r="H52" s="900"/>
      <c r="I52" s="900"/>
      <c r="J52" s="900"/>
      <c r="K52" s="900"/>
      <c r="L52" s="900"/>
      <c r="M52" s="900"/>
      <c r="N52" s="900"/>
      <c r="O52" s="900"/>
      <c r="P52" s="900"/>
      <c r="Q52" s="901"/>
      <c r="R52" s="370"/>
      <c r="S52" s="370"/>
      <c r="T52" s="370"/>
      <c r="U52" s="370"/>
      <c r="V52" s="370"/>
      <c r="W52" s="370"/>
      <c r="X52" s="370"/>
      <c r="Y52" s="370"/>
      <c r="Z52" s="370"/>
      <c r="AA52" s="370"/>
      <c r="AB52" s="370"/>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row>
    <row r="53" spans="1:74" ht="12" customHeight="1" x14ac:dyDescent="0.25">
      <c r="A53" s="359"/>
      <c r="B53" s="896" t="s">
        <v>936</v>
      </c>
      <c r="C53" s="897"/>
      <c r="D53" s="897"/>
      <c r="E53" s="897"/>
      <c r="F53" s="897"/>
      <c r="G53" s="897"/>
      <c r="H53" s="897"/>
      <c r="I53" s="897"/>
      <c r="J53" s="897"/>
      <c r="K53" s="897"/>
      <c r="L53" s="897"/>
      <c r="M53" s="897"/>
      <c r="N53" s="897"/>
      <c r="O53" s="897"/>
      <c r="P53" s="897"/>
      <c r="Q53" s="898"/>
      <c r="R53" s="370"/>
      <c r="S53" s="370"/>
      <c r="T53" s="370"/>
      <c r="U53" s="370"/>
      <c r="V53" s="370"/>
      <c r="W53" s="370"/>
      <c r="X53" s="370"/>
      <c r="Y53" s="370"/>
      <c r="Z53" s="370"/>
      <c r="AA53" s="370"/>
      <c r="AB53" s="370"/>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1"/>
      <c r="BU53" s="371"/>
      <c r="BV53" s="371"/>
    </row>
    <row r="54" spans="1:74" ht="12" customHeight="1" x14ac:dyDescent="0.25">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row>
    <row r="55" spans="1:74" ht="12" customHeight="1" x14ac:dyDescent="0.25">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1"/>
      <c r="BR55" s="371"/>
      <c r="BS55" s="371"/>
      <c r="BT55" s="371"/>
      <c r="BU55" s="371"/>
      <c r="BV55" s="371"/>
    </row>
    <row r="56" spans="1:74" ht="12" customHeight="1" x14ac:dyDescent="0.25">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c r="BP56" s="371"/>
      <c r="BQ56" s="371"/>
      <c r="BR56" s="371"/>
      <c r="BS56" s="371"/>
      <c r="BT56" s="371"/>
      <c r="BU56" s="371"/>
      <c r="BV56" s="371"/>
    </row>
    <row r="57" spans="1:74" ht="12" customHeight="1" x14ac:dyDescent="0.25">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c r="BP57" s="371"/>
      <c r="BQ57" s="371"/>
      <c r="BR57" s="371"/>
      <c r="BS57" s="371"/>
      <c r="BT57" s="371"/>
      <c r="BU57" s="371"/>
      <c r="BV57" s="371"/>
    </row>
    <row r="58" spans="1:74" ht="12" customHeight="1" x14ac:dyDescent="0.25">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row>
    <row r="59" spans="1:74" ht="12" customHeight="1" x14ac:dyDescent="0.25">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1"/>
      <c r="BM59" s="371"/>
      <c r="BN59" s="371"/>
      <c r="BO59" s="371"/>
      <c r="BP59" s="371"/>
      <c r="BQ59" s="371"/>
      <c r="BR59" s="371"/>
      <c r="BS59" s="371"/>
      <c r="BT59" s="371"/>
      <c r="BU59" s="371"/>
      <c r="BV59" s="371"/>
    </row>
    <row r="60" spans="1:74" ht="12" customHeight="1" x14ac:dyDescent="0.25">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c r="BP60" s="371"/>
      <c r="BQ60" s="371"/>
      <c r="BR60" s="371"/>
      <c r="BS60" s="371"/>
      <c r="BT60" s="371"/>
      <c r="BU60" s="371"/>
      <c r="BV60" s="371"/>
    </row>
    <row r="61" spans="1:74" ht="12" customHeight="1" x14ac:dyDescent="0.25">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371"/>
      <c r="BQ61" s="371"/>
      <c r="BR61" s="371"/>
      <c r="BS61" s="371"/>
      <c r="BT61" s="371"/>
      <c r="BU61" s="371"/>
      <c r="BV61" s="371"/>
    </row>
    <row r="62" spans="1:74" ht="12" customHeight="1" x14ac:dyDescent="0.25">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row>
    <row r="63" spans="1:74" ht="12" customHeight="1" x14ac:dyDescent="0.25">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371"/>
      <c r="BE63" s="371"/>
      <c r="BF63" s="371"/>
      <c r="BG63" s="371"/>
      <c r="BH63" s="371"/>
      <c r="BI63" s="371"/>
      <c r="BJ63" s="371"/>
      <c r="BK63" s="371"/>
      <c r="BL63" s="371"/>
      <c r="BM63" s="371"/>
      <c r="BN63" s="371"/>
      <c r="BO63" s="371"/>
      <c r="BP63" s="371"/>
      <c r="BQ63" s="371"/>
      <c r="BR63" s="371"/>
      <c r="BS63" s="371"/>
      <c r="BT63" s="371"/>
      <c r="BU63" s="371"/>
      <c r="BV63" s="371"/>
    </row>
    <row r="64" spans="1:74" ht="12" customHeight="1" x14ac:dyDescent="0.25">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c r="BC64" s="371"/>
      <c r="BD64" s="371"/>
      <c r="BE64" s="371"/>
      <c r="BF64" s="371"/>
      <c r="BG64" s="371"/>
      <c r="BH64" s="371"/>
      <c r="BI64" s="371"/>
      <c r="BJ64" s="371"/>
      <c r="BK64" s="371"/>
      <c r="BL64" s="371"/>
      <c r="BM64" s="371"/>
      <c r="BN64" s="371"/>
      <c r="BO64" s="371"/>
      <c r="BP64" s="371"/>
      <c r="BQ64" s="371"/>
      <c r="BR64" s="371"/>
      <c r="BS64" s="371"/>
      <c r="BT64" s="371"/>
      <c r="BU64" s="371"/>
      <c r="BV64" s="371"/>
    </row>
    <row r="65" spans="3:74" ht="12" customHeight="1" x14ac:dyDescent="0.25">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1"/>
      <c r="BD65" s="371"/>
      <c r="BE65" s="371"/>
      <c r="BF65" s="371"/>
      <c r="BG65" s="371"/>
      <c r="BH65" s="371"/>
      <c r="BI65" s="371"/>
      <c r="BJ65" s="371"/>
      <c r="BK65" s="371"/>
      <c r="BL65" s="371"/>
      <c r="BM65" s="371"/>
      <c r="BN65" s="371"/>
      <c r="BO65" s="371"/>
      <c r="BP65" s="371"/>
      <c r="BQ65" s="371"/>
      <c r="BR65" s="371"/>
      <c r="BS65" s="371"/>
      <c r="BT65" s="371"/>
      <c r="BU65" s="371"/>
      <c r="BV65" s="371"/>
    </row>
    <row r="66" spans="3:74" ht="12" customHeight="1" x14ac:dyDescent="0.25">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c r="BC66" s="371"/>
      <c r="BD66" s="371"/>
      <c r="BE66" s="371"/>
      <c r="BF66" s="371"/>
      <c r="BG66" s="371"/>
      <c r="BH66" s="371"/>
      <c r="BI66" s="371"/>
      <c r="BJ66" s="371"/>
      <c r="BK66" s="371"/>
      <c r="BL66" s="371"/>
      <c r="BM66" s="371"/>
      <c r="BN66" s="371"/>
      <c r="BO66" s="371"/>
      <c r="BP66" s="371"/>
      <c r="BQ66" s="371"/>
      <c r="BR66" s="371"/>
      <c r="BS66" s="371"/>
      <c r="BT66" s="371"/>
      <c r="BU66" s="371"/>
      <c r="BV66" s="371"/>
    </row>
    <row r="67" spans="3:74" ht="12" customHeight="1" x14ac:dyDescent="0.25">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c r="BC67" s="371"/>
      <c r="BD67" s="371"/>
      <c r="BE67" s="371"/>
      <c r="BF67" s="371"/>
      <c r="BG67" s="371"/>
      <c r="BH67" s="371"/>
      <c r="BI67" s="371"/>
      <c r="BJ67" s="371"/>
      <c r="BK67" s="371"/>
      <c r="BL67" s="371"/>
      <c r="BM67" s="371"/>
      <c r="BN67" s="371"/>
      <c r="BO67" s="371"/>
      <c r="BP67" s="371"/>
      <c r="BQ67" s="371"/>
      <c r="BR67" s="371"/>
      <c r="BS67" s="371"/>
      <c r="BT67" s="371"/>
      <c r="BU67" s="371"/>
      <c r="BV67" s="371"/>
    </row>
    <row r="68" spans="3:74" ht="12" customHeight="1" x14ac:dyDescent="0.25">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row>
    <row r="69" spans="3:74" ht="12" customHeight="1" x14ac:dyDescent="0.25">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c r="BS69" s="371"/>
      <c r="BT69" s="371"/>
      <c r="BU69" s="371"/>
      <c r="BV69" s="371"/>
    </row>
    <row r="70" spans="3:74" ht="12" customHeight="1" x14ac:dyDescent="0.25">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337"/>
      <c r="AG70" s="337"/>
      <c r="AH70" s="337"/>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row>
    <row r="71" spans="3:74" ht="12" customHeight="1" x14ac:dyDescent="0.25">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337"/>
      <c r="AG71" s="337"/>
      <c r="AH71" s="337"/>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row>
    <row r="72" spans="3:74" ht="12" customHeight="1" x14ac:dyDescent="0.25">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337"/>
      <c r="AG72" s="337"/>
      <c r="AH72" s="337"/>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row>
    <row r="73" spans="3:74" ht="12" customHeight="1" x14ac:dyDescent="0.25">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337"/>
      <c r="AG73" s="337"/>
      <c r="AH73" s="337"/>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row>
    <row r="74" spans="3:74" ht="12" customHeight="1" x14ac:dyDescent="0.25">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337"/>
      <c r="AG74" s="337"/>
      <c r="AH74" s="337"/>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row>
    <row r="75" spans="3:74" ht="12" customHeight="1" x14ac:dyDescent="0.25">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337"/>
      <c r="AG75" s="337"/>
      <c r="AH75" s="337"/>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row>
    <row r="76" spans="3:74" ht="12" customHeight="1" x14ac:dyDescent="0.25">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337"/>
      <c r="AG76" s="337"/>
      <c r="AH76" s="337"/>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row>
    <row r="77" spans="3:74" ht="12" customHeight="1" x14ac:dyDescent="0.25">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337"/>
      <c r="AG77" s="337"/>
      <c r="AH77" s="337"/>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row>
    <row r="78" spans="3:74" ht="12" customHeight="1" x14ac:dyDescent="0.25">
      <c r="C78" s="269"/>
      <c r="D78" s="270"/>
      <c r="E78" s="270"/>
      <c r="F78" s="270"/>
      <c r="G78" s="270"/>
      <c r="H78" s="270"/>
      <c r="I78" s="270"/>
      <c r="J78" s="270"/>
      <c r="K78" s="270"/>
      <c r="L78" s="270"/>
      <c r="M78" s="270"/>
      <c r="N78" s="270"/>
      <c r="O78" s="269"/>
      <c r="P78" s="270"/>
      <c r="Q78" s="270"/>
      <c r="R78" s="270"/>
      <c r="S78" s="270"/>
      <c r="T78" s="270"/>
      <c r="U78" s="270"/>
      <c r="V78" s="270"/>
      <c r="W78" s="270"/>
      <c r="X78" s="270"/>
      <c r="Y78" s="270"/>
      <c r="Z78" s="270"/>
      <c r="AA78" s="269"/>
      <c r="AB78" s="270"/>
      <c r="AC78" s="270"/>
      <c r="AD78" s="270"/>
      <c r="AE78" s="270"/>
      <c r="AF78" s="325"/>
      <c r="AG78" s="325"/>
      <c r="AH78" s="325"/>
      <c r="AI78" s="270"/>
      <c r="AJ78" s="270"/>
      <c r="AK78" s="270"/>
      <c r="AL78" s="270"/>
      <c r="AM78" s="269"/>
      <c r="AN78" s="270"/>
      <c r="AO78" s="270"/>
      <c r="AP78" s="270"/>
      <c r="AQ78" s="270"/>
      <c r="AR78" s="270"/>
      <c r="AS78" s="270"/>
      <c r="AT78" s="270"/>
      <c r="AU78" s="270"/>
      <c r="AV78" s="270"/>
      <c r="AW78" s="270"/>
      <c r="AX78" s="270"/>
      <c r="AY78" s="269"/>
      <c r="AZ78" s="270"/>
      <c r="BA78" s="270"/>
      <c r="BB78" s="270"/>
      <c r="BC78" s="270"/>
      <c r="BD78" s="270"/>
      <c r="BE78" s="270"/>
      <c r="BF78" s="270"/>
      <c r="BG78" s="270"/>
      <c r="BH78" s="270"/>
      <c r="BI78" s="270"/>
      <c r="BJ78" s="270"/>
      <c r="BK78" s="269"/>
      <c r="BL78" s="270"/>
      <c r="BM78" s="270"/>
      <c r="BN78" s="270"/>
      <c r="BO78" s="270"/>
      <c r="BP78" s="270"/>
      <c r="BQ78" s="270"/>
      <c r="BR78" s="270"/>
      <c r="BS78" s="270"/>
      <c r="BT78" s="270"/>
      <c r="BU78" s="270"/>
      <c r="BV78" s="270"/>
    </row>
    <row r="79" spans="3:74" ht="12" customHeight="1" x14ac:dyDescent="0.25">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338"/>
      <c r="AG79" s="338"/>
      <c r="AH79" s="338"/>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row>
    <row r="80" spans="3:74" ht="12" customHeight="1" x14ac:dyDescent="0.25">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338"/>
      <c r="AG80" s="338"/>
      <c r="AH80" s="338"/>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row>
    <row r="81" spans="3:74" ht="12" customHeight="1" x14ac:dyDescent="0.25">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338"/>
      <c r="AG81" s="338"/>
      <c r="AH81" s="338"/>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row>
    <row r="83" spans="3:74" ht="12" customHeight="1" x14ac:dyDescent="0.25">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338"/>
      <c r="AG83" s="338"/>
      <c r="AH83" s="338"/>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row>
    <row r="84" spans="3:74" ht="12" customHeight="1" x14ac:dyDescent="0.25">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338"/>
      <c r="AG84" s="338"/>
      <c r="AH84" s="338"/>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row>
    <row r="85" spans="3:74" ht="12" customHeight="1" x14ac:dyDescent="0.25">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338"/>
      <c r="AG85" s="338"/>
      <c r="AH85" s="338"/>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c r="BM85" s="272"/>
      <c r="BN85" s="272"/>
      <c r="BO85" s="272"/>
      <c r="BP85" s="272"/>
      <c r="BQ85" s="272"/>
      <c r="BR85" s="272"/>
      <c r="BS85" s="272"/>
      <c r="BT85" s="272"/>
      <c r="BU85" s="272"/>
      <c r="BV85" s="272"/>
    </row>
    <row r="86" spans="3:74" ht="12" customHeight="1" x14ac:dyDescent="0.25">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338"/>
      <c r="AG86" s="338"/>
      <c r="AH86" s="338"/>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c r="BP86" s="272"/>
      <c r="BQ86" s="272"/>
      <c r="BR86" s="272"/>
      <c r="BS86" s="272"/>
      <c r="BT86" s="272"/>
      <c r="BU86" s="272"/>
      <c r="BV86" s="272"/>
    </row>
    <row r="87" spans="3:74" ht="12" customHeight="1" x14ac:dyDescent="0.25">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338"/>
      <c r="AG87" s="338"/>
      <c r="AH87" s="338"/>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c r="BM87" s="272"/>
      <c r="BN87" s="272"/>
      <c r="BO87" s="272"/>
      <c r="BP87" s="272"/>
      <c r="BQ87" s="272"/>
      <c r="BR87" s="272"/>
      <c r="BS87" s="272"/>
      <c r="BT87" s="272"/>
      <c r="BU87" s="272"/>
      <c r="BV87" s="272"/>
    </row>
    <row r="88" spans="3:74" ht="12" customHeight="1" x14ac:dyDescent="0.25">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338"/>
      <c r="AG88" s="338"/>
      <c r="AH88" s="338"/>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row>
    <row r="89" spans="3:74" ht="12" customHeight="1" x14ac:dyDescent="0.25">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338"/>
      <c r="AG89" s="338"/>
      <c r="AH89" s="338"/>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272"/>
      <c r="BL89" s="272"/>
      <c r="BM89" s="272"/>
      <c r="BN89" s="272"/>
      <c r="BO89" s="272"/>
      <c r="BP89" s="272"/>
      <c r="BQ89" s="272"/>
      <c r="BR89" s="272"/>
      <c r="BS89" s="272"/>
      <c r="BT89" s="272"/>
      <c r="BU89" s="272"/>
      <c r="BV89" s="272"/>
    </row>
    <row r="91" spans="3:74" ht="12" customHeight="1" x14ac:dyDescent="0.25">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338"/>
      <c r="AG91" s="338"/>
      <c r="AH91" s="338"/>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row>
    <row r="92" spans="3:74" ht="12" customHeight="1" x14ac:dyDescent="0.25">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338"/>
      <c r="AG92" s="338"/>
      <c r="AH92" s="338"/>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row>
    <row r="93" spans="3:74" ht="12" customHeight="1" x14ac:dyDescent="0.25">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338"/>
      <c r="AG93" s="338"/>
      <c r="AH93" s="338"/>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c r="BU93" s="272"/>
      <c r="BV93" s="272"/>
    </row>
    <row r="95" spans="3:74" ht="12" customHeight="1" x14ac:dyDescent="0.25">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339"/>
      <c r="AG95" s="339"/>
      <c r="AH95" s="339"/>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73"/>
      <c r="BR95" s="273"/>
      <c r="BS95" s="273"/>
      <c r="BT95" s="273"/>
      <c r="BU95" s="273"/>
      <c r="BV95" s="273"/>
    </row>
    <row r="96" spans="3:74" ht="12" customHeight="1" x14ac:dyDescent="0.25">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339"/>
      <c r="AG96" s="339"/>
      <c r="AH96" s="339"/>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c r="BS96" s="273"/>
      <c r="BT96" s="273"/>
      <c r="BU96" s="273"/>
      <c r="BV96" s="273"/>
    </row>
    <row r="97" spans="3:74" ht="12" customHeight="1" x14ac:dyDescent="0.25">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338"/>
      <c r="AG97" s="338"/>
      <c r="AH97" s="338"/>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c r="BJ97" s="272"/>
      <c r="BK97" s="272"/>
      <c r="BL97" s="272"/>
      <c r="BM97" s="272"/>
      <c r="BN97" s="272"/>
      <c r="BO97" s="272"/>
      <c r="BP97" s="272"/>
      <c r="BQ97" s="272"/>
      <c r="BR97" s="272"/>
      <c r="BS97" s="272"/>
      <c r="BT97" s="272"/>
      <c r="BU97" s="272"/>
      <c r="BV97" s="272"/>
    </row>
    <row r="99" spans="3:74" ht="12" customHeight="1" x14ac:dyDescent="0.25">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340"/>
      <c r="AG99" s="340"/>
      <c r="AH99" s="340"/>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row>
    <row r="100" spans="3:74" ht="12" customHeight="1" x14ac:dyDescent="0.2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341"/>
      <c r="AG100" s="341"/>
      <c r="AH100" s="341"/>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75"/>
      <c r="BS100" s="275"/>
      <c r="BT100" s="275"/>
      <c r="BU100" s="275"/>
      <c r="BV100" s="275"/>
    </row>
  </sheetData>
  <mergeCells count="17">
    <mergeCell ref="B50:Q50"/>
    <mergeCell ref="B53:Q53"/>
    <mergeCell ref="AY3:BJ3"/>
    <mergeCell ref="BK3:BV3"/>
    <mergeCell ref="AM3:AX3"/>
    <mergeCell ref="B44:Q44"/>
    <mergeCell ref="B45:Q45"/>
    <mergeCell ref="B46:Q46"/>
    <mergeCell ref="B47:Q47"/>
    <mergeCell ref="B51:Q51"/>
    <mergeCell ref="B52:Q52"/>
    <mergeCell ref="B48:Q48"/>
    <mergeCell ref="A1:A2"/>
    <mergeCell ref="C3:N3"/>
    <mergeCell ref="O3:Z3"/>
    <mergeCell ref="AA3:AL3"/>
    <mergeCell ref="B43:Q43"/>
  </mergeCells>
  <conditionalFormatting sqref="C81:BV81 C85:BV85 C89:BV89 C93:BV93 C97:BV97 C101:BV101">
    <cfRule type="cellIs" dxfId="1"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60"/>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B45" sqref="BB45"/>
    </sheetView>
  </sheetViews>
  <sheetFormatPr defaultColWidth="11" defaultRowHeight="11.25" x14ac:dyDescent="0.2"/>
  <cols>
    <col min="1" max="1" width="12.42578125" style="279" customWidth="1"/>
    <col min="2" max="2" width="44.5703125" style="279" customWidth="1"/>
    <col min="3" max="55" width="6.5703125" style="279" customWidth="1"/>
    <col min="56" max="58" width="6.5703125" style="97" customWidth="1"/>
    <col min="59" max="74" width="6.5703125" style="279" customWidth="1"/>
    <col min="75" max="16384" width="11" style="279"/>
  </cols>
  <sheetData>
    <row r="1" spans="1:74" ht="12.75" customHeight="1" x14ac:dyDescent="0.2">
      <c r="A1" s="777" t="s">
        <v>516</v>
      </c>
      <c r="B1" s="277" t="s">
        <v>892</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343"/>
      <c r="BE1" s="343"/>
      <c r="BF1" s="343"/>
      <c r="BG1" s="278"/>
      <c r="BH1" s="278"/>
      <c r="BI1" s="278"/>
      <c r="BJ1" s="278"/>
      <c r="BK1" s="278"/>
      <c r="BL1" s="278"/>
      <c r="BM1" s="278"/>
      <c r="BN1" s="278"/>
      <c r="BO1" s="278"/>
      <c r="BP1" s="278"/>
      <c r="BQ1" s="278"/>
      <c r="BR1" s="278"/>
      <c r="BS1" s="278"/>
      <c r="BT1" s="278"/>
      <c r="BU1" s="278"/>
      <c r="BV1" s="278"/>
    </row>
    <row r="2" spans="1:74" ht="12.75" customHeight="1" x14ac:dyDescent="0.2">
      <c r="A2" s="778"/>
      <c r="B2" s="251" t="str">
        <f>"U.S. Energy Information Administration  |  Short-Term Energy Outlook  - "&amp;Dates!D1</f>
        <v>U.S. Energy Information Administration  |  Short-Term Energy Outlook  - June 2024</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335"/>
      <c r="BE2" s="335"/>
      <c r="BF2" s="335"/>
      <c r="BG2" s="257"/>
      <c r="BH2" s="257"/>
      <c r="BI2" s="257"/>
      <c r="BJ2" s="257"/>
      <c r="BK2" s="257"/>
      <c r="BL2" s="257"/>
      <c r="BM2" s="257"/>
      <c r="BN2" s="257"/>
      <c r="BO2" s="257"/>
      <c r="BP2" s="257"/>
      <c r="BQ2" s="257"/>
      <c r="BR2" s="257"/>
      <c r="BS2" s="257"/>
      <c r="BT2" s="257"/>
      <c r="BU2" s="257"/>
      <c r="BV2" s="257"/>
    </row>
    <row r="3" spans="1:74" ht="12.75" customHeight="1" x14ac:dyDescent="0.2">
      <c r="A3" s="386" t="s">
        <v>848</v>
      </c>
      <c r="B3" s="281"/>
      <c r="C3" s="781">
        <f>Dates!D3</f>
        <v>2020</v>
      </c>
      <c r="D3" s="784"/>
      <c r="E3" s="784"/>
      <c r="F3" s="784"/>
      <c r="G3" s="784"/>
      <c r="H3" s="784"/>
      <c r="I3" s="784"/>
      <c r="J3" s="784"/>
      <c r="K3" s="784"/>
      <c r="L3" s="784"/>
      <c r="M3" s="784"/>
      <c r="N3" s="874"/>
      <c r="O3" s="781">
        <f>C3+1</f>
        <v>2021</v>
      </c>
      <c r="P3" s="784"/>
      <c r="Q3" s="784"/>
      <c r="R3" s="784"/>
      <c r="S3" s="784"/>
      <c r="T3" s="784"/>
      <c r="U3" s="784"/>
      <c r="V3" s="784"/>
      <c r="W3" s="784"/>
      <c r="X3" s="784"/>
      <c r="Y3" s="784"/>
      <c r="Z3" s="874"/>
      <c r="AA3" s="781">
        <f>O3+1</f>
        <v>2022</v>
      </c>
      <c r="AB3" s="784"/>
      <c r="AC3" s="784"/>
      <c r="AD3" s="784"/>
      <c r="AE3" s="784"/>
      <c r="AF3" s="784"/>
      <c r="AG3" s="784"/>
      <c r="AH3" s="784"/>
      <c r="AI3" s="784"/>
      <c r="AJ3" s="784"/>
      <c r="AK3" s="784"/>
      <c r="AL3" s="874"/>
      <c r="AM3" s="781">
        <f>AA3+1</f>
        <v>2023</v>
      </c>
      <c r="AN3" s="784"/>
      <c r="AO3" s="784"/>
      <c r="AP3" s="784"/>
      <c r="AQ3" s="784"/>
      <c r="AR3" s="784"/>
      <c r="AS3" s="784"/>
      <c r="AT3" s="784"/>
      <c r="AU3" s="784"/>
      <c r="AV3" s="784"/>
      <c r="AW3" s="784"/>
      <c r="AX3" s="874"/>
      <c r="AY3" s="781">
        <f>AM3+1</f>
        <v>2024</v>
      </c>
      <c r="AZ3" s="784"/>
      <c r="BA3" s="784"/>
      <c r="BB3" s="784"/>
      <c r="BC3" s="784"/>
      <c r="BD3" s="784"/>
      <c r="BE3" s="784"/>
      <c r="BF3" s="784"/>
      <c r="BG3" s="784"/>
      <c r="BH3" s="784"/>
      <c r="BI3" s="784"/>
      <c r="BJ3" s="874"/>
      <c r="BK3" s="781">
        <f>AY3+1</f>
        <v>2025</v>
      </c>
      <c r="BL3" s="784"/>
      <c r="BM3" s="784"/>
      <c r="BN3" s="784"/>
      <c r="BO3" s="784"/>
      <c r="BP3" s="784"/>
      <c r="BQ3" s="784"/>
      <c r="BR3" s="784"/>
      <c r="BS3" s="784"/>
      <c r="BT3" s="784"/>
      <c r="BU3" s="784"/>
      <c r="BV3" s="874"/>
    </row>
    <row r="4" spans="1:74" s="97" customFormat="1" ht="12.75" customHeight="1" x14ac:dyDescent="0.2">
      <c r="A4" s="396" t="str">
        <f>TEXT(Dates!$D$2,"dddd, mmmm d, yyyy")</f>
        <v>Thursday, June 6, 2024</v>
      </c>
      <c r="B4" s="282"/>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2" customHeight="1" x14ac:dyDescent="0.2">
      <c r="A5" s="283"/>
      <c r="B5" s="98" t="s">
        <v>214</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597"/>
      <c r="BE5" s="597"/>
      <c r="BF5" s="597"/>
      <c r="BG5" s="597"/>
      <c r="BH5" s="597"/>
      <c r="BI5" s="597"/>
      <c r="BJ5" s="597"/>
      <c r="BK5" s="597"/>
      <c r="BL5" s="597"/>
      <c r="BM5" s="597"/>
      <c r="BN5" s="597"/>
      <c r="BO5" s="597"/>
      <c r="BP5" s="597"/>
      <c r="BQ5" s="597"/>
      <c r="BR5" s="597"/>
      <c r="BS5" s="597"/>
      <c r="BT5" s="597"/>
      <c r="BU5" s="597"/>
      <c r="BV5" s="597"/>
    </row>
    <row r="6" spans="1:74" ht="12" customHeight="1" x14ac:dyDescent="0.2">
      <c r="A6" s="283" t="s">
        <v>46</v>
      </c>
      <c r="B6" s="605" t="s">
        <v>1221</v>
      </c>
      <c r="C6" s="512">
        <v>3.7946264534E-3</v>
      </c>
      <c r="D6" s="512">
        <v>4.0573957885999996E-3</v>
      </c>
      <c r="E6" s="512">
        <v>4.8520837157000002E-3</v>
      </c>
      <c r="F6" s="512">
        <v>4.5704671475999999E-3</v>
      </c>
      <c r="G6" s="512">
        <v>4.5160908132999998E-3</v>
      </c>
      <c r="H6" s="512">
        <v>4.2325466938000003E-3</v>
      </c>
      <c r="I6" s="512">
        <v>4.4385442830000002E-3</v>
      </c>
      <c r="J6" s="512">
        <v>4.4109042613000001E-3</v>
      </c>
      <c r="K6" s="512">
        <v>4.2796739542999996E-3</v>
      </c>
      <c r="L6" s="512">
        <v>4.2620965961E-3</v>
      </c>
      <c r="M6" s="512">
        <v>4.6333736116000003E-3</v>
      </c>
      <c r="N6" s="512">
        <v>4.6360560407000002E-3</v>
      </c>
      <c r="O6" s="512">
        <v>4.4452384870999999E-3</v>
      </c>
      <c r="P6" s="512">
        <v>4.2576145759000003E-3</v>
      </c>
      <c r="Q6" s="512">
        <v>4.1785414759E-3</v>
      </c>
      <c r="R6" s="512">
        <v>4.2665037024999996E-3</v>
      </c>
      <c r="S6" s="512">
        <v>4.3793465504999999E-3</v>
      </c>
      <c r="T6" s="512">
        <v>4.2206050690999997E-3</v>
      </c>
      <c r="U6" s="512">
        <v>4.4743316046000001E-3</v>
      </c>
      <c r="V6" s="512">
        <v>4.4202187551999998E-3</v>
      </c>
      <c r="W6" s="512">
        <v>4.4370368955999996E-3</v>
      </c>
      <c r="X6" s="512">
        <v>4.3351173540999996E-3</v>
      </c>
      <c r="Y6" s="512">
        <v>4.5093707154999999E-3</v>
      </c>
      <c r="Z6" s="512">
        <v>4.8713974714000002E-3</v>
      </c>
      <c r="AA6" s="512">
        <v>5.0161217026999999E-3</v>
      </c>
      <c r="AB6" s="512">
        <v>4.2407216136999999E-3</v>
      </c>
      <c r="AC6" s="512">
        <v>4.3889829084999997E-3</v>
      </c>
      <c r="AD6" s="512">
        <v>4.3744521490999997E-3</v>
      </c>
      <c r="AE6" s="512">
        <v>4.5278994108999999E-3</v>
      </c>
      <c r="AF6" s="512">
        <v>4.3550434648E-3</v>
      </c>
      <c r="AG6" s="512">
        <v>4.5771188245000002E-3</v>
      </c>
      <c r="AH6" s="512">
        <v>4.6198812806E-3</v>
      </c>
      <c r="AI6" s="512">
        <v>4.5358577986000003E-3</v>
      </c>
      <c r="AJ6" s="512">
        <v>4.4303859829000003E-3</v>
      </c>
      <c r="AK6" s="512">
        <v>4.7656057397999999E-3</v>
      </c>
      <c r="AL6" s="512">
        <v>5.0565308375999998E-3</v>
      </c>
      <c r="AM6" s="512">
        <v>5.3159111765999998E-3</v>
      </c>
      <c r="AN6" s="512">
        <v>4.4416003840999996E-3</v>
      </c>
      <c r="AO6" s="512">
        <v>4.7091477716000004E-3</v>
      </c>
      <c r="AP6" s="512">
        <v>4.5960193767999999E-3</v>
      </c>
      <c r="AQ6" s="512">
        <v>4.6768952444999996E-3</v>
      </c>
      <c r="AR6" s="512">
        <v>4.3425195140000001E-3</v>
      </c>
      <c r="AS6" s="512">
        <v>4.4467733445999998E-3</v>
      </c>
      <c r="AT6" s="512">
        <v>4.5738503640000002E-3</v>
      </c>
      <c r="AU6" s="512">
        <v>4.6085875469999999E-3</v>
      </c>
      <c r="AV6" s="512">
        <v>4.8255794738000001E-3</v>
      </c>
      <c r="AW6" s="512">
        <v>4.8095746824999997E-3</v>
      </c>
      <c r="AX6" s="512">
        <v>4.8210818367999996E-3</v>
      </c>
      <c r="AY6" s="512">
        <v>4.6667172279999999E-3</v>
      </c>
      <c r="AZ6" s="512">
        <v>4.3301210000000001E-3</v>
      </c>
      <c r="BA6" s="512">
        <v>4.230414E-3</v>
      </c>
      <c r="BB6" s="512">
        <v>3.6907200000000002E-3</v>
      </c>
      <c r="BC6" s="512">
        <v>4.2362399999999996E-3</v>
      </c>
      <c r="BD6" s="520">
        <v>4.1535799999999996E-3</v>
      </c>
      <c r="BE6" s="520">
        <v>4.3768100000000001E-3</v>
      </c>
      <c r="BF6" s="520">
        <v>4.5044799999999999E-3</v>
      </c>
      <c r="BG6" s="520">
        <v>4.4410600000000001E-3</v>
      </c>
      <c r="BH6" s="520">
        <v>4.6172599999999998E-3</v>
      </c>
      <c r="BI6" s="520">
        <v>4.7221499999999996E-3</v>
      </c>
      <c r="BJ6" s="520">
        <v>5.0391500000000001E-3</v>
      </c>
      <c r="BK6" s="520">
        <v>4.7749400000000001E-3</v>
      </c>
      <c r="BL6" s="520">
        <v>3.79437E-3</v>
      </c>
      <c r="BM6" s="520">
        <v>3.9803099999999999E-3</v>
      </c>
      <c r="BN6" s="520">
        <v>2.8605900000000001E-3</v>
      </c>
      <c r="BO6" s="520">
        <v>3.5994500000000001E-3</v>
      </c>
      <c r="BP6" s="520">
        <v>3.8970200000000002E-3</v>
      </c>
      <c r="BQ6" s="520">
        <v>4.4886099999999996E-3</v>
      </c>
      <c r="BR6" s="520">
        <v>4.6518599999999998E-3</v>
      </c>
      <c r="BS6" s="520">
        <v>4.6720800000000003E-3</v>
      </c>
      <c r="BT6" s="520">
        <v>4.7257899999999997E-3</v>
      </c>
      <c r="BU6" s="520">
        <v>4.7230099999999997E-3</v>
      </c>
      <c r="BV6" s="520">
        <v>4.9957300000000003E-3</v>
      </c>
    </row>
    <row r="7" spans="1:74" ht="12" customHeight="1" x14ac:dyDescent="0.2">
      <c r="A7" s="284" t="s">
        <v>476</v>
      </c>
      <c r="B7" s="605" t="s">
        <v>1222</v>
      </c>
      <c r="C7" s="512">
        <v>8.3179369000000003E-2</v>
      </c>
      <c r="D7" s="512">
        <v>8.7829821000000002E-2</v>
      </c>
      <c r="E7" s="512">
        <v>8.0807146999999996E-2</v>
      </c>
      <c r="F7" s="512">
        <v>7.8701549999999995E-2</v>
      </c>
      <c r="G7" s="512">
        <v>0.101852243</v>
      </c>
      <c r="H7" s="512">
        <v>9.5210169999999997E-2</v>
      </c>
      <c r="I7" s="512">
        <v>9.0954943999999996E-2</v>
      </c>
      <c r="J7" s="512">
        <v>7.9170172999999996E-2</v>
      </c>
      <c r="K7" s="512">
        <v>6.3499271999999995E-2</v>
      </c>
      <c r="L7" s="512">
        <v>6.3952354000000003E-2</v>
      </c>
      <c r="M7" s="512">
        <v>7.1005602000000001E-2</v>
      </c>
      <c r="N7" s="512">
        <v>7.3047853999999995E-2</v>
      </c>
      <c r="O7" s="512">
        <v>8.3419682999999994E-2</v>
      </c>
      <c r="P7" s="512">
        <v>6.8420441999999998E-2</v>
      </c>
      <c r="Q7" s="512">
        <v>7.1975699000000004E-2</v>
      </c>
      <c r="R7" s="512">
        <v>6.5777289000000003E-2</v>
      </c>
      <c r="S7" s="512">
        <v>7.9163357000000004E-2</v>
      </c>
      <c r="T7" s="512">
        <v>7.9738753999999995E-2</v>
      </c>
      <c r="U7" s="512">
        <v>7.5058966000000005E-2</v>
      </c>
      <c r="V7" s="512">
        <v>6.9049054999999998E-2</v>
      </c>
      <c r="W7" s="512">
        <v>5.7759321000000002E-2</v>
      </c>
      <c r="X7" s="512">
        <v>5.8138027000000002E-2</v>
      </c>
      <c r="Y7" s="512">
        <v>6.5756517E-2</v>
      </c>
      <c r="Z7" s="512">
        <v>8.0076735999999996E-2</v>
      </c>
      <c r="AA7" s="512">
        <v>8.2217555999999997E-2</v>
      </c>
      <c r="AB7" s="512">
        <v>7.2390550999999997E-2</v>
      </c>
      <c r="AC7" s="512">
        <v>8.2916775999999998E-2</v>
      </c>
      <c r="AD7" s="512">
        <v>6.8045568000000001E-2</v>
      </c>
      <c r="AE7" s="512">
        <v>7.9323236000000005E-2</v>
      </c>
      <c r="AF7" s="512">
        <v>8.8361571E-2</v>
      </c>
      <c r="AG7" s="512">
        <v>8.3555389999999993E-2</v>
      </c>
      <c r="AH7" s="512">
        <v>7.1822621000000003E-2</v>
      </c>
      <c r="AI7" s="512">
        <v>5.7825414999999998E-2</v>
      </c>
      <c r="AJ7" s="512">
        <v>4.8793617999999997E-2</v>
      </c>
      <c r="AK7" s="512">
        <v>6.0796625999999999E-2</v>
      </c>
      <c r="AL7" s="512">
        <v>6.9324721000000006E-2</v>
      </c>
      <c r="AM7" s="512">
        <v>7.5655167999999995E-2</v>
      </c>
      <c r="AN7" s="512">
        <v>6.3407521999999994E-2</v>
      </c>
      <c r="AO7" s="512">
        <v>6.8555703999999995E-2</v>
      </c>
      <c r="AP7" s="512">
        <v>5.9337933000000002E-2</v>
      </c>
      <c r="AQ7" s="512">
        <v>9.3261248000000005E-2</v>
      </c>
      <c r="AR7" s="512">
        <v>6.6135410000000006E-2</v>
      </c>
      <c r="AS7" s="512">
        <v>7.2010916999999994E-2</v>
      </c>
      <c r="AT7" s="512">
        <v>7.1735484000000002E-2</v>
      </c>
      <c r="AU7" s="512">
        <v>5.5918790000000003E-2</v>
      </c>
      <c r="AV7" s="512">
        <v>6.1370967999999998E-2</v>
      </c>
      <c r="AW7" s="512">
        <v>6.1455665E-2</v>
      </c>
      <c r="AX7" s="512">
        <v>6.5640116999999998E-2</v>
      </c>
      <c r="AY7" s="512">
        <v>7.2078320000000001E-2</v>
      </c>
      <c r="AZ7" s="512">
        <v>6.6516918999999994E-2</v>
      </c>
      <c r="BA7" s="512">
        <v>7.5571399999999997E-2</v>
      </c>
      <c r="BB7" s="512">
        <v>6.97184E-2</v>
      </c>
      <c r="BC7" s="512">
        <v>8.2680199999999995E-2</v>
      </c>
      <c r="BD7" s="520">
        <v>7.9032699999999997E-2</v>
      </c>
      <c r="BE7" s="520">
        <v>7.8431500000000001E-2</v>
      </c>
      <c r="BF7" s="520">
        <v>7.1848300000000004E-2</v>
      </c>
      <c r="BG7" s="520">
        <v>6.02841E-2</v>
      </c>
      <c r="BH7" s="520">
        <v>6.0394900000000001E-2</v>
      </c>
      <c r="BI7" s="520">
        <v>6.7329700000000006E-2</v>
      </c>
      <c r="BJ7" s="520">
        <v>7.2697100000000001E-2</v>
      </c>
      <c r="BK7" s="520">
        <v>8.0951800000000004E-2</v>
      </c>
      <c r="BL7" s="520">
        <v>7.41092E-2</v>
      </c>
      <c r="BM7" s="520">
        <v>8.2063200000000003E-2</v>
      </c>
      <c r="BN7" s="520">
        <v>8.1730899999999995E-2</v>
      </c>
      <c r="BO7" s="520">
        <v>9.35695E-2</v>
      </c>
      <c r="BP7" s="520">
        <v>9.0997400000000006E-2</v>
      </c>
      <c r="BQ7" s="520">
        <v>8.3791699999999997E-2</v>
      </c>
      <c r="BR7" s="520">
        <v>7.2036699999999995E-2</v>
      </c>
      <c r="BS7" s="520">
        <v>6.0074299999999997E-2</v>
      </c>
      <c r="BT7" s="520">
        <v>5.9524899999999999E-2</v>
      </c>
      <c r="BU7" s="520">
        <v>6.5988699999999997E-2</v>
      </c>
      <c r="BV7" s="520">
        <v>7.3277400000000006E-2</v>
      </c>
    </row>
    <row r="8" spans="1:74" ht="12" customHeight="1" x14ac:dyDescent="0.2">
      <c r="A8" s="283" t="s">
        <v>477</v>
      </c>
      <c r="B8" s="605" t="s">
        <v>1223</v>
      </c>
      <c r="C8" s="512">
        <v>1.5090955473E-2</v>
      </c>
      <c r="D8" s="512">
        <v>1.8828921091000001E-2</v>
      </c>
      <c r="E8" s="512">
        <v>2.1485943074000001E-2</v>
      </c>
      <c r="F8" s="512">
        <v>2.6812762875999999E-2</v>
      </c>
      <c r="G8" s="512">
        <v>3.2671704921000001E-2</v>
      </c>
      <c r="H8" s="512">
        <v>3.2671979988999997E-2</v>
      </c>
      <c r="I8" s="512">
        <v>3.5920472226999997E-2</v>
      </c>
      <c r="J8" s="512">
        <v>3.1546800767999997E-2</v>
      </c>
      <c r="K8" s="512">
        <v>2.6179867924999999E-2</v>
      </c>
      <c r="L8" s="512">
        <v>2.4000978584E-2</v>
      </c>
      <c r="M8" s="512">
        <v>1.9532308995999999E-2</v>
      </c>
      <c r="N8" s="512">
        <v>1.7258364323999999E-2</v>
      </c>
      <c r="O8" s="512">
        <v>1.8844798146999998E-2</v>
      </c>
      <c r="P8" s="512">
        <v>2.1472607160000001E-2</v>
      </c>
      <c r="Q8" s="512">
        <v>3.1502619592E-2</v>
      </c>
      <c r="R8" s="512">
        <v>3.6910618330999997E-2</v>
      </c>
      <c r="S8" s="512">
        <v>4.2230753909000003E-2</v>
      </c>
      <c r="T8" s="512">
        <v>4.1350712105999998E-2</v>
      </c>
      <c r="U8" s="512">
        <v>4.1331908107E-2</v>
      </c>
      <c r="V8" s="512">
        <v>4.0570260752000001E-2</v>
      </c>
      <c r="W8" s="512">
        <v>3.8024885134E-2</v>
      </c>
      <c r="X8" s="512">
        <v>3.1427256936E-2</v>
      </c>
      <c r="Y8" s="512">
        <v>2.6429897373999998E-2</v>
      </c>
      <c r="Z8" s="512">
        <v>2.0657183914999998E-2</v>
      </c>
      <c r="AA8" s="512">
        <v>2.6520536798999999E-2</v>
      </c>
      <c r="AB8" s="512">
        <v>3.0603532871999999E-2</v>
      </c>
      <c r="AC8" s="512">
        <v>3.9640559776999998E-2</v>
      </c>
      <c r="AD8" s="512">
        <v>4.5421163959999997E-2</v>
      </c>
      <c r="AE8" s="512">
        <v>5.1255780905999998E-2</v>
      </c>
      <c r="AF8" s="512">
        <v>5.4408427132000003E-2</v>
      </c>
      <c r="AG8" s="512">
        <v>5.3440794131000002E-2</v>
      </c>
      <c r="AH8" s="512">
        <v>4.9143730157999999E-2</v>
      </c>
      <c r="AI8" s="512">
        <v>4.5036428136999998E-2</v>
      </c>
      <c r="AJ8" s="512">
        <v>4.0486323795000001E-2</v>
      </c>
      <c r="AK8" s="512">
        <v>2.8473728911000001E-2</v>
      </c>
      <c r="AL8" s="512">
        <v>2.2979678105000002E-2</v>
      </c>
      <c r="AM8" s="512">
        <v>2.7058028006E-2</v>
      </c>
      <c r="AN8" s="512">
        <v>3.1365777547999997E-2</v>
      </c>
      <c r="AO8" s="512">
        <v>4.1159788081000001E-2</v>
      </c>
      <c r="AP8" s="512">
        <v>5.0041307951000001E-2</v>
      </c>
      <c r="AQ8" s="512">
        <v>5.7398234366000001E-2</v>
      </c>
      <c r="AR8" s="512">
        <v>5.9805755289E-2</v>
      </c>
      <c r="AS8" s="512">
        <v>6.4039802096000006E-2</v>
      </c>
      <c r="AT8" s="512">
        <v>6.0431031432000001E-2</v>
      </c>
      <c r="AU8" s="512">
        <v>5.2794233782000002E-2</v>
      </c>
      <c r="AV8" s="512">
        <v>4.7778107020000002E-2</v>
      </c>
      <c r="AW8" s="512">
        <v>3.4776788810999999E-2</v>
      </c>
      <c r="AX8" s="512">
        <v>3.1161752187E-2</v>
      </c>
      <c r="AY8" s="512">
        <v>3.2706588421E-2</v>
      </c>
      <c r="AZ8" s="512">
        <v>4.1975004862000002E-2</v>
      </c>
      <c r="BA8" s="512">
        <v>5.3095385241E-2</v>
      </c>
      <c r="BB8" s="512">
        <v>6.6419900000000004E-2</v>
      </c>
      <c r="BC8" s="512">
        <v>7.9873600000000003E-2</v>
      </c>
      <c r="BD8" s="520">
        <v>8.9215000000000003E-2</v>
      </c>
      <c r="BE8" s="520">
        <v>8.9105199999999996E-2</v>
      </c>
      <c r="BF8" s="520">
        <v>8.3946599999999996E-2</v>
      </c>
      <c r="BG8" s="520">
        <v>7.6086600000000004E-2</v>
      </c>
      <c r="BH8" s="520">
        <v>6.5369399999999994E-2</v>
      </c>
      <c r="BI8" s="520">
        <v>5.0465200000000002E-2</v>
      </c>
      <c r="BJ8" s="520">
        <v>4.2160599999999999E-2</v>
      </c>
      <c r="BK8" s="520">
        <v>4.5661599999999997E-2</v>
      </c>
      <c r="BL8" s="520">
        <v>5.6599299999999998E-2</v>
      </c>
      <c r="BM8" s="520">
        <v>7.51087E-2</v>
      </c>
      <c r="BN8" s="520">
        <v>8.5815600000000006E-2</v>
      </c>
      <c r="BO8" s="520">
        <v>9.9637100000000006E-2</v>
      </c>
      <c r="BP8" s="520">
        <v>0.1087876</v>
      </c>
      <c r="BQ8" s="520">
        <v>0.1113765</v>
      </c>
      <c r="BR8" s="520">
        <v>0.1035527</v>
      </c>
      <c r="BS8" s="520">
        <v>9.4609499999999999E-2</v>
      </c>
      <c r="BT8" s="520">
        <v>7.9980099999999998E-2</v>
      </c>
      <c r="BU8" s="520">
        <v>5.9131000000000003E-2</v>
      </c>
      <c r="BV8" s="520">
        <v>5.0008700000000003E-2</v>
      </c>
    </row>
    <row r="9" spans="1:74" ht="12" customHeight="1" x14ac:dyDescent="0.2">
      <c r="A9" s="263" t="s">
        <v>352</v>
      </c>
      <c r="B9" s="605" t="s">
        <v>1224</v>
      </c>
      <c r="C9" s="512">
        <v>2.19092E-2</v>
      </c>
      <c r="D9" s="512">
        <v>2.0123439999999999E-2</v>
      </c>
      <c r="E9" s="512">
        <v>2.175301E-2</v>
      </c>
      <c r="F9" s="512">
        <v>2.0050080000000001E-2</v>
      </c>
      <c r="G9" s="512">
        <v>2.0515370000000002E-2</v>
      </c>
      <c r="H9" s="512">
        <v>1.8948260000000001E-2</v>
      </c>
      <c r="I9" s="512">
        <v>2.0007919999999998E-2</v>
      </c>
      <c r="J9" s="512">
        <v>2.041138E-2</v>
      </c>
      <c r="K9" s="512">
        <v>1.9216009999999999E-2</v>
      </c>
      <c r="L9" s="512">
        <v>1.9417690000000001E-2</v>
      </c>
      <c r="M9" s="512">
        <v>1.915265E-2</v>
      </c>
      <c r="N9" s="512">
        <v>2.0694400000000002E-2</v>
      </c>
      <c r="O9" s="512">
        <v>2.0392569999999999E-2</v>
      </c>
      <c r="P9" s="512">
        <v>1.8200129999999998E-2</v>
      </c>
      <c r="Q9" s="512">
        <v>2.0288250000000001E-2</v>
      </c>
      <c r="R9" s="512">
        <v>1.8848790000000001E-2</v>
      </c>
      <c r="S9" s="512">
        <v>1.9533160000000001E-2</v>
      </c>
      <c r="T9" s="512">
        <v>1.8817380000000002E-2</v>
      </c>
      <c r="U9" s="512">
        <v>1.9405309999999999E-2</v>
      </c>
      <c r="V9" s="512">
        <v>1.9030680000000001E-2</v>
      </c>
      <c r="W9" s="512">
        <v>1.8615360000000001E-2</v>
      </c>
      <c r="X9" s="512">
        <v>1.8227650000000001E-2</v>
      </c>
      <c r="Y9" s="512">
        <v>1.8098590000000001E-2</v>
      </c>
      <c r="Z9" s="512">
        <v>2.000714E-2</v>
      </c>
      <c r="AA9" s="512">
        <v>1.5895329999999999E-2</v>
      </c>
      <c r="AB9" s="512">
        <v>1.4617059999999999E-2</v>
      </c>
      <c r="AC9" s="512">
        <v>1.6052460000000001E-2</v>
      </c>
      <c r="AD9" s="512">
        <v>1.427405E-2</v>
      </c>
      <c r="AE9" s="512">
        <v>1.427488E-2</v>
      </c>
      <c r="AF9" s="512">
        <v>1.4582380000000001E-2</v>
      </c>
      <c r="AG9" s="512">
        <v>1.5009979999999999E-2</v>
      </c>
      <c r="AH9" s="512">
        <v>1.461792E-2</v>
      </c>
      <c r="AI9" s="512">
        <v>1.398542E-2</v>
      </c>
      <c r="AJ9" s="512">
        <v>1.4335199999999999E-2</v>
      </c>
      <c r="AK9" s="512">
        <v>1.423381E-2</v>
      </c>
      <c r="AL9" s="512">
        <v>1.461138E-2</v>
      </c>
      <c r="AM9" s="512">
        <v>1.513946E-2</v>
      </c>
      <c r="AN9" s="512">
        <v>1.368958E-2</v>
      </c>
      <c r="AO9" s="512">
        <v>1.4446519999999999E-2</v>
      </c>
      <c r="AP9" s="512">
        <v>1.333925E-2</v>
      </c>
      <c r="AQ9" s="512">
        <v>1.4106779999999999E-2</v>
      </c>
      <c r="AR9" s="512">
        <v>1.3444569999999999E-2</v>
      </c>
      <c r="AS9" s="512">
        <v>1.409586E-2</v>
      </c>
      <c r="AT9" s="512">
        <v>1.3903810000000001E-2</v>
      </c>
      <c r="AU9" s="512">
        <v>1.396814E-2</v>
      </c>
      <c r="AV9" s="512">
        <v>1.3456859999999999E-2</v>
      </c>
      <c r="AW9" s="512">
        <v>1.276423E-2</v>
      </c>
      <c r="AX9" s="512">
        <v>1.513454E-2</v>
      </c>
      <c r="AY9" s="512">
        <v>1.3873140000000001E-2</v>
      </c>
      <c r="AZ9" s="512">
        <v>1.3632175999999999E-2</v>
      </c>
      <c r="BA9" s="512">
        <v>1.4288248999999999E-2</v>
      </c>
      <c r="BB9" s="512">
        <v>1.32569E-2</v>
      </c>
      <c r="BC9" s="512">
        <v>1.4063000000000001E-2</v>
      </c>
      <c r="BD9" s="520">
        <v>1.38917E-2</v>
      </c>
      <c r="BE9" s="520">
        <v>1.4317699999999999E-2</v>
      </c>
      <c r="BF9" s="520">
        <v>1.4146199999999999E-2</v>
      </c>
      <c r="BG9" s="520">
        <v>1.36381E-2</v>
      </c>
      <c r="BH9" s="520">
        <v>1.3876299999999999E-2</v>
      </c>
      <c r="BI9" s="520">
        <v>1.33948E-2</v>
      </c>
      <c r="BJ9" s="520">
        <v>1.44992E-2</v>
      </c>
      <c r="BK9" s="520">
        <v>1.4283300000000001E-2</v>
      </c>
      <c r="BL9" s="520">
        <v>1.3073599999999999E-2</v>
      </c>
      <c r="BM9" s="520">
        <v>1.38421E-2</v>
      </c>
      <c r="BN9" s="520">
        <v>1.2921200000000001E-2</v>
      </c>
      <c r="BO9" s="520">
        <v>1.3887200000000001E-2</v>
      </c>
      <c r="BP9" s="520">
        <v>1.37412E-2</v>
      </c>
      <c r="BQ9" s="520">
        <v>1.42393E-2</v>
      </c>
      <c r="BR9" s="520">
        <v>1.40765E-2</v>
      </c>
      <c r="BS9" s="520">
        <v>1.3409900000000001E-2</v>
      </c>
      <c r="BT9" s="520">
        <v>1.3767100000000001E-2</v>
      </c>
      <c r="BU9" s="520">
        <v>1.3255100000000001E-2</v>
      </c>
      <c r="BV9" s="520">
        <v>1.43185E-2</v>
      </c>
    </row>
    <row r="10" spans="1:74" ht="12" customHeight="1" x14ac:dyDescent="0.2">
      <c r="A10" s="263" t="s">
        <v>351</v>
      </c>
      <c r="B10" s="605" t="s">
        <v>1225</v>
      </c>
      <c r="C10" s="512">
        <v>1.7380719999999999E-2</v>
      </c>
      <c r="D10" s="512">
        <v>1.6404599999999998E-2</v>
      </c>
      <c r="E10" s="512">
        <v>1.571146E-2</v>
      </c>
      <c r="F10" s="512">
        <v>1.27376E-2</v>
      </c>
      <c r="G10" s="512">
        <v>1.39398E-2</v>
      </c>
      <c r="H10" s="512">
        <v>1.400333E-2</v>
      </c>
      <c r="I10" s="512">
        <v>1.633221E-2</v>
      </c>
      <c r="J10" s="512">
        <v>1.7728359999999999E-2</v>
      </c>
      <c r="K10" s="512">
        <v>1.4776320000000001E-2</v>
      </c>
      <c r="L10" s="512">
        <v>1.415014E-2</v>
      </c>
      <c r="M10" s="512">
        <v>1.547639E-2</v>
      </c>
      <c r="N10" s="512">
        <v>1.6733040000000001E-2</v>
      </c>
      <c r="O10" s="512">
        <v>1.7876389999999999E-2</v>
      </c>
      <c r="P10" s="512">
        <v>1.6996540000000001E-2</v>
      </c>
      <c r="Q10" s="512">
        <v>1.6421290000000002E-2</v>
      </c>
      <c r="R10" s="512">
        <v>1.3494590000000001E-2</v>
      </c>
      <c r="S10" s="512">
        <v>1.480655E-2</v>
      </c>
      <c r="T10" s="512">
        <v>1.669178E-2</v>
      </c>
      <c r="U10" s="512">
        <v>1.8876199999999999E-2</v>
      </c>
      <c r="V10" s="512">
        <v>1.8712889999999999E-2</v>
      </c>
      <c r="W10" s="512">
        <v>1.625795E-2</v>
      </c>
      <c r="X10" s="512">
        <v>1.4289899999999999E-2</v>
      </c>
      <c r="Y10" s="512">
        <v>1.54764E-2</v>
      </c>
      <c r="Z10" s="512">
        <v>1.6845470000000001E-2</v>
      </c>
      <c r="AA10" s="512">
        <v>1.7810869999999999E-2</v>
      </c>
      <c r="AB10" s="512">
        <v>1.7163129999999999E-2</v>
      </c>
      <c r="AC10" s="512">
        <v>1.618725E-2</v>
      </c>
      <c r="AD10" s="512">
        <v>1.3954889999999999E-2</v>
      </c>
      <c r="AE10" s="512">
        <v>1.516054E-2</v>
      </c>
      <c r="AF10" s="512">
        <v>1.6756900000000002E-2</v>
      </c>
      <c r="AG10" s="512">
        <v>1.850572E-2</v>
      </c>
      <c r="AH10" s="512">
        <v>1.8571509999999999E-2</v>
      </c>
      <c r="AI10" s="512">
        <v>1.6381030000000001E-2</v>
      </c>
      <c r="AJ10" s="512">
        <v>1.4469289999999999E-2</v>
      </c>
      <c r="AK10" s="512">
        <v>1.538846E-2</v>
      </c>
      <c r="AL10" s="512">
        <v>1.7341120000000002E-2</v>
      </c>
      <c r="AM10" s="512">
        <v>1.6023780000000001E-2</v>
      </c>
      <c r="AN10" s="512">
        <v>1.3491879999999999E-2</v>
      </c>
      <c r="AO10" s="512">
        <v>1.4254589999999999E-2</v>
      </c>
      <c r="AP10" s="512">
        <v>1.1058170000000001E-2</v>
      </c>
      <c r="AQ10" s="512">
        <v>1.404302E-2</v>
      </c>
      <c r="AR10" s="512">
        <v>1.471983E-2</v>
      </c>
      <c r="AS10" s="512">
        <v>1.624275E-2</v>
      </c>
      <c r="AT10" s="512">
        <v>1.5643560000000001E-2</v>
      </c>
      <c r="AU10" s="512">
        <v>1.2633729999999999E-2</v>
      </c>
      <c r="AV10" s="512">
        <v>1.000879E-2</v>
      </c>
      <c r="AW10" s="512">
        <v>1.15259E-2</v>
      </c>
      <c r="AX10" s="512">
        <v>1.1909609999999999E-2</v>
      </c>
      <c r="AY10" s="512">
        <v>1.507093E-2</v>
      </c>
      <c r="AZ10" s="512">
        <v>1.1470098E-2</v>
      </c>
      <c r="BA10" s="512">
        <v>1.1770187E-2</v>
      </c>
      <c r="BB10" s="512">
        <v>1.1754499999999999E-2</v>
      </c>
      <c r="BC10" s="512">
        <v>1.4423399999999999E-2</v>
      </c>
      <c r="BD10" s="520">
        <v>1.5720499999999998E-2</v>
      </c>
      <c r="BE10" s="520">
        <v>1.80121E-2</v>
      </c>
      <c r="BF10" s="520">
        <v>1.8108800000000001E-2</v>
      </c>
      <c r="BG10" s="520">
        <v>1.5018699999999999E-2</v>
      </c>
      <c r="BH10" s="520">
        <v>1.20505E-2</v>
      </c>
      <c r="BI10" s="520">
        <v>1.3747199999999999E-2</v>
      </c>
      <c r="BJ10" s="520">
        <v>1.4951000000000001E-2</v>
      </c>
      <c r="BK10" s="520">
        <v>1.6329900000000001E-2</v>
      </c>
      <c r="BL10" s="520">
        <v>1.38415E-2</v>
      </c>
      <c r="BM10" s="520">
        <v>1.3110999999999999E-2</v>
      </c>
      <c r="BN10" s="520">
        <v>1.1491700000000001E-2</v>
      </c>
      <c r="BO10" s="520">
        <v>1.4453799999999999E-2</v>
      </c>
      <c r="BP10" s="520">
        <v>1.54906E-2</v>
      </c>
      <c r="BQ10" s="520">
        <v>1.79805E-2</v>
      </c>
      <c r="BR10" s="520">
        <v>1.7955700000000002E-2</v>
      </c>
      <c r="BS10" s="520">
        <v>1.46797E-2</v>
      </c>
      <c r="BT10" s="520">
        <v>1.1264400000000001E-2</v>
      </c>
      <c r="BU10" s="520">
        <v>1.3417800000000001E-2</v>
      </c>
      <c r="BV10" s="520">
        <v>1.44485E-2</v>
      </c>
    </row>
    <row r="11" spans="1:74" ht="12" customHeight="1" x14ac:dyDescent="0.2">
      <c r="A11" s="283" t="s">
        <v>65</v>
      </c>
      <c r="B11" s="605" t="s">
        <v>1226</v>
      </c>
      <c r="C11" s="512">
        <v>9.5867590518000007E-2</v>
      </c>
      <c r="D11" s="512">
        <v>9.9240074410000004E-2</v>
      </c>
      <c r="E11" s="512">
        <v>9.9951485515999999E-2</v>
      </c>
      <c r="F11" s="512">
        <v>0.10142619183</v>
      </c>
      <c r="G11" s="512">
        <v>9.6743868806E-2</v>
      </c>
      <c r="H11" s="512">
        <v>0.10283013764</v>
      </c>
      <c r="I11" s="512">
        <v>7.7750886414000006E-2</v>
      </c>
      <c r="J11" s="512">
        <v>7.8346494892000004E-2</v>
      </c>
      <c r="K11" s="512">
        <v>7.8823113644000006E-2</v>
      </c>
      <c r="L11" s="512">
        <v>9.7981733330000001E-2</v>
      </c>
      <c r="M11" s="512">
        <v>0.1126319041</v>
      </c>
      <c r="N11" s="512">
        <v>0.10877228942</v>
      </c>
      <c r="O11" s="512">
        <v>0.10248982239</v>
      </c>
      <c r="P11" s="512">
        <v>9.1076609092999999E-2</v>
      </c>
      <c r="Q11" s="512">
        <v>0.13365850222</v>
      </c>
      <c r="R11" s="512">
        <v>0.12327942303</v>
      </c>
      <c r="S11" s="512">
        <v>0.11520358802</v>
      </c>
      <c r="T11" s="512">
        <v>9.0934957681999995E-2</v>
      </c>
      <c r="U11" s="512">
        <v>7.4045775544999998E-2</v>
      </c>
      <c r="V11" s="512">
        <v>9.2309463063999994E-2</v>
      </c>
      <c r="W11" s="512">
        <v>9.8863975064000006E-2</v>
      </c>
      <c r="X11" s="512">
        <v>0.10983737020000001</v>
      </c>
      <c r="Y11" s="512">
        <v>0.12188782367999999</v>
      </c>
      <c r="Z11" s="512">
        <v>0.13586660811000001</v>
      </c>
      <c r="AA11" s="512">
        <v>0.12756168017</v>
      </c>
      <c r="AB11" s="512">
        <v>0.12833724530999999</v>
      </c>
      <c r="AC11" s="512">
        <v>0.14670665608</v>
      </c>
      <c r="AD11" s="512">
        <v>0.15740888453999999</v>
      </c>
      <c r="AE11" s="512">
        <v>0.14363216253</v>
      </c>
      <c r="AF11" s="512">
        <v>0.1151429467</v>
      </c>
      <c r="AG11" s="512">
        <v>0.10051223916</v>
      </c>
      <c r="AH11" s="512">
        <v>8.4296393388999996E-2</v>
      </c>
      <c r="AI11" s="512">
        <v>9.3199519652999996E-2</v>
      </c>
      <c r="AJ11" s="512">
        <v>0.11164317419</v>
      </c>
      <c r="AK11" s="512">
        <v>0.14046370786000001</v>
      </c>
      <c r="AL11" s="512">
        <v>0.13188373965</v>
      </c>
      <c r="AM11" s="512">
        <v>0.13369741732000001</v>
      </c>
      <c r="AN11" s="512">
        <v>0.14382682009</v>
      </c>
      <c r="AO11" s="512">
        <v>0.15199650662</v>
      </c>
      <c r="AP11" s="512">
        <v>0.14686116815</v>
      </c>
      <c r="AQ11" s="512">
        <v>0.10932955618</v>
      </c>
      <c r="AR11" s="512">
        <v>9.3922417603000005E-2</v>
      </c>
      <c r="AS11" s="512">
        <v>9.5158134665000005E-2</v>
      </c>
      <c r="AT11" s="512">
        <v>9.7343118379999996E-2</v>
      </c>
      <c r="AU11" s="512">
        <v>9.6267615405000007E-2</v>
      </c>
      <c r="AV11" s="512">
        <v>0.12441474687</v>
      </c>
      <c r="AW11" s="512">
        <v>0.12630878954999999</v>
      </c>
      <c r="AX11" s="512">
        <v>0.13084625849000001</v>
      </c>
      <c r="AY11" s="512">
        <v>0.11926547704</v>
      </c>
      <c r="AZ11" s="512">
        <v>0.1419507586</v>
      </c>
      <c r="BA11" s="512">
        <v>0.15644492254</v>
      </c>
      <c r="BB11" s="512">
        <v>0.15547839999999999</v>
      </c>
      <c r="BC11" s="512">
        <v>0.12671250000000001</v>
      </c>
      <c r="BD11" s="520">
        <v>0.1027454</v>
      </c>
      <c r="BE11" s="520">
        <v>0.1006315</v>
      </c>
      <c r="BF11" s="520">
        <v>0.1045991</v>
      </c>
      <c r="BG11" s="520">
        <v>0.1033679</v>
      </c>
      <c r="BH11" s="520">
        <v>0.13014139999999999</v>
      </c>
      <c r="BI11" s="520">
        <v>0.13790549999999999</v>
      </c>
      <c r="BJ11" s="520">
        <v>0.14118169999999999</v>
      </c>
      <c r="BK11" s="520">
        <v>0.12573500000000001</v>
      </c>
      <c r="BL11" s="520">
        <v>0.142736</v>
      </c>
      <c r="BM11" s="520">
        <v>0.1670643</v>
      </c>
      <c r="BN11" s="520">
        <v>0.1608995</v>
      </c>
      <c r="BO11" s="520">
        <v>0.1335635</v>
      </c>
      <c r="BP11" s="520">
        <v>0.103341</v>
      </c>
      <c r="BQ11" s="520">
        <v>0.1033448</v>
      </c>
      <c r="BR11" s="520">
        <v>0.1057823</v>
      </c>
      <c r="BS11" s="520">
        <v>0.1087704</v>
      </c>
      <c r="BT11" s="520">
        <v>0.132436</v>
      </c>
      <c r="BU11" s="520">
        <v>0.14377999999999999</v>
      </c>
      <c r="BV11" s="520">
        <v>0.1461663</v>
      </c>
    </row>
    <row r="12" spans="1:74" s="97" customFormat="1" ht="12" customHeight="1" x14ac:dyDescent="0.2">
      <c r="A12" s="606" t="s">
        <v>148</v>
      </c>
      <c r="B12" s="607" t="s">
        <v>1219</v>
      </c>
      <c r="C12" s="117">
        <v>0.23722246144</v>
      </c>
      <c r="D12" s="117">
        <v>0.24648425229000001</v>
      </c>
      <c r="E12" s="117">
        <v>0.24456112931000001</v>
      </c>
      <c r="F12" s="117">
        <v>0.24429865184999999</v>
      </c>
      <c r="G12" s="117">
        <v>0.27023907753999998</v>
      </c>
      <c r="H12" s="117">
        <v>0.26789642431999999</v>
      </c>
      <c r="I12" s="117">
        <v>0.24540497691999999</v>
      </c>
      <c r="J12" s="117">
        <v>0.23161411292</v>
      </c>
      <c r="K12" s="117">
        <v>0.20677425752</v>
      </c>
      <c r="L12" s="117">
        <v>0.22376499251000001</v>
      </c>
      <c r="M12" s="117">
        <v>0.24243222871</v>
      </c>
      <c r="N12" s="117">
        <v>0.24114200378</v>
      </c>
      <c r="O12" s="117">
        <v>0.24746850202000001</v>
      </c>
      <c r="P12" s="117">
        <v>0.22042394283</v>
      </c>
      <c r="Q12" s="117">
        <v>0.27802490227999999</v>
      </c>
      <c r="R12" s="117">
        <v>0.26257721407000001</v>
      </c>
      <c r="S12" s="117">
        <v>0.27531675548000001</v>
      </c>
      <c r="T12" s="117">
        <v>0.25175418886000001</v>
      </c>
      <c r="U12" s="117">
        <v>0.23319249126</v>
      </c>
      <c r="V12" s="117">
        <v>0.24409256757</v>
      </c>
      <c r="W12" s="117">
        <v>0.23395852809000001</v>
      </c>
      <c r="X12" s="117">
        <v>0.23625532149</v>
      </c>
      <c r="Y12" s="117">
        <v>0.25215859877000002</v>
      </c>
      <c r="Z12" s="117">
        <v>0.27832453550000003</v>
      </c>
      <c r="AA12" s="117">
        <v>0.27502209466999999</v>
      </c>
      <c r="AB12" s="117">
        <v>0.26735224078999997</v>
      </c>
      <c r="AC12" s="117">
        <v>0.30589268476999998</v>
      </c>
      <c r="AD12" s="117">
        <v>0.30347900864999999</v>
      </c>
      <c r="AE12" s="117">
        <v>0.30817449884999998</v>
      </c>
      <c r="AF12" s="117">
        <v>0.2936072683</v>
      </c>
      <c r="AG12" s="117">
        <v>0.27560124210999998</v>
      </c>
      <c r="AH12" s="117">
        <v>0.24307205582999999</v>
      </c>
      <c r="AI12" s="117">
        <v>0.23096367059</v>
      </c>
      <c r="AJ12" s="117">
        <v>0.23415799197000001</v>
      </c>
      <c r="AK12" s="117">
        <v>0.26412193850999999</v>
      </c>
      <c r="AL12" s="117">
        <v>0.2611971696</v>
      </c>
      <c r="AM12" s="117">
        <v>0.27288976450000002</v>
      </c>
      <c r="AN12" s="117">
        <v>0.27022318002000001</v>
      </c>
      <c r="AO12" s="117">
        <v>0.29512225648000001</v>
      </c>
      <c r="AP12" s="117">
        <v>0.28523384847</v>
      </c>
      <c r="AQ12" s="117">
        <v>0.29281573378999998</v>
      </c>
      <c r="AR12" s="117">
        <v>0.25237050240999997</v>
      </c>
      <c r="AS12" s="117">
        <v>0.26599423710999998</v>
      </c>
      <c r="AT12" s="117">
        <v>0.26363085417999998</v>
      </c>
      <c r="AU12" s="117">
        <v>0.23619109672999999</v>
      </c>
      <c r="AV12" s="117">
        <v>0.26185505135999998</v>
      </c>
      <c r="AW12" s="117">
        <v>0.25164094803999998</v>
      </c>
      <c r="AX12" s="117">
        <v>0.25951335950999999</v>
      </c>
      <c r="AY12" s="117">
        <v>0.25766117269</v>
      </c>
      <c r="AZ12" s="117">
        <v>0.27987507746000001</v>
      </c>
      <c r="BA12" s="117">
        <v>0.31540055777999998</v>
      </c>
      <c r="BB12" s="117">
        <v>0.32031882</v>
      </c>
      <c r="BC12" s="117">
        <v>0.32198894</v>
      </c>
      <c r="BD12" s="608">
        <v>0.3047588</v>
      </c>
      <c r="BE12" s="608">
        <v>0.3048748</v>
      </c>
      <c r="BF12" s="608">
        <v>0.29715340000000001</v>
      </c>
      <c r="BG12" s="608">
        <v>0.27283649999999998</v>
      </c>
      <c r="BH12" s="608">
        <v>0.28644989999999998</v>
      </c>
      <c r="BI12" s="608">
        <v>0.2875645</v>
      </c>
      <c r="BJ12" s="608">
        <v>0.29052869999999997</v>
      </c>
      <c r="BK12" s="608">
        <v>0.28773650000000001</v>
      </c>
      <c r="BL12" s="608">
        <v>0.30415409999999998</v>
      </c>
      <c r="BM12" s="608">
        <v>0.35516959999999997</v>
      </c>
      <c r="BN12" s="608">
        <v>0.35571950000000002</v>
      </c>
      <c r="BO12" s="608">
        <v>0.35871039999999998</v>
      </c>
      <c r="BP12" s="608">
        <v>0.33625480000000002</v>
      </c>
      <c r="BQ12" s="608">
        <v>0.3352214</v>
      </c>
      <c r="BR12" s="608">
        <v>0.3180557</v>
      </c>
      <c r="BS12" s="608">
        <v>0.29621579999999997</v>
      </c>
      <c r="BT12" s="608">
        <v>0.30169829999999997</v>
      </c>
      <c r="BU12" s="608">
        <v>0.3002957</v>
      </c>
      <c r="BV12" s="608">
        <v>0.30321510000000002</v>
      </c>
    </row>
    <row r="13" spans="1:74" ht="12" customHeight="1" x14ac:dyDescent="0.2">
      <c r="A13" s="284"/>
      <c r="B13" s="98" t="s">
        <v>215</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598"/>
      <c r="BE13" s="598"/>
      <c r="BF13" s="598"/>
      <c r="BG13" s="598"/>
      <c r="BH13" s="598"/>
      <c r="BI13" s="598"/>
      <c r="BJ13" s="598"/>
      <c r="BK13" s="598"/>
      <c r="BL13" s="598"/>
      <c r="BM13" s="598"/>
      <c r="BN13" s="598"/>
      <c r="BO13" s="598"/>
      <c r="BP13" s="598"/>
      <c r="BQ13" s="598"/>
      <c r="BR13" s="598"/>
      <c r="BS13" s="598"/>
      <c r="BT13" s="598"/>
      <c r="BU13" s="598"/>
      <c r="BV13" s="598"/>
    </row>
    <row r="14" spans="1:74" ht="12" customHeight="1" x14ac:dyDescent="0.2">
      <c r="A14" s="284" t="s">
        <v>594</v>
      </c>
      <c r="B14" s="605" t="s">
        <v>1227</v>
      </c>
      <c r="C14" s="512">
        <v>7.3865770999999997E-2</v>
      </c>
      <c r="D14" s="512">
        <v>6.7647374999999996E-2</v>
      </c>
      <c r="E14" s="512">
        <v>6.5207065999999994E-2</v>
      </c>
      <c r="F14" s="512">
        <v>3.7735757000000002E-2</v>
      </c>
      <c r="G14" s="512">
        <v>4.6906284999999999E-2</v>
      </c>
      <c r="H14" s="512">
        <v>5.7481765999999997E-2</v>
      </c>
      <c r="I14" s="512">
        <v>6.3542210000000002E-2</v>
      </c>
      <c r="J14" s="512">
        <v>6.2937717000000004E-2</v>
      </c>
      <c r="K14" s="512">
        <v>6.1526271E-2</v>
      </c>
      <c r="L14" s="512">
        <v>6.5532831999999999E-2</v>
      </c>
      <c r="M14" s="512">
        <v>6.6161330000000004E-2</v>
      </c>
      <c r="N14" s="512">
        <v>6.6603605999999996E-2</v>
      </c>
      <c r="O14" s="512">
        <v>6.3623842999999999E-2</v>
      </c>
      <c r="P14" s="512">
        <v>5.0555822E-2</v>
      </c>
      <c r="Q14" s="512">
        <v>6.4766035E-2</v>
      </c>
      <c r="R14" s="512">
        <v>6.2331617999999998E-2</v>
      </c>
      <c r="S14" s="512">
        <v>6.8944349000000002E-2</v>
      </c>
      <c r="T14" s="512">
        <v>6.7645392999999998E-2</v>
      </c>
      <c r="U14" s="512">
        <v>6.9433480000000006E-2</v>
      </c>
      <c r="V14" s="512">
        <v>6.4306328999999995E-2</v>
      </c>
      <c r="W14" s="512">
        <v>6.2036926999999999E-2</v>
      </c>
      <c r="X14" s="512">
        <v>7.1307403000000005E-2</v>
      </c>
      <c r="Y14" s="512">
        <v>7.1495755999999994E-2</v>
      </c>
      <c r="Z14" s="512">
        <v>7.3048482999999997E-2</v>
      </c>
      <c r="AA14" s="512">
        <v>7.0911891000000005E-2</v>
      </c>
      <c r="AB14" s="512">
        <v>6.2452928999999997E-2</v>
      </c>
      <c r="AC14" s="512">
        <v>6.9747570999999994E-2</v>
      </c>
      <c r="AD14" s="512">
        <v>6.4053737999999999E-2</v>
      </c>
      <c r="AE14" s="512">
        <v>6.9145580999999998E-2</v>
      </c>
      <c r="AF14" s="512">
        <v>6.9177629000000004E-2</v>
      </c>
      <c r="AG14" s="512">
        <v>6.9699365999999999E-2</v>
      </c>
      <c r="AH14" s="512">
        <v>6.7535672000000005E-2</v>
      </c>
      <c r="AI14" s="512">
        <v>5.9938685999999998E-2</v>
      </c>
      <c r="AJ14" s="512">
        <v>6.9516270000000005E-2</v>
      </c>
      <c r="AK14" s="512">
        <v>6.9719157000000004E-2</v>
      </c>
      <c r="AL14" s="512">
        <v>6.6330149000000005E-2</v>
      </c>
      <c r="AM14" s="512">
        <v>6.8830973000000004E-2</v>
      </c>
      <c r="AN14" s="512">
        <v>6.2006827E-2</v>
      </c>
      <c r="AO14" s="512">
        <v>6.7920419999999995E-2</v>
      </c>
      <c r="AP14" s="512">
        <v>6.4545067999999997E-2</v>
      </c>
      <c r="AQ14" s="512">
        <v>6.8536510999999994E-2</v>
      </c>
      <c r="AR14" s="512">
        <v>6.8812366E-2</v>
      </c>
      <c r="AS14" s="512">
        <v>7.0757352999999995E-2</v>
      </c>
      <c r="AT14" s="512">
        <v>6.8752308999999998E-2</v>
      </c>
      <c r="AU14" s="512">
        <v>6.6934515999999999E-2</v>
      </c>
      <c r="AV14" s="512">
        <v>7.0381712999999999E-2</v>
      </c>
      <c r="AW14" s="512">
        <v>6.9785562999999995E-2</v>
      </c>
      <c r="AX14" s="512">
        <v>7.4072981999999996E-2</v>
      </c>
      <c r="AY14" s="512">
        <v>6.7741896999999995E-2</v>
      </c>
      <c r="AZ14" s="512">
        <v>6.8532256E-2</v>
      </c>
      <c r="BA14" s="512">
        <v>7.1870100000000006E-2</v>
      </c>
      <c r="BB14" s="512">
        <v>6.6929799999999998E-2</v>
      </c>
      <c r="BC14" s="512">
        <v>7.00297E-2</v>
      </c>
      <c r="BD14" s="520">
        <v>7.2333599999999998E-2</v>
      </c>
      <c r="BE14" s="520">
        <v>7.2145899999999999E-2</v>
      </c>
      <c r="BF14" s="520">
        <v>7.2471099999999997E-2</v>
      </c>
      <c r="BG14" s="520">
        <v>6.7555500000000004E-2</v>
      </c>
      <c r="BH14" s="520">
        <v>7.04708E-2</v>
      </c>
      <c r="BI14" s="520">
        <v>7.0604500000000001E-2</v>
      </c>
      <c r="BJ14" s="520">
        <v>7.1480399999999999E-2</v>
      </c>
      <c r="BK14" s="520">
        <v>7.1233299999999999E-2</v>
      </c>
      <c r="BL14" s="520">
        <v>6.3259399999999993E-2</v>
      </c>
      <c r="BM14" s="520">
        <v>7.1409700000000007E-2</v>
      </c>
      <c r="BN14" s="520">
        <v>6.5450999999999995E-2</v>
      </c>
      <c r="BO14" s="520">
        <v>7.1512000000000006E-2</v>
      </c>
      <c r="BP14" s="520">
        <v>6.9617700000000005E-2</v>
      </c>
      <c r="BQ14" s="520">
        <v>7.0196300000000003E-2</v>
      </c>
      <c r="BR14" s="520">
        <v>7.0849800000000004E-2</v>
      </c>
      <c r="BS14" s="520">
        <v>6.6877400000000004E-2</v>
      </c>
      <c r="BT14" s="520">
        <v>6.9601899999999994E-2</v>
      </c>
      <c r="BU14" s="520">
        <v>7.0576600000000003E-2</v>
      </c>
      <c r="BV14" s="520">
        <v>7.2010500000000005E-2</v>
      </c>
    </row>
    <row r="15" spans="1:74" ht="12" customHeight="1" x14ac:dyDescent="0.2">
      <c r="A15" s="284" t="s">
        <v>349</v>
      </c>
      <c r="B15" s="605" t="s">
        <v>1221</v>
      </c>
      <c r="C15" s="512">
        <v>3.5573799999999997E-4</v>
      </c>
      <c r="D15" s="512">
        <v>3.3278700000000002E-4</v>
      </c>
      <c r="E15" s="512">
        <v>3.5573799999999997E-4</v>
      </c>
      <c r="F15" s="512">
        <v>3.4426200000000002E-4</v>
      </c>
      <c r="G15" s="512">
        <v>3.5573799999999997E-4</v>
      </c>
      <c r="H15" s="512">
        <v>3.4426200000000002E-4</v>
      </c>
      <c r="I15" s="512">
        <v>3.5573799999999997E-4</v>
      </c>
      <c r="J15" s="512">
        <v>3.5573799999999997E-4</v>
      </c>
      <c r="K15" s="512">
        <v>3.4426200000000002E-4</v>
      </c>
      <c r="L15" s="512">
        <v>3.5573799999999997E-4</v>
      </c>
      <c r="M15" s="512">
        <v>3.4426200000000002E-4</v>
      </c>
      <c r="N15" s="512">
        <v>3.5573799999999997E-4</v>
      </c>
      <c r="O15" s="512">
        <v>3.5671200000000002E-4</v>
      </c>
      <c r="P15" s="512">
        <v>3.2219200000000001E-4</v>
      </c>
      <c r="Q15" s="512">
        <v>3.5671200000000002E-4</v>
      </c>
      <c r="R15" s="512">
        <v>3.4520500000000001E-4</v>
      </c>
      <c r="S15" s="512">
        <v>3.5671200000000002E-4</v>
      </c>
      <c r="T15" s="512">
        <v>3.4520500000000001E-4</v>
      </c>
      <c r="U15" s="512">
        <v>3.5671200000000002E-4</v>
      </c>
      <c r="V15" s="512">
        <v>3.5671200000000002E-4</v>
      </c>
      <c r="W15" s="512">
        <v>3.4520500000000001E-4</v>
      </c>
      <c r="X15" s="512">
        <v>3.5671200000000002E-4</v>
      </c>
      <c r="Y15" s="512">
        <v>3.4520500000000001E-4</v>
      </c>
      <c r="Z15" s="512">
        <v>3.5671200000000002E-4</v>
      </c>
      <c r="AA15" s="512">
        <v>3.5671200000000002E-4</v>
      </c>
      <c r="AB15" s="512">
        <v>3.2219200000000001E-4</v>
      </c>
      <c r="AC15" s="512">
        <v>3.5671200000000002E-4</v>
      </c>
      <c r="AD15" s="512">
        <v>3.4520500000000001E-4</v>
      </c>
      <c r="AE15" s="512">
        <v>3.5671200000000002E-4</v>
      </c>
      <c r="AF15" s="512">
        <v>3.4520500000000001E-4</v>
      </c>
      <c r="AG15" s="512">
        <v>3.5671200000000002E-4</v>
      </c>
      <c r="AH15" s="512">
        <v>3.5671200000000002E-4</v>
      </c>
      <c r="AI15" s="512">
        <v>3.4520500000000001E-4</v>
      </c>
      <c r="AJ15" s="512">
        <v>3.5671200000000002E-4</v>
      </c>
      <c r="AK15" s="512">
        <v>3.4520500000000001E-4</v>
      </c>
      <c r="AL15" s="512">
        <v>3.5671200000000002E-4</v>
      </c>
      <c r="AM15" s="512">
        <v>3.5671200000000002E-4</v>
      </c>
      <c r="AN15" s="512">
        <v>3.2219200000000001E-4</v>
      </c>
      <c r="AO15" s="512">
        <v>3.5671200000000002E-4</v>
      </c>
      <c r="AP15" s="512">
        <v>3.4520500000000001E-4</v>
      </c>
      <c r="AQ15" s="512">
        <v>3.5671200000000002E-4</v>
      </c>
      <c r="AR15" s="512">
        <v>3.4520500000000001E-4</v>
      </c>
      <c r="AS15" s="512">
        <v>3.5671200000000002E-4</v>
      </c>
      <c r="AT15" s="512">
        <v>3.5671200000000002E-4</v>
      </c>
      <c r="AU15" s="512">
        <v>3.4520500000000001E-4</v>
      </c>
      <c r="AV15" s="512">
        <v>3.5671200000000002E-4</v>
      </c>
      <c r="AW15" s="512">
        <v>3.4520500000000001E-4</v>
      </c>
      <c r="AX15" s="512">
        <v>3.5671200000000002E-4</v>
      </c>
      <c r="AY15" s="512">
        <v>3.5573799999999997E-4</v>
      </c>
      <c r="AZ15" s="512">
        <v>3.3278700000000002E-4</v>
      </c>
      <c r="BA15" s="512">
        <v>3.5026399999999998E-4</v>
      </c>
      <c r="BB15" s="512">
        <v>3.5072400000000001E-4</v>
      </c>
      <c r="BC15" s="512">
        <v>3.5018000000000001E-4</v>
      </c>
      <c r="BD15" s="520">
        <v>3.5063200000000003E-4</v>
      </c>
      <c r="BE15" s="520">
        <v>3.5007899999999999E-4</v>
      </c>
      <c r="BF15" s="520">
        <v>3.4947599999999999E-4</v>
      </c>
      <c r="BG15" s="520">
        <v>3.4986400000000002E-4</v>
      </c>
      <c r="BH15" s="520">
        <v>3.4924199999999999E-4</v>
      </c>
      <c r="BI15" s="520">
        <v>3.4960900000000002E-4</v>
      </c>
      <c r="BJ15" s="520">
        <v>3.4896299999999999E-4</v>
      </c>
      <c r="BK15" s="520">
        <v>3.4834699999999999E-4</v>
      </c>
      <c r="BL15" s="520">
        <v>3.4976199999999999E-4</v>
      </c>
      <c r="BM15" s="520">
        <v>3.4971600000000002E-4</v>
      </c>
      <c r="BN15" s="520">
        <v>3.49625E-4</v>
      </c>
      <c r="BO15" s="520">
        <v>3.4957400000000001E-4</v>
      </c>
      <c r="BP15" s="520">
        <v>3.4947800000000002E-4</v>
      </c>
      <c r="BQ15" s="520">
        <v>3.4942300000000002E-4</v>
      </c>
      <c r="BR15" s="520">
        <v>3.4941900000000001E-4</v>
      </c>
      <c r="BS15" s="520">
        <v>3.4937800000000001E-4</v>
      </c>
      <c r="BT15" s="520">
        <v>3.4938999999999999E-4</v>
      </c>
      <c r="BU15" s="520">
        <v>3.4937100000000001E-4</v>
      </c>
      <c r="BV15" s="520">
        <v>3.49408E-4</v>
      </c>
    </row>
    <row r="16" spans="1:74" ht="12" customHeight="1" x14ac:dyDescent="0.2">
      <c r="A16" s="284" t="s">
        <v>350</v>
      </c>
      <c r="B16" s="605" t="s">
        <v>1222</v>
      </c>
      <c r="C16" s="512">
        <v>3.4692000000000002E-4</v>
      </c>
      <c r="D16" s="512">
        <v>3.6980599999999998E-4</v>
      </c>
      <c r="E16" s="512">
        <v>4.19889E-4</v>
      </c>
      <c r="F16" s="512">
        <v>3.7968799999999999E-4</v>
      </c>
      <c r="G16" s="512">
        <v>3.4771699999999999E-4</v>
      </c>
      <c r="H16" s="512">
        <v>2.4892700000000002E-4</v>
      </c>
      <c r="I16" s="512">
        <v>2.1700800000000001E-4</v>
      </c>
      <c r="J16" s="512">
        <v>2.11926E-4</v>
      </c>
      <c r="K16" s="512">
        <v>1.83427E-4</v>
      </c>
      <c r="L16" s="512">
        <v>1.8025199999999999E-4</v>
      </c>
      <c r="M16" s="512">
        <v>2.2755099999999999E-4</v>
      </c>
      <c r="N16" s="512">
        <v>2.8202099999999998E-4</v>
      </c>
      <c r="O16" s="512">
        <v>2.94476E-4</v>
      </c>
      <c r="P16" s="512">
        <v>2.1142700000000001E-4</v>
      </c>
      <c r="Q16" s="512">
        <v>3.5132199999999999E-4</v>
      </c>
      <c r="R16" s="512">
        <v>3.0419099999999999E-4</v>
      </c>
      <c r="S16" s="512">
        <v>2.8822800000000002E-4</v>
      </c>
      <c r="T16" s="512">
        <v>2.04964E-4</v>
      </c>
      <c r="U16" s="512">
        <v>2.6044600000000001E-4</v>
      </c>
      <c r="V16" s="512">
        <v>2.3788300000000001E-4</v>
      </c>
      <c r="W16" s="512">
        <v>2.5745199999999997E-4</v>
      </c>
      <c r="X16" s="512">
        <v>2.6025100000000003E-4</v>
      </c>
      <c r="Y16" s="512">
        <v>2.8321100000000001E-4</v>
      </c>
      <c r="Z16" s="512">
        <v>2.4028299999999999E-4</v>
      </c>
      <c r="AA16" s="512">
        <v>2.6230099999999999E-4</v>
      </c>
      <c r="AB16" s="512">
        <v>2.8222799999999998E-4</v>
      </c>
      <c r="AC16" s="512">
        <v>3.7737699999999998E-4</v>
      </c>
      <c r="AD16" s="512">
        <v>3.4906599999999998E-4</v>
      </c>
      <c r="AE16" s="512">
        <v>2.8822E-4</v>
      </c>
      <c r="AF16" s="512">
        <v>2.1588600000000001E-4</v>
      </c>
      <c r="AG16" s="512">
        <v>1.7956499999999999E-4</v>
      </c>
      <c r="AH16" s="512">
        <v>2.0710100000000001E-4</v>
      </c>
      <c r="AI16" s="512">
        <v>2.0609900000000001E-4</v>
      </c>
      <c r="AJ16" s="512">
        <v>1.7561399999999999E-4</v>
      </c>
      <c r="AK16" s="512">
        <v>2.1105399999999999E-4</v>
      </c>
      <c r="AL16" s="512">
        <v>3.12372E-4</v>
      </c>
      <c r="AM16" s="512">
        <v>3.0829300000000001E-4</v>
      </c>
      <c r="AN16" s="512">
        <v>2.6281399999999999E-4</v>
      </c>
      <c r="AO16" s="512">
        <v>2.9096100000000001E-4</v>
      </c>
      <c r="AP16" s="512">
        <v>2.4109000000000001E-4</v>
      </c>
      <c r="AQ16" s="512">
        <v>2.7129999999999998E-4</v>
      </c>
      <c r="AR16" s="512">
        <v>2.1612500000000001E-4</v>
      </c>
      <c r="AS16" s="512">
        <v>2.5048699999999998E-4</v>
      </c>
      <c r="AT16" s="512">
        <v>2.54011E-4</v>
      </c>
      <c r="AU16" s="512">
        <v>2.2377200000000001E-4</v>
      </c>
      <c r="AV16" s="512">
        <v>2.5500700000000002E-4</v>
      </c>
      <c r="AW16" s="512">
        <v>2.42413E-4</v>
      </c>
      <c r="AX16" s="512">
        <v>2.6941500000000001E-4</v>
      </c>
      <c r="AY16" s="512">
        <v>3.0811E-4</v>
      </c>
      <c r="AZ16" s="512">
        <v>2.8163899999999998E-4</v>
      </c>
      <c r="BA16" s="512">
        <v>2.9102499999999999E-4</v>
      </c>
      <c r="BB16" s="512">
        <v>2.4114199999999999E-4</v>
      </c>
      <c r="BC16" s="512">
        <v>2.7135800000000003E-4</v>
      </c>
      <c r="BD16" s="520">
        <v>2.1617199999999999E-4</v>
      </c>
      <c r="BE16" s="520">
        <v>2.5054100000000001E-4</v>
      </c>
      <c r="BF16" s="520">
        <v>2.54066E-4</v>
      </c>
      <c r="BG16" s="520">
        <v>2.23821E-4</v>
      </c>
      <c r="BH16" s="520">
        <v>2.5506299999999998E-4</v>
      </c>
      <c r="BI16" s="520">
        <v>2.4246599999999999E-4</v>
      </c>
      <c r="BJ16" s="520">
        <v>2.6947400000000002E-4</v>
      </c>
      <c r="BK16" s="520">
        <v>3.0817600000000001E-4</v>
      </c>
      <c r="BL16" s="520">
        <v>2.7198599999999999E-4</v>
      </c>
      <c r="BM16" s="520">
        <v>2.99289E-4</v>
      </c>
      <c r="BN16" s="520">
        <v>2.4114300000000001E-4</v>
      </c>
      <c r="BO16" s="520">
        <v>2.7135899999999999E-4</v>
      </c>
      <c r="BP16" s="520">
        <v>2.1617199999999999E-4</v>
      </c>
      <c r="BQ16" s="520">
        <v>2.5054100000000001E-4</v>
      </c>
      <c r="BR16" s="520">
        <v>2.54066E-4</v>
      </c>
      <c r="BS16" s="520">
        <v>2.23821E-4</v>
      </c>
      <c r="BT16" s="520">
        <v>2.5506299999999998E-4</v>
      </c>
      <c r="BU16" s="520">
        <v>2.4246599999999999E-4</v>
      </c>
      <c r="BV16" s="520">
        <v>2.6947400000000002E-4</v>
      </c>
    </row>
    <row r="17" spans="1:74" ht="12" customHeight="1" x14ac:dyDescent="0.2">
      <c r="A17" s="284" t="s">
        <v>622</v>
      </c>
      <c r="B17" s="605" t="s">
        <v>1228</v>
      </c>
      <c r="C17" s="512">
        <v>6.6919944285999996E-4</v>
      </c>
      <c r="D17" s="512">
        <v>7.4244370724999996E-4</v>
      </c>
      <c r="E17" s="512">
        <v>1.0207982498E-3</v>
      </c>
      <c r="F17" s="512">
        <v>1.1063374652E-3</v>
      </c>
      <c r="G17" s="512">
        <v>1.2311567197000001E-3</v>
      </c>
      <c r="H17" s="512">
        <v>1.2509927434E-3</v>
      </c>
      <c r="I17" s="512">
        <v>1.3060210188000001E-3</v>
      </c>
      <c r="J17" s="512">
        <v>1.2584486288E-3</v>
      </c>
      <c r="K17" s="512">
        <v>1.1263433041000001E-3</v>
      </c>
      <c r="L17" s="512">
        <v>1.0195014203E-3</v>
      </c>
      <c r="M17" s="512">
        <v>7.9236070767999998E-4</v>
      </c>
      <c r="N17" s="512">
        <v>7.1040672983999997E-4</v>
      </c>
      <c r="O17" s="512">
        <v>7.5641079749000004E-4</v>
      </c>
      <c r="P17" s="512">
        <v>8.0777978816999997E-4</v>
      </c>
      <c r="Q17" s="512">
        <v>1.1615609991000001E-3</v>
      </c>
      <c r="R17" s="512">
        <v>1.2609553637E-3</v>
      </c>
      <c r="S17" s="512">
        <v>1.3910844512E-3</v>
      </c>
      <c r="T17" s="512">
        <v>1.3950577798000001E-3</v>
      </c>
      <c r="U17" s="512">
        <v>1.4286440406000001E-3</v>
      </c>
      <c r="V17" s="512">
        <v>1.39029906E-3</v>
      </c>
      <c r="W17" s="512">
        <v>1.2592689316000001E-3</v>
      </c>
      <c r="X17" s="512">
        <v>1.1288742472E-3</v>
      </c>
      <c r="Y17" s="512">
        <v>8.7661542101000005E-4</v>
      </c>
      <c r="Z17" s="512">
        <v>7.7239003965999997E-4</v>
      </c>
      <c r="AA17" s="512">
        <v>8.2757227471999995E-4</v>
      </c>
      <c r="AB17" s="512">
        <v>8.8484772400999998E-4</v>
      </c>
      <c r="AC17" s="512">
        <v>1.2591416844000001E-3</v>
      </c>
      <c r="AD17" s="512">
        <v>1.366845494E-3</v>
      </c>
      <c r="AE17" s="512">
        <v>1.5041320020999999E-3</v>
      </c>
      <c r="AF17" s="512">
        <v>1.5210014520999999E-3</v>
      </c>
      <c r="AG17" s="512">
        <v>1.5619607379E-3</v>
      </c>
      <c r="AH17" s="512">
        <v>1.5052306251E-3</v>
      </c>
      <c r="AI17" s="512">
        <v>1.3467248686E-3</v>
      </c>
      <c r="AJ17" s="512">
        <v>1.2188532286E-3</v>
      </c>
      <c r="AK17" s="512">
        <v>9.3312195561999999E-4</v>
      </c>
      <c r="AL17" s="512">
        <v>8.2459078382000005E-4</v>
      </c>
      <c r="AM17" s="512">
        <v>8.9716900875000003E-4</v>
      </c>
      <c r="AN17" s="512">
        <v>9.5734236859000002E-4</v>
      </c>
      <c r="AO17" s="512">
        <v>1.3630500364E-3</v>
      </c>
      <c r="AP17" s="512">
        <v>1.5073153879000001E-3</v>
      </c>
      <c r="AQ17" s="512">
        <v>1.6544409677000001E-3</v>
      </c>
      <c r="AR17" s="512">
        <v>1.6548851624E-3</v>
      </c>
      <c r="AS17" s="512">
        <v>1.7125439942000001E-3</v>
      </c>
      <c r="AT17" s="512">
        <v>1.6383455571999999E-3</v>
      </c>
      <c r="AU17" s="512">
        <v>1.4686904628000001E-3</v>
      </c>
      <c r="AV17" s="512">
        <v>1.3336730643999999E-3</v>
      </c>
      <c r="AW17" s="512">
        <v>1.0452221953999999E-3</v>
      </c>
      <c r="AX17" s="512">
        <v>9.4200565719E-4</v>
      </c>
      <c r="AY17" s="512">
        <v>9.871236591499999E-4</v>
      </c>
      <c r="AZ17" s="512">
        <v>1.1147982527E-3</v>
      </c>
      <c r="BA17" s="512">
        <v>1.5168253586E-3</v>
      </c>
      <c r="BB17" s="512">
        <v>1.62655E-3</v>
      </c>
      <c r="BC17" s="512">
        <v>1.7827400000000001E-3</v>
      </c>
      <c r="BD17" s="520">
        <v>1.7791300000000001E-3</v>
      </c>
      <c r="BE17" s="520">
        <v>1.8341799999999999E-3</v>
      </c>
      <c r="BF17" s="520">
        <v>1.77619E-3</v>
      </c>
      <c r="BG17" s="520">
        <v>1.60505E-3</v>
      </c>
      <c r="BH17" s="520">
        <v>1.4664299999999999E-3</v>
      </c>
      <c r="BI17" s="520">
        <v>1.15829E-3</v>
      </c>
      <c r="BJ17" s="520">
        <v>1.0469800000000001E-3</v>
      </c>
      <c r="BK17" s="520">
        <v>1.0991200000000001E-3</v>
      </c>
      <c r="BL17" s="520">
        <v>1.15975E-3</v>
      </c>
      <c r="BM17" s="520">
        <v>1.61488E-3</v>
      </c>
      <c r="BN17" s="520">
        <v>1.73738E-3</v>
      </c>
      <c r="BO17" s="520">
        <v>1.9065900000000001E-3</v>
      </c>
      <c r="BP17" s="520">
        <v>1.9050200000000001E-3</v>
      </c>
      <c r="BQ17" s="520">
        <v>1.96416E-3</v>
      </c>
      <c r="BR17" s="520">
        <v>1.90182E-3</v>
      </c>
      <c r="BS17" s="520">
        <v>1.7175999999999999E-3</v>
      </c>
      <c r="BT17" s="520">
        <v>1.5663999999999999E-3</v>
      </c>
      <c r="BU17" s="520">
        <v>1.2328199999999999E-3</v>
      </c>
      <c r="BV17" s="520">
        <v>1.1114300000000001E-3</v>
      </c>
    </row>
    <row r="18" spans="1:74" ht="12" customHeight="1" x14ac:dyDescent="0.2">
      <c r="A18" s="284" t="s">
        <v>13</v>
      </c>
      <c r="B18" s="605" t="s">
        <v>1224</v>
      </c>
      <c r="C18" s="512">
        <v>1.4441806E-2</v>
      </c>
      <c r="D18" s="512">
        <v>1.3272694999999999E-2</v>
      </c>
      <c r="E18" s="512">
        <v>1.3912946000000001E-2</v>
      </c>
      <c r="F18" s="512">
        <v>1.33612E-2</v>
      </c>
      <c r="G18" s="512">
        <v>1.3501025999999999E-2</v>
      </c>
      <c r="H18" s="512">
        <v>1.227987E-2</v>
      </c>
      <c r="I18" s="512">
        <v>1.2632936000000001E-2</v>
      </c>
      <c r="J18" s="512">
        <v>1.2759316E-2</v>
      </c>
      <c r="K18" s="512">
        <v>1.1965989999999999E-2</v>
      </c>
      <c r="L18" s="512">
        <v>1.3809586E-2</v>
      </c>
      <c r="M18" s="512">
        <v>1.3555370000000001E-2</v>
      </c>
      <c r="N18" s="512">
        <v>1.4188226E-2</v>
      </c>
      <c r="O18" s="512">
        <v>1.4552076000000001E-2</v>
      </c>
      <c r="P18" s="512">
        <v>1.2769294E-2</v>
      </c>
      <c r="Q18" s="512">
        <v>1.4248376E-2</v>
      </c>
      <c r="R18" s="512">
        <v>1.3442058999999999E-2</v>
      </c>
      <c r="S18" s="512">
        <v>1.3720546E-2</v>
      </c>
      <c r="T18" s="512">
        <v>1.2200459E-2</v>
      </c>
      <c r="U18" s="512">
        <v>1.2743526E-2</v>
      </c>
      <c r="V18" s="512">
        <v>1.2754435999999999E-2</v>
      </c>
      <c r="W18" s="512">
        <v>1.2500129E-2</v>
      </c>
      <c r="X18" s="512">
        <v>1.4033835999999999E-2</v>
      </c>
      <c r="Y18" s="512">
        <v>1.3918279E-2</v>
      </c>
      <c r="Z18" s="512">
        <v>1.4613126000000001E-2</v>
      </c>
      <c r="AA18" s="512">
        <v>1.4430966E-2</v>
      </c>
      <c r="AB18" s="512">
        <v>1.2823503999999999E-2</v>
      </c>
      <c r="AC18" s="512">
        <v>1.4604816E-2</v>
      </c>
      <c r="AD18" s="512">
        <v>1.3704149000000001E-2</v>
      </c>
      <c r="AE18" s="512">
        <v>1.4036996E-2</v>
      </c>
      <c r="AF18" s="512">
        <v>1.2325189E-2</v>
      </c>
      <c r="AG18" s="512">
        <v>1.2440306E-2</v>
      </c>
      <c r="AH18" s="512">
        <v>1.2745596E-2</v>
      </c>
      <c r="AI18" s="512">
        <v>1.2037469E-2</v>
      </c>
      <c r="AJ18" s="512">
        <v>1.3684616E-2</v>
      </c>
      <c r="AK18" s="512">
        <v>1.3531118999999999E-2</v>
      </c>
      <c r="AL18" s="512">
        <v>1.4415116E-2</v>
      </c>
      <c r="AM18" s="512">
        <v>1.4494725999999999E-2</v>
      </c>
      <c r="AN18" s="512">
        <v>1.2870084E-2</v>
      </c>
      <c r="AO18" s="512">
        <v>1.4087666E-2</v>
      </c>
      <c r="AP18" s="512">
        <v>1.3432509E-2</v>
      </c>
      <c r="AQ18" s="512">
        <v>1.4017376E-2</v>
      </c>
      <c r="AR18" s="512">
        <v>1.2358179E-2</v>
      </c>
      <c r="AS18" s="512">
        <v>1.2491706E-2</v>
      </c>
      <c r="AT18" s="512">
        <v>1.2397765999999999E-2</v>
      </c>
      <c r="AU18" s="512">
        <v>1.1891099E-2</v>
      </c>
      <c r="AV18" s="512">
        <v>1.3714096E-2</v>
      </c>
      <c r="AW18" s="512">
        <v>1.3479619E-2</v>
      </c>
      <c r="AX18" s="512">
        <v>1.4356656000000001E-2</v>
      </c>
      <c r="AY18" s="512">
        <v>1.4171036E-2</v>
      </c>
      <c r="AZ18" s="512">
        <v>1.3308735E-2</v>
      </c>
      <c r="BA18" s="512">
        <v>1.36784E-2</v>
      </c>
      <c r="BB18" s="512">
        <v>1.29934E-2</v>
      </c>
      <c r="BC18" s="512">
        <v>1.3528E-2</v>
      </c>
      <c r="BD18" s="520">
        <v>1.2707299999999999E-2</v>
      </c>
      <c r="BE18" s="520">
        <v>1.30416E-2</v>
      </c>
      <c r="BF18" s="520">
        <v>1.30245E-2</v>
      </c>
      <c r="BG18" s="520">
        <v>1.2412400000000001E-2</v>
      </c>
      <c r="BH18" s="520">
        <v>1.38075E-2</v>
      </c>
      <c r="BI18" s="520">
        <v>1.3732400000000001E-2</v>
      </c>
      <c r="BJ18" s="520">
        <v>1.4005500000000001E-2</v>
      </c>
      <c r="BK18" s="520">
        <v>1.36925E-2</v>
      </c>
      <c r="BL18" s="520">
        <v>1.28626E-2</v>
      </c>
      <c r="BM18" s="520">
        <v>1.4161099999999999E-2</v>
      </c>
      <c r="BN18" s="520">
        <v>1.3032E-2</v>
      </c>
      <c r="BO18" s="520">
        <v>1.3608E-2</v>
      </c>
      <c r="BP18" s="520">
        <v>1.2815099999999999E-2</v>
      </c>
      <c r="BQ18" s="520">
        <v>1.3130899999999999E-2</v>
      </c>
      <c r="BR18" s="520">
        <v>1.3078899999999999E-2</v>
      </c>
      <c r="BS18" s="520">
        <v>1.24242E-2</v>
      </c>
      <c r="BT18" s="520">
        <v>1.37787E-2</v>
      </c>
      <c r="BU18" s="520">
        <v>1.36898E-2</v>
      </c>
      <c r="BV18" s="520">
        <v>1.39363E-2</v>
      </c>
    </row>
    <row r="19" spans="1:74" ht="12" customHeight="1" x14ac:dyDescent="0.2">
      <c r="A19" s="263" t="s">
        <v>40</v>
      </c>
      <c r="B19" s="605" t="s">
        <v>1225</v>
      </c>
      <c r="C19" s="512">
        <v>0.12008213600000001</v>
      </c>
      <c r="D19" s="512">
        <v>0.113052235</v>
      </c>
      <c r="E19" s="512">
        <v>0.117731006</v>
      </c>
      <c r="F19" s="512">
        <v>0.111528165</v>
      </c>
      <c r="G19" s="512">
        <v>0.113976306</v>
      </c>
      <c r="H19" s="512">
        <v>0.108239895</v>
      </c>
      <c r="I19" s="512">
        <v>0.110243576</v>
      </c>
      <c r="J19" s="512">
        <v>0.111277076</v>
      </c>
      <c r="K19" s="512">
        <v>0.107697185</v>
      </c>
      <c r="L19" s="512">
        <v>0.11247259599999999</v>
      </c>
      <c r="M19" s="512">
        <v>0.112062895</v>
      </c>
      <c r="N19" s="512">
        <v>0.117824916</v>
      </c>
      <c r="O19" s="512">
        <v>0.117460754</v>
      </c>
      <c r="P19" s="512">
        <v>0.103743233</v>
      </c>
      <c r="Q19" s="512">
        <v>0.11483584400000001</v>
      </c>
      <c r="R19" s="512">
        <v>0.113256464</v>
      </c>
      <c r="S19" s="512">
        <v>0.11661287400000001</v>
      </c>
      <c r="T19" s="512">
        <v>0.112168634</v>
      </c>
      <c r="U19" s="512">
        <v>0.117851724</v>
      </c>
      <c r="V19" s="512">
        <v>0.116497534</v>
      </c>
      <c r="W19" s="512">
        <v>0.112583744</v>
      </c>
      <c r="X19" s="512">
        <v>0.113286864</v>
      </c>
      <c r="Y19" s="512">
        <v>0.11006835399999999</v>
      </c>
      <c r="Z19" s="512">
        <v>0.11749256399999999</v>
      </c>
      <c r="AA19" s="512">
        <v>0.113748944</v>
      </c>
      <c r="AB19" s="512">
        <v>0.103472323</v>
      </c>
      <c r="AC19" s="512">
        <v>0.10961486400000001</v>
      </c>
      <c r="AD19" s="512">
        <v>0.108507644</v>
      </c>
      <c r="AE19" s="512">
        <v>0.11155781400000001</v>
      </c>
      <c r="AF19" s="512">
        <v>0.109579184</v>
      </c>
      <c r="AG19" s="512">
        <v>0.11370195399999999</v>
      </c>
      <c r="AH19" s="512">
        <v>0.11227224399999999</v>
      </c>
      <c r="AI19" s="512">
        <v>0.104544364</v>
      </c>
      <c r="AJ19" s="512">
        <v>0.105467134</v>
      </c>
      <c r="AK19" s="512">
        <v>0.106990454</v>
      </c>
      <c r="AL19" s="512">
        <v>0.109035774</v>
      </c>
      <c r="AM19" s="512">
        <v>0.112454764</v>
      </c>
      <c r="AN19" s="512">
        <v>9.9763773E-2</v>
      </c>
      <c r="AO19" s="512">
        <v>0.105917314</v>
      </c>
      <c r="AP19" s="512">
        <v>9.7299564000000005E-2</v>
      </c>
      <c r="AQ19" s="512">
        <v>0.104607344</v>
      </c>
      <c r="AR19" s="512">
        <v>9.7759314E-2</v>
      </c>
      <c r="AS19" s="512">
        <v>0.100834124</v>
      </c>
      <c r="AT19" s="512">
        <v>0.102186704</v>
      </c>
      <c r="AU19" s="512">
        <v>9.6443453999999998E-2</v>
      </c>
      <c r="AV19" s="512">
        <v>9.9007464000000003E-2</v>
      </c>
      <c r="AW19" s="512">
        <v>0.103559654</v>
      </c>
      <c r="AX19" s="512">
        <v>0.10459808399999999</v>
      </c>
      <c r="AY19" s="512">
        <v>0.10487843600000001</v>
      </c>
      <c r="AZ19" s="512">
        <v>9.4891155000000005E-2</v>
      </c>
      <c r="BA19" s="512">
        <v>0.1053506</v>
      </c>
      <c r="BB19" s="512">
        <v>0.10412540000000001</v>
      </c>
      <c r="BC19" s="512">
        <v>0.1084112</v>
      </c>
      <c r="BD19" s="520">
        <v>0.10913970000000001</v>
      </c>
      <c r="BE19" s="520">
        <v>0.1164675</v>
      </c>
      <c r="BF19" s="520">
        <v>0.1156943</v>
      </c>
      <c r="BG19" s="520">
        <v>0.1119411</v>
      </c>
      <c r="BH19" s="520">
        <v>0.1165417</v>
      </c>
      <c r="BI19" s="520">
        <v>0.1135582</v>
      </c>
      <c r="BJ19" s="520">
        <v>0.1189669</v>
      </c>
      <c r="BK19" s="520">
        <v>0.1187371</v>
      </c>
      <c r="BL19" s="520">
        <v>0.10747039999999999</v>
      </c>
      <c r="BM19" s="520">
        <v>0.1134402</v>
      </c>
      <c r="BN19" s="520">
        <v>0.11127330000000001</v>
      </c>
      <c r="BO19" s="520">
        <v>0.11303050000000001</v>
      </c>
      <c r="BP19" s="520">
        <v>0.11215029999999999</v>
      </c>
      <c r="BQ19" s="520">
        <v>0.1184265</v>
      </c>
      <c r="BR19" s="520">
        <v>0.1169791</v>
      </c>
      <c r="BS19" s="520">
        <v>0.1128012</v>
      </c>
      <c r="BT19" s="520">
        <v>0.1171565</v>
      </c>
      <c r="BU19" s="520">
        <v>0.1140376</v>
      </c>
      <c r="BV19" s="520">
        <v>0.1193869</v>
      </c>
    </row>
    <row r="20" spans="1:74" s="97" customFormat="1" ht="12" customHeight="1" x14ac:dyDescent="0.2">
      <c r="A20" s="606" t="s">
        <v>12</v>
      </c>
      <c r="B20" s="607" t="s">
        <v>1220</v>
      </c>
      <c r="C20" s="117">
        <v>0.21155714650999999</v>
      </c>
      <c r="D20" s="117">
        <v>0.19706519516000001</v>
      </c>
      <c r="E20" s="117">
        <v>0.20008421438999999</v>
      </c>
      <c r="F20" s="117">
        <v>0.16547350755000001</v>
      </c>
      <c r="G20" s="117">
        <v>0.17778841372000001</v>
      </c>
      <c r="H20" s="117">
        <v>0.18154037676000001</v>
      </c>
      <c r="I20" s="117">
        <v>0.18998778223000001</v>
      </c>
      <c r="J20" s="117">
        <v>0.19047206139</v>
      </c>
      <c r="K20" s="117">
        <v>0.18450197440999999</v>
      </c>
      <c r="L20" s="117">
        <v>0.19496313835000001</v>
      </c>
      <c r="M20" s="117">
        <v>0.19477885432</v>
      </c>
      <c r="N20" s="117">
        <v>0.20162856961</v>
      </c>
      <c r="O20" s="117">
        <v>0.19837257325999999</v>
      </c>
      <c r="P20" s="117">
        <v>0.16965844351000001</v>
      </c>
      <c r="Q20" s="117">
        <v>0.19728996994</v>
      </c>
      <c r="R20" s="117">
        <v>0.19242326149</v>
      </c>
      <c r="S20" s="117">
        <v>0.20299034407</v>
      </c>
      <c r="T20" s="117">
        <v>0.19560275776</v>
      </c>
      <c r="U20" s="117">
        <v>0.20376513495000001</v>
      </c>
      <c r="V20" s="117">
        <v>0.19718321190999999</v>
      </c>
      <c r="W20" s="117">
        <v>0.19053219041</v>
      </c>
      <c r="X20" s="117">
        <v>0.20208567031999999</v>
      </c>
      <c r="Y20" s="117">
        <v>0.19861443609000001</v>
      </c>
      <c r="Z20" s="117">
        <v>0.20813774362000001</v>
      </c>
      <c r="AA20" s="117">
        <v>0.20207801121999999</v>
      </c>
      <c r="AB20" s="117">
        <v>0.18167295831999999</v>
      </c>
      <c r="AC20" s="117">
        <v>0.19766148747000001</v>
      </c>
      <c r="AD20" s="117">
        <v>0.1899136102</v>
      </c>
      <c r="AE20" s="117">
        <v>0.19861334189999999</v>
      </c>
      <c r="AF20" s="117">
        <v>0.19488220309000001</v>
      </c>
      <c r="AG20" s="117">
        <v>0.19960566923</v>
      </c>
      <c r="AH20" s="117">
        <v>0.19638718055000001</v>
      </c>
      <c r="AI20" s="117">
        <v>0.18001492802999999</v>
      </c>
      <c r="AJ20" s="117">
        <v>0.19216432371</v>
      </c>
      <c r="AK20" s="117">
        <v>0.19340583458999999</v>
      </c>
      <c r="AL20" s="117">
        <v>0.19291544290000001</v>
      </c>
      <c r="AM20" s="117">
        <v>0.19894929506</v>
      </c>
      <c r="AN20" s="117">
        <v>0.17764048549</v>
      </c>
      <c r="AO20" s="117">
        <v>0.19164834787000001</v>
      </c>
      <c r="AP20" s="117">
        <v>0.17897213100000001</v>
      </c>
      <c r="AQ20" s="117">
        <v>0.19117646194999999</v>
      </c>
      <c r="AR20" s="117">
        <v>0.18287823966</v>
      </c>
      <c r="AS20" s="117">
        <v>0.18809067841999999</v>
      </c>
      <c r="AT20" s="117">
        <v>0.18737444311000001</v>
      </c>
      <c r="AU20" s="117">
        <v>0.17892774604</v>
      </c>
      <c r="AV20" s="117">
        <v>0.18681920061000001</v>
      </c>
      <c r="AW20" s="117">
        <v>0.19012713447999999</v>
      </c>
      <c r="AX20" s="117">
        <v>0.19625543562</v>
      </c>
      <c r="AY20" s="117">
        <v>0.18996961663</v>
      </c>
      <c r="AZ20" s="117">
        <v>0.18001266359000001</v>
      </c>
      <c r="BA20" s="117">
        <v>0.19472500816999999</v>
      </c>
      <c r="BB20" s="117">
        <v>0.18787200462</v>
      </c>
      <c r="BC20" s="117">
        <v>0.19608939126</v>
      </c>
      <c r="BD20" s="608">
        <v>0.1982759</v>
      </c>
      <c r="BE20" s="608">
        <v>0.2058334</v>
      </c>
      <c r="BF20" s="608">
        <v>0.20535610000000001</v>
      </c>
      <c r="BG20" s="608">
        <v>0.1957149</v>
      </c>
      <c r="BH20" s="608">
        <v>0.20462320000000001</v>
      </c>
      <c r="BI20" s="608">
        <v>0.2013258</v>
      </c>
      <c r="BJ20" s="608">
        <v>0.20779880000000001</v>
      </c>
      <c r="BK20" s="608">
        <v>0.20699960000000001</v>
      </c>
      <c r="BL20" s="608">
        <v>0.1868696</v>
      </c>
      <c r="BM20" s="608">
        <v>0.20297709999999999</v>
      </c>
      <c r="BN20" s="608">
        <v>0.19366130000000001</v>
      </c>
      <c r="BO20" s="608">
        <v>0.20244139999999999</v>
      </c>
      <c r="BP20" s="608">
        <v>0.1987836</v>
      </c>
      <c r="BQ20" s="608">
        <v>0.2060487</v>
      </c>
      <c r="BR20" s="608">
        <v>0.20518400000000001</v>
      </c>
      <c r="BS20" s="608">
        <v>0.1960208</v>
      </c>
      <c r="BT20" s="608">
        <v>0.2044289</v>
      </c>
      <c r="BU20" s="608">
        <v>0.20181460000000001</v>
      </c>
      <c r="BV20" s="608">
        <v>0.2087609</v>
      </c>
    </row>
    <row r="21" spans="1:74" ht="12" customHeight="1" x14ac:dyDescent="0.2">
      <c r="A21" s="284"/>
      <c r="B21" s="98" t="s">
        <v>216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602"/>
      <c r="BB21" s="602"/>
      <c r="BC21" s="602"/>
      <c r="BD21" s="598"/>
      <c r="BE21" s="598"/>
      <c r="BF21" s="598"/>
      <c r="BG21" s="598"/>
      <c r="BH21" s="598"/>
      <c r="BI21" s="598"/>
      <c r="BJ21" s="598"/>
      <c r="BK21" s="598"/>
      <c r="BL21" s="598"/>
      <c r="BM21" s="598"/>
      <c r="BN21" s="598"/>
      <c r="BO21" s="598"/>
      <c r="BP21" s="598"/>
      <c r="BQ21" s="598"/>
      <c r="BR21" s="598"/>
      <c r="BS21" s="598"/>
      <c r="BT21" s="598"/>
      <c r="BU21" s="598"/>
      <c r="BV21" s="598"/>
    </row>
    <row r="22" spans="1:74" ht="12" customHeight="1" x14ac:dyDescent="0.2">
      <c r="A22" s="284" t="s">
        <v>45</v>
      </c>
      <c r="B22" s="605" t="s">
        <v>1221</v>
      </c>
      <c r="C22" s="512">
        <v>1.78933E-3</v>
      </c>
      <c r="D22" s="512">
        <v>1.7008990000000001E-3</v>
      </c>
      <c r="E22" s="512">
        <v>1.81565E-3</v>
      </c>
      <c r="F22" s="512">
        <v>1.7492549999999999E-3</v>
      </c>
      <c r="G22" s="512">
        <v>1.800549E-3</v>
      </c>
      <c r="H22" s="512">
        <v>1.7295100000000001E-3</v>
      </c>
      <c r="I22" s="512">
        <v>1.7723859999999999E-3</v>
      </c>
      <c r="J22" s="512">
        <v>1.771833E-3</v>
      </c>
      <c r="K22" s="512">
        <v>1.729752E-3</v>
      </c>
      <c r="L22" s="512">
        <v>1.799641E-3</v>
      </c>
      <c r="M22" s="512">
        <v>1.7540489999999999E-3</v>
      </c>
      <c r="N22" s="512">
        <v>1.8189320000000001E-3</v>
      </c>
      <c r="O22" s="512">
        <v>1.823135E-3</v>
      </c>
      <c r="P22" s="512">
        <v>1.6457170000000001E-3</v>
      </c>
      <c r="Q22" s="512">
        <v>1.731762E-3</v>
      </c>
      <c r="R22" s="512">
        <v>1.746493E-3</v>
      </c>
      <c r="S22" s="512">
        <v>1.847245E-3</v>
      </c>
      <c r="T22" s="512">
        <v>1.756692E-3</v>
      </c>
      <c r="U22" s="512">
        <v>1.807382E-3</v>
      </c>
      <c r="V22" s="512">
        <v>1.814633E-3</v>
      </c>
      <c r="W22" s="512">
        <v>1.7651780000000001E-3</v>
      </c>
      <c r="X22" s="512">
        <v>1.837834E-3</v>
      </c>
      <c r="Y22" s="512">
        <v>1.7691390000000001E-3</v>
      </c>
      <c r="Z22" s="512">
        <v>1.8666010000000001E-3</v>
      </c>
      <c r="AA22" s="512">
        <v>1.6731509999999999E-3</v>
      </c>
      <c r="AB22" s="512">
        <v>1.5112330000000001E-3</v>
      </c>
      <c r="AC22" s="512">
        <v>1.6731509999999999E-3</v>
      </c>
      <c r="AD22" s="512">
        <v>1.619178E-3</v>
      </c>
      <c r="AE22" s="512">
        <v>1.6731509999999999E-3</v>
      </c>
      <c r="AF22" s="512">
        <v>1.619178E-3</v>
      </c>
      <c r="AG22" s="512">
        <v>1.6731509999999999E-3</v>
      </c>
      <c r="AH22" s="512">
        <v>1.6731509999999999E-3</v>
      </c>
      <c r="AI22" s="512">
        <v>1.619178E-3</v>
      </c>
      <c r="AJ22" s="512">
        <v>1.6731509999999999E-3</v>
      </c>
      <c r="AK22" s="512">
        <v>1.619178E-3</v>
      </c>
      <c r="AL22" s="512">
        <v>1.6731509999999999E-3</v>
      </c>
      <c r="AM22" s="512">
        <v>1.6731509999999999E-3</v>
      </c>
      <c r="AN22" s="512">
        <v>1.5112330000000001E-3</v>
      </c>
      <c r="AO22" s="512">
        <v>1.6731509999999999E-3</v>
      </c>
      <c r="AP22" s="512">
        <v>1.619178E-3</v>
      </c>
      <c r="AQ22" s="512">
        <v>1.6731509999999999E-3</v>
      </c>
      <c r="AR22" s="512">
        <v>1.619178E-3</v>
      </c>
      <c r="AS22" s="512">
        <v>1.6731509999999999E-3</v>
      </c>
      <c r="AT22" s="512">
        <v>1.6731509999999999E-3</v>
      </c>
      <c r="AU22" s="512">
        <v>1.619178E-3</v>
      </c>
      <c r="AV22" s="512">
        <v>1.6731509999999999E-3</v>
      </c>
      <c r="AW22" s="512">
        <v>1.619178E-3</v>
      </c>
      <c r="AX22" s="512">
        <v>1.6731509999999999E-3</v>
      </c>
      <c r="AY22" s="512">
        <v>1.6685789999999999E-3</v>
      </c>
      <c r="AZ22" s="512">
        <v>1.560929E-3</v>
      </c>
      <c r="BA22" s="512">
        <v>1.64291E-3</v>
      </c>
      <c r="BB22" s="512">
        <v>1.6450600000000001E-3</v>
      </c>
      <c r="BC22" s="512">
        <v>1.64251E-3</v>
      </c>
      <c r="BD22" s="520">
        <v>1.64463E-3</v>
      </c>
      <c r="BE22" s="520">
        <v>1.64204E-3</v>
      </c>
      <c r="BF22" s="520">
        <v>1.6392100000000001E-3</v>
      </c>
      <c r="BG22" s="520">
        <v>1.6410299999999999E-3</v>
      </c>
      <c r="BH22" s="520">
        <v>1.6381099999999999E-3</v>
      </c>
      <c r="BI22" s="520">
        <v>1.6398300000000001E-3</v>
      </c>
      <c r="BJ22" s="520">
        <v>1.6368000000000001E-3</v>
      </c>
      <c r="BK22" s="520">
        <v>1.6339200000000001E-3</v>
      </c>
      <c r="BL22" s="520">
        <v>1.64055E-3</v>
      </c>
      <c r="BM22" s="520">
        <v>1.6403399999999999E-3</v>
      </c>
      <c r="BN22" s="520">
        <v>1.6399100000000001E-3</v>
      </c>
      <c r="BO22" s="520">
        <v>1.63967E-3</v>
      </c>
      <c r="BP22" s="520">
        <v>1.63922E-3</v>
      </c>
      <c r="BQ22" s="520">
        <v>1.6389600000000001E-3</v>
      </c>
      <c r="BR22" s="520">
        <v>1.63894E-3</v>
      </c>
      <c r="BS22" s="520">
        <v>1.63875E-3</v>
      </c>
      <c r="BT22" s="520">
        <v>1.6388100000000001E-3</v>
      </c>
      <c r="BU22" s="520">
        <v>1.63871E-3</v>
      </c>
      <c r="BV22" s="520">
        <v>1.6388900000000001E-3</v>
      </c>
    </row>
    <row r="23" spans="1:74" ht="12" customHeight="1" x14ac:dyDescent="0.2">
      <c r="A23" s="284" t="s">
        <v>623</v>
      </c>
      <c r="B23" s="605" t="s">
        <v>1229</v>
      </c>
      <c r="C23" s="512">
        <v>2.6174756236999998E-3</v>
      </c>
      <c r="D23" s="512">
        <v>2.9702937089000001E-3</v>
      </c>
      <c r="E23" s="512">
        <v>3.8488246711E-3</v>
      </c>
      <c r="F23" s="512">
        <v>4.2435567401000003E-3</v>
      </c>
      <c r="G23" s="512">
        <v>4.6906177762000003E-3</v>
      </c>
      <c r="H23" s="512">
        <v>4.6784025943999996E-3</v>
      </c>
      <c r="I23" s="512">
        <v>4.8602768626000003E-3</v>
      </c>
      <c r="J23" s="512">
        <v>4.6386860580000001E-3</v>
      </c>
      <c r="K23" s="512">
        <v>4.1262500304999998E-3</v>
      </c>
      <c r="L23" s="512">
        <v>3.5979980489000002E-3</v>
      </c>
      <c r="M23" s="512">
        <v>2.8658193914E-3</v>
      </c>
      <c r="N23" s="512">
        <v>2.7370859416E-3</v>
      </c>
      <c r="O23" s="512">
        <v>3.0532666668999999E-3</v>
      </c>
      <c r="P23" s="512">
        <v>3.2933471541E-3</v>
      </c>
      <c r="Q23" s="512">
        <v>4.5454343170000001E-3</v>
      </c>
      <c r="R23" s="512">
        <v>5.0412244043000001E-3</v>
      </c>
      <c r="S23" s="512">
        <v>5.4598609282999998E-3</v>
      </c>
      <c r="T23" s="512">
        <v>5.5102827238999999E-3</v>
      </c>
      <c r="U23" s="512">
        <v>5.6774957679999998E-3</v>
      </c>
      <c r="V23" s="512">
        <v>5.4562868138999998E-3</v>
      </c>
      <c r="W23" s="512">
        <v>4.8724572965999999E-3</v>
      </c>
      <c r="X23" s="512">
        <v>4.2290211322000004E-3</v>
      </c>
      <c r="Y23" s="512">
        <v>3.3548103078999999E-3</v>
      </c>
      <c r="Z23" s="512">
        <v>3.1515090584999998E-3</v>
      </c>
      <c r="AA23" s="512">
        <v>3.5761701645E-3</v>
      </c>
      <c r="AB23" s="512">
        <v>3.9515085107999998E-3</v>
      </c>
      <c r="AC23" s="512">
        <v>5.3787992805999999E-3</v>
      </c>
      <c r="AD23" s="512">
        <v>5.8962555679E-3</v>
      </c>
      <c r="AE23" s="512">
        <v>6.4373992591999999E-3</v>
      </c>
      <c r="AF23" s="512">
        <v>6.4588381723000004E-3</v>
      </c>
      <c r="AG23" s="512">
        <v>6.7072667248000003E-3</v>
      </c>
      <c r="AH23" s="512">
        <v>6.3827005933000001E-3</v>
      </c>
      <c r="AI23" s="512">
        <v>5.6920446382999999E-3</v>
      </c>
      <c r="AJ23" s="512">
        <v>4.8963728474000004E-3</v>
      </c>
      <c r="AK23" s="512">
        <v>3.8412513343999998E-3</v>
      </c>
      <c r="AL23" s="512">
        <v>3.5376657478999999E-3</v>
      </c>
      <c r="AM23" s="512">
        <v>3.8899199590999999E-3</v>
      </c>
      <c r="AN23" s="512">
        <v>4.3321333518999998E-3</v>
      </c>
      <c r="AO23" s="512">
        <v>5.8455141908000004E-3</v>
      </c>
      <c r="AP23" s="512">
        <v>6.4752951354000001E-3</v>
      </c>
      <c r="AQ23" s="512">
        <v>7.0723476061999996E-3</v>
      </c>
      <c r="AR23" s="512">
        <v>7.0395062191000004E-3</v>
      </c>
      <c r="AS23" s="512">
        <v>7.3243153206000002E-3</v>
      </c>
      <c r="AT23" s="512">
        <v>6.9840407744000002E-3</v>
      </c>
      <c r="AU23" s="512">
        <v>6.2246996694E-3</v>
      </c>
      <c r="AV23" s="512">
        <v>5.3861171060999996E-3</v>
      </c>
      <c r="AW23" s="512">
        <v>4.3014820594000002E-3</v>
      </c>
      <c r="AX23" s="512">
        <v>3.9125766149999998E-3</v>
      </c>
      <c r="AY23" s="512">
        <v>4.2672598836000003E-3</v>
      </c>
      <c r="AZ23" s="512">
        <v>4.9629287661000004E-3</v>
      </c>
      <c r="BA23" s="512">
        <v>6.5367721521999997E-3</v>
      </c>
      <c r="BB23" s="512">
        <v>7.2556000000000001E-3</v>
      </c>
      <c r="BC23" s="512">
        <v>7.9661899999999997E-3</v>
      </c>
      <c r="BD23" s="520">
        <v>8.0369599999999992E-3</v>
      </c>
      <c r="BE23" s="520">
        <v>8.3553199999999994E-3</v>
      </c>
      <c r="BF23" s="520">
        <v>8.0340900000000007E-3</v>
      </c>
      <c r="BG23" s="520">
        <v>7.2374600000000002E-3</v>
      </c>
      <c r="BH23" s="520">
        <v>6.4286200000000003E-3</v>
      </c>
      <c r="BI23" s="520">
        <v>5.1349000000000004E-3</v>
      </c>
      <c r="BJ23" s="520">
        <v>4.8864299999999998E-3</v>
      </c>
      <c r="BK23" s="520">
        <v>5.2725100000000002E-3</v>
      </c>
      <c r="BL23" s="520">
        <v>5.7858199999999997E-3</v>
      </c>
      <c r="BM23" s="520">
        <v>7.7536200000000001E-3</v>
      </c>
      <c r="BN23" s="520">
        <v>8.5098499999999994E-3</v>
      </c>
      <c r="BO23" s="520">
        <v>9.2753000000000002E-3</v>
      </c>
      <c r="BP23" s="520">
        <v>9.3167200000000006E-3</v>
      </c>
      <c r="BQ23" s="520">
        <v>9.6580799999999994E-3</v>
      </c>
      <c r="BR23" s="520">
        <v>9.2692299999999998E-3</v>
      </c>
      <c r="BS23" s="520">
        <v>8.3394999999999997E-3</v>
      </c>
      <c r="BT23" s="520">
        <v>7.4017700000000002E-3</v>
      </c>
      <c r="BU23" s="520">
        <v>5.9058899999999996E-3</v>
      </c>
      <c r="BV23" s="520">
        <v>5.6148500000000002E-3</v>
      </c>
    </row>
    <row r="24" spans="1:74" ht="12" customHeight="1" x14ac:dyDescent="0.2">
      <c r="A24" s="263" t="s">
        <v>541</v>
      </c>
      <c r="B24" s="605" t="s">
        <v>1224</v>
      </c>
      <c r="C24" s="512">
        <v>3.3092400000000002E-3</v>
      </c>
      <c r="D24" s="512">
        <v>3.0422800000000001E-3</v>
      </c>
      <c r="E24" s="512">
        <v>3.35739E-3</v>
      </c>
      <c r="F24" s="512">
        <v>3.0987900000000001E-3</v>
      </c>
      <c r="G24" s="512">
        <v>3.2196999999999998E-3</v>
      </c>
      <c r="H24" s="512">
        <v>3.05113E-3</v>
      </c>
      <c r="I24" s="512">
        <v>3.2652599999999999E-3</v>
      </c>
      <c r="J24" s="512">
        <v>3.2611300000000001E-3</v>
      </c>
      <c r="K24" s="512">
        <v>3.0693500000000002E-3</v>
      </c>
      <c r="L24" s="512">
        <v>3.09574E-3</v>
      </c>
      <c r="M24" s="512">
        <v>3.0224100000000001E-3</v>
      </c>
      <c r="N24" s="512">
        <v>3.0612399999999998E-3</v>
      </c>
      <c r="O24" s="512">
        <v>3.4265599999999999E-3</v>
      </c>
      <c r="P24" s="512">
        <v>2.8948400000000001E-3</v>
      </c>
      <c r="Q24" s="512">
        <v>3.31861E-3</v>
      </c>
      <c r="R24" s="512">
        <v>3.2242400000000002E-3</v>
      </c>
      <c r="S24" s="512">
        <v>3.1489299999999999E-3</v>
      </c>
      <c r="T24" s="512">
        <v>3.2198399999999999E-3</v>
      </c>
      <c r="U24" s="512">
        <v>3.5197800000000001E-3</v>
      </c>
      <c r="V24" s="512">
        <v>3.4868E-3</v>
      </c>
      <c r="W24" s="512">
        <v>3.3627499999999999E-3</v>
      </c>
      <c r="X24" s="512">
        <v>3.1127799999999999E-3</v>
      </c>
      <c r="Y24" s="512">
        <v>3.2176100000000001E-3</v>
      </c>
      <c r="Z24" s="512">
        <v>3.3734099999999999E-3</v>
      </c>
      <c r="AA24" s="512">
        <v>6.2699299999999999E-3</v>
      </c>
      <c r="AB24" s="512">
        <v>5.82243E-3</v>
      </c>
      <c r="AC24" s="512">
        <v>6.1109600000000004E-3</v>
      </c>
      <c r="AD24" s="512">
        <v>6.1106099999999998E-3</v>
      </c>
      <c r="AE24" s="512">
        <v>6.2791499999999998E-3</v>
      </c>
      <c r="AF24" s="512">
        <v>6.4127699999999999E-3</v>
      </c>
      <c r="AG24" s="512">
        <v>6.5400600000000003E-3</v>
      </c>
      <c r="AH24" s="512">
        <v>6.4406999999999997E-3</v>
      </c>
      <c r="AI24" s="512">
        <v>6.2039E-3</v>
      </c>
      <c r="AJ24" s="512">
        <v>6.3521200000000002E-3</v>
      </c>
      <c r="AK24" s="512">
        <v>6.3671600000000002E-3</v>
      </c>
      <c r="AL24" s="512">
        <v>6.14928E-3</v>
      </c>
      <c r="AM24" s="512">
        <v>6.1263899999999998E-3</v>
      </c>
      <c r="AN24" s="512">
        <v>5.4535499999999997E-3</v>
      </c>
      <c r="AO24" s="512">
        <v>5.6848799999999998E-3</v>
      </c>
      <c r="AP24" s="512">
        <v>5.5566699999999997E-3</v>
      </c>
      <c r="AQ24" s="512">
        <v>5.8930900000000001E-3</v>
      </c>
      <c r="AR24" s="512">
        <v>5.9209700000000002E-3</v>
      </c>
      <c r="AS24" s="512">
        <v>6.2868899999999998E-3</v>
      </c>
      <c r="AT24" s="512">
        <v>6.2222299999999996E-3</v>
      </c>
      <c r="AU24" s="512">
        <v>5.7377599999999997E-3</v>
      </c>
      <c r="AV24" s="512">
        <v>5.8140500000000003E-3</v>
      </c>
      <c r="AW24" s="512">
        <v>5.9468500000000001E-3</v>
      </c>
      <c r="AX24" s="512">
        <v>6.3961199999999999E-3</v>
      </c>
      <c r="AY24" s="512">
        <v>6.2331900000000004E-3</v>
      </c>
      <c r="AZ24" s="512">
        <v>5.6318399999999999E-3</v>
      </c>
      <c r="BA24" s="512">
        <v>5.4981700000000001E-3</v>
      </c>
      <c r="BB24" s="512">
        <v>5.3466099999999999E-3</v>
      </c>
      <c r="BC24" s="512">
        <v>5.9598999999999997E-3</v>
      </c>
      <c r="BD24" s="520">
        <v>6.1346600000000001E-3</v>
      </c>
      <c r="BE24" s="520">
        <v>6.3416699999999998E-3</v>
      </c>
      <c r="BF24" s="520">
        <v>6.1198499999999996E-3</v>
      </c>
      <c r="BG24" s="520">
        <v>5.6414000000000004E-3</v>
      </c>
      <c r="BH24" s="520">
        <v>6.0044E-3</v>
      </c>
      <c r="BI24" s="520">
        <v>6.1475100000000001E-3</v>
      </c>
      <c r="BJ24" s="520">
        <v>6.4055300000000004E-3</v>
      </c>
      <c r="BK24" s="520">
        <v>6.18887E-3</v>
      </c>
      <c r="BL24" s="520">
        <v>5.38121E-3</v>
      </c>
      <c r="BM24" s="520">
        <v>5.5962499999999997E-3</v>
      </c>
      <c r="BN24" s="520">
        <v>5.3532199999999997E-3</v>
      </c>
      <c r="BO24" s="520">
        <v>5.9854399999999999E-3</v>
      </c>
      <c r="BP24" s="520">
        <v>6.1573699999999997E-3</v>
      </c>
      <c r="BQ24" s="520">
        <v>6.3481400000000004E-3</v>
      </c>
      <c r="BR24" s="520">
        <v>6.1219500000000001E-3</v>
      </c>
      <c r="BS24" s="520">
        <v>5.6515899999999997E-3</v>
      </c>
      <c r="BT24" s="520">
        <v>6.0242400000000002E-3</v>
      </c>
      <c r="BU24" s="520">
        <v>6.1531099999999998E-3</v>
      </c>
      <c r="BV24" s="520">
        <v>6.39392E-3</v>
      </c>
    </row>
    <row r="25" spans="1:74" ht="12" customHeight="1" x14ac:dyDescent="0.2">
      <c r="A25" s="263" t="s">
        <v>14</v>
      </c>
      <c r="B25" s="605" t="s">
        <v>1225</v>
      </c>
      <c r="C25" s="512">
        <v>7.2019670000000001E-3</v>
      </c>
      <c r="D25" s="512">
        <v>6.7340439999999998E-3</v>
      </c>
      <c r="E25" s="512">
        <v>7.0548670000000003E-3</v>
      </c>
      <c r="F25" s="512">
        <v>6.7002809999999998E-3</v>
      </c>
      <c r="G25" s="512">
        <v>7.0208570000000001E-3</v>
      </c>
      <c r="H25" s="512">
        <v>6.9029310000000002E-3</v>
      </c>
      <c r="I25" s="512">
        <v>7.0088069999999997E-3</v>
      </c>
      <c r="J25" s="512">
        <v>7.0035269999999998E-3</v>
      </c>
      <c r="K25" s="512">
        <v>6.6648610000000002E-3</v>
      </c>
      <c r="L25" s="512">
        <v>6.918937E-3</v>
      </c>
      <c r="M25" s="512">
        <v>6.7369309999999998E-3</v>
      </c>
      <c r="N25" s="512">
        <v>7.0023569999999999E-3</v>
      </c>
      <c r="O25" s="512">
        <v>6.981681E-3</v>
      </c>
      <c r="P25" s="512">
        <v>6.4510319999999998E-3</v>
      </c>
      <c r="Q25" s="512">
        <v>6.970291E-3</v>
      </c>
      <c r="R25" s="512">
        <v>6.6819949999999996E-3</v>
      </c>
      <c r="S25" s="512">
        <v>6.8570710000000002E-3</v>
      </c>
      <c r="T25" s="512">
        <v>6.8442249999999998E-3</v>
      </c>
      <c r="U25" s="512">
        <v>7.1057710000000003E-3</v>
      </c>
      <c r="V25" s="512">
        <v>7.1121910000000003E-3</v>
      </c>
      <c r="W25" s="512">
        <v>6.8767350000000001E-3</v>
      </c>
      <c r="X25" s="512">
        <v>6.9804710000000002E-3</v>
      </c>
      <c r="Y25" s="512">
        <v>6.7544750000000002E-3</v>
      </c>
      <c r="Z25" s="512">
        <v>7.088011E-3</v>
      </c>
      <c r="AA25" s="512">
        <v>7.0719010000000002E-3</v>
      </c>
      <c r="AB25" s="512">
        <v>6.4164720000000003E-3</v>
      </c>
      <c r="AC25" s="512">
        <v>6.9853609999999998E-3</v>
      </c>
      <c r="AD25" s="512">
        <v>6.7164950000000003E-3</v>
      </c>
      <c r="AE25" s="512">
        <v>7.0725909999999996E-3</v>
      </c>
      <c r="AF25" s="512">
        <v>6.9676549999999997E-3</v>
      </c>
      <c r="AG25" s="512">
        <v>7.1341410000000001E-3</v>
      </c>
      <c r="AH25" s="512">
        <v>7.2333709999999997E-3</v>
      </c>
      <c r="AI25" s="512">
        <v>6.7519549999999996E-3</v>
      </c>
      <c r="AJ25" s="512">
        <v>6.8789610000000003E-3</v>
      </c>
      <c r="AK25" s="512">
        <v>6.7941249999999998E-3</v>
      </c>
      <c r="AL25" s="512">
        <v>7.0216410000000003E-3</v>
      </c>
      <c r="AM25" s="512">
        <v>7.0126809999999998E-3</v>
      </c>
      <c r="AN25" s="512">
        <v>6.2507420000000001E-3</v>
      </c>
      <c r="AO25" s="512">
        <v>6.9663310000000001E-3</v>
      </c>
      <c r="AP25" s="512">
        <v>6.6809549999999997E-3</v>
      </c>
      <c r="AQ25" s="512">
        <v>6.7933109999999998E-3</v>
      </c>
      <c r="AR25" s="512">
        <v>6.7944549999999996E-3</v>
      </c>
      <c r="AS25" s="512">
        <v>6.8750310000000002E-3</v>
      </c>
      <c r="AT25" s="512">
        <v>6.9942709999999998E-3</v>
      </c>
      <c r="AU25" s="512">
        <v>6.8103749999999996E-3</v>
      </c>
      <c r="AV25" s="512">
        <v>6.9337110000000004E-3</v>
      </c>
      <c r="AW25" s="512">
        <v>6.7074350000000003E-3</v>
      </c>
      <c r="AX25" s="512">
        <v>7.0026910000000001E-3</v>
      </c>
      <c r="AY25" s="512">
        <v>7.053447E-3</v>
      </c>
      <c r="AZ25" s="512">
        <v>6.4141240000000002E-3</v>
      </c>
      <c r="BA25" s="512">
        <v>6.8874399999999999E-3</v>
      </c>
      <c r="BB25" s="512">
        <v>6.6078500000000002E-3</v>
      </c>
      <c r="BC25" s="512">
        <v>6.7602599999999997E-3</v>
      </c>
      <c r="BD25" s="520">
        <v>6.7425699999999998E-3</v>
      </c>
      <c r="BE25" s="520">
        <v>6.9408899999999999E-3</v>
      </c>
      <c r="BF25" s="520">
        <v>7.05684E-3</v>
      </c>
      <c r="BG25" s="520">
        <v>6.8009699999999999E-3</v>
      </c>
      <c r="BH25" s="520">
        <v>6.9056100000000004E-3</v>
      </c>
      <c r="BI25" s="520">
        <v>6.7066599999999997E-3</v>
      </c>
      <c r="BJ25" s="520">
        <v>6.9677000000000003E-3</v>
      </c>
      <c r="BK25" s="520">
        <v>7.0887199999999997E-3</v>
      </c>
      <c r="BL25" s="520">
        <v>6.3974399999999999E-3</v>
      </c>
      <c r="BM25" s="520">
        <v>6.7886099999999996E-3</v>
      </c>
      <c r="BN25" s="520">
        <v>6.6076800000000003E-3</v>
      </c>
      <c r="BO25" s="520">
        <v>6.7610300000000003E-3</v>
      </c>
      <c r="BP25" s="520">
        <v>6.7514799999999998E-3</v>
      </c>
      <c r="BQ25" s="520">
        <v>6.94336E-3</v>
      </c>
      <c r="BR25" s="520">
        <v>7.05173E-3</v>
      </c>
      <c r="BS25" s="520">
        <v>6.79702E-3</v>
      </c>
      <c r="BT25" s="520">
        <v>6.9050700000000001E-3</v>
      </c>
      <c r="BU25" s="520">
        <v>6.7061000000000004E-3</v>
      </c>
      <c r="BV25" s="520">
        <v>6.9708000000000001E-3</v>
      </c>
    </row>
    <row r="26" spans="1:74" s="97" customFormat="1" ht="12" customHeight="1" x14ac:dyDescent="0.2">
      <c r="A26" s="606" t="s">
        <v>149</v>
      </c>
      <c r="B26" s="607" t="s">
        <v>1220</v>
      </c>
      <c r="C26" s="117">
        <v>1.7456816415E-2</v>
      </c>
      <c r="D26" s="117">
        <v>1.6784194778E-2</v>
      </c>
      <c r="E26" s="117">
        <v>1.8116980644E-2</v>
      </c>
      <c r="F26" s="117">
        <v>1.7255086203000002E-2</v>
      </c>
      <c r="G26" s="117">
        <v>1.8839756392000001E-2</v>
      </c>
      <c r="H26" s="117">
        <v>1.8775964975999999E-2</v>
      </c>
      <c r="I26" s="117">
        <v>1.9310898861999999E-2</v>
      </c>
      <c r="J26" s="117">
        <v>1.9044254784E-2</v>
      </c>
      <c r="K26" s="117">
        <v>1.7928868261E-2</v>
      </c>
      <c r="L26" s="117">
        <v>1.7659179995999998E-2</v>
      </c>
      <c r="M26" s="117">
        <v>1.6688787486999999E-2</v>
      </c>
      <c r="N26" s="117">
        <v>1.6970925931000001E-2</v>
      </c>
      <c r="O26" s="117">
        <v>1.7252777069999999E-2</v>
      </c>
      <c r="P26" s="117">
        <v>1.6129396817999998E-2</v>
      </c>
      <c r="Q26" s="117">
        <v>1.8869522106999999E-2</v>
      </c>
      <c r="R26" s="117">
        <v>1.8869605022E-2</v>
      </c>
      <c r="S26" s="117">
        <v>1.9768937431999999E-2</v>
      </c>
      <c r="T26" s="117">
        <v>1.9742364397000001E-2</v>
      </c>
      <c r="U26" s="117">
        <v>2.0584888725999999E-2</v>
      </c>
      <c r="V26" s="117">
        <v>2.0268006304E-2</v>
      </c>
      <c r="W26" s="117">
        <v>1.9137331821000001E-2</v>
      </c>
      <c r="X26" s="117">
        <v>1.8646488986999998E-2</v>
      </c>
      <c r="Y26" s="117">
        <v>1.7464819095E-2</v>
      </c>
      <c r="Z26" s="117">
        <v>1.7844483136000001E-2</v>
      </c>
      <c r="AA26" s="117">
        <v>2.1125475705999999E-2</v>
      </c>
      <c r="AB26" s="117">
        <v>2.0059788134000001E-2</v>
      </c>
      <c r="AC26" s="117">
        <v>2.2940001238E-2</v>
      </c>
      <c r="AD26" s="117">
        <v>2.2939694478000001E-2</v>
      </c>
      <c r="AE26" s="117">
        <v>2.4296186995E-2</v>
      </c>
      <c r="AF26" s="117">
        <v>2.428736158E-2</v>
      </c>
      <c r="AG26" s="117">
        <v>2.4796522966E-2</v>
      </c>
      <c r="AH26" s="117">
        <v>2.4615896923000001E-2</v>
      </c>
      <c r="AI26" s="117">
        <v>2.2870919908000002E-2</v>
      </c>
      <c r="AJ26" s="117">
        <v>2.2632055761999999E-2</v>
      </c>
      <c r="AK26" s="117">
        <v>2.1351109037E-2</v>
      </c>
      <c r="AL26" s="117">
        <v>2.1063103002999999E-2</v>
      </c>
      <c r="AM26" s="117">
        <v>2.1340348960000002E-2</v>
      </c>
      <c r="AN26" s="117">
        <v>1.9935256121999999E-2</v>
      </c>
      <c r="AO26" s="117">
        <v>2.2963398550999999E-2</v>
      </c>
      <c r="AP26" s="117">
        <v>2.2941199206999999E-2</v>
      </c>
      <c r="AQ26" s="117">
        <v>2.4299697916999999E-2</v>
      </c>
      <c r="AR26" s="117">
        <v>2.4203287138999999E-2</v>
      </c>
      <c r="AS26" s="117">
        <v>2.4915537309999999E-2</v>
      </c>
      <c r="AT26" s="117">
        <v>2.4792435695999999E-2</v>
      </c>
      <c r="AU26" s="117">
        <v>2.3023874507999999E-2</v>
      </c>
      <c r="AV26" s="117">
        <v>2.2676311434999999E-2</v>
      </c>
      <c r="AW26" s="117">
        <v>2.1292461594000001E-2</v>
      </c>
      <c r="AX26" s="117">
        <v>2.1692025483000001E-2</v>
      </c>
      <c r="AY26" s="117">
        <v>2.1727866711E-2</v>
      </c>
      <c r="AZ26" s="117">
        <v>2.1107960323E-2</v>
      </c>
      <c r="BA26" s="117">
        <v>2.3288072808E-2</v>
      </c>
      <c r="BB26" s="117">
        <v>2.3469938916999999E-2</v>
      </c>
      <c r="BC26" s="117">
        <v>2.5170278946000001E-2</v>
      </c>
      <c r="BD26" s="608">
        <v>2.5415299999999998E-2</v>
      </c>
      <c r="BE26" s="608">
        <v>2.61248E-2</v>
      </c>
      <c r="BF26" s="608">
        <v>2.57655E-2</v>
      </c>
      <c r="BG26" s="608">
        <v>2.39627E-2</v>
      </c>
      <c r="BH26" s="608">
        <v>2.3785299999999999E-2</v>
      </c>
      <c r="BI26" s="608">
        <v>2.2363899999999999E-2</v>
      </c>
      <c r="BJ26" s="608">
        <v>2.2637299999999999E-2</v>
      </c>
      <c r="BK26" s="608">
        <v>2.27751E-2</v>
      </c>
      <c r="BL26" s="608">
        <v>2.1652399999999999E-2</v>
      </c>
      <c r="BM26" s="608">
        <v>2.4567200000000001E-2</v>
      </c>
      <c r="BN26" s="608">
        <v>2.46806E-2</v>
      </c>
      <c r="BO26" s="608">
        <v>2.6578000000000001E-2</v>
      </c>
      <c r="BP26" s="608">
        <v>2.6690200000000001E-2</v>
      </c>
      <c r="BQ26" s="608">
        <v>2.7413300000000002E-2</v>
      </c>
      <c r="BR26" s="608">
        <v>2.69725E-2</v>
      </c>
      <c r="BS26" s="608">
        <v>2.50686E-2</v>
      </c>
      <c r="BT26" s="608">
        <v>2.47602E-2</v>
      </c>
      <c r="BU26" s="608">
        <v>2.3147500000000001E-2</v>
      </c>
      <c r="BV26" s="608">
        <v>2.3385599999999999E-2</v>
      </c>
    </row>
    <row r="27" spans="1:74" ht="12" customHeight="1" x14ac:dyDescent="0.2">
      <c r="A27" s="284"/>
      <c r="B27" s="98" t="s">
        <v>217</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2"/>
      <c r="BC27" s="602"/>
      <c r="BD27" s="598"/>
      <c r="BE27" s="598"/>
      <c r="BF27" s="598"/>
      <c r="BG27" s="598"/>
      <c r="BH27" s="598"/>
      <c r="BI27" s="598"/>
      <c r="BJ27" s="598"/>
      <c r="BK27" s="598"/>
      <c r="BL27" s="598"/>
      <c r="BM27" s="598"/>
      <c r="BN27" s="598"/>
      <c r="BO27" s="598"/>
      <c r="BP27" s="598"/>
      <c r="BQ27" s="598"/>
      <c r="BR27" s="598"/>
      <c r="BS27" s="598"/>
      <c r="BT27" s="598"/>
      <c r="BU27" s="598"/>
      <c r="BV27" s="598"/>
    </row>
    <row r="28" spans="1:74" ht="12" customHeight="1" x14ac:dyDescent="0.2">
      <c r="A28" s="284" t="s">
        <v>348</v>
      </c>
      <c r="B28" s="605" t="s">
        <v>1221</v>
      </c>
      <c r="C28" s="512">
        <v>3.3540979999999998E-3</v>
      </c>
      <c r="D28" s="512">
        <v>3.1377050000000002E-3</v>
      </c>
      <c r="E28" s="512">
        <v>3.3540979999999998E-3</v>
      </c>
      <c r="F28" s="512">
        <v>3.2459020000000002E-3</v>
      </c>
      <c r="G28" s="512">
        <v>3.3540979999999998E-3</v>
      </c>
      <c r="H28" s="512">
        <v>3.2459020000000002E-3</v>
      </c>
      <c r="I28" s="512">
        <v>3.3540979999999998E-3</v>
      </c>
      <c r="J28" s="512">
        <v>3.3540979999999998E-3</v>
      </c>
      <c r="K28" s="512">
        <v>3.2459020000000002E-3</v>
      </c>
      <c r="L28" s="512">
        <v>3.3540979999999998E-3</v>
      </c>
      <c r="M28" s="512">
        <v>3.2459020000000002E-3</v>
      </c>
      <c r="N28" s="512">
        <v>3.3540979999999998E-3</v>
      </c>
      <c r="O28" s="512">
        <v>3.3632879999999999E-3</v>
      </c>
      <c r="P28" s="512">
        <v>3.0378079999999999E-3</v>
      </c>
      <c r="Q28" s="512">
        <v>3.3632879999999999E-3</v>
      </c>
      <c r="R28" s="512">
        <v>3.254795E-3</v>
      </c>
      <c r="S28" s="512">
        <v>3.3632879999999999E-3</v>
      </c>
      <c r="T28" s="512">
        <v>3.254795E-3</v>
      </c>
      <c r="U28" s="512">
        <v>3.3632879999999999E-3</v>
      </c>
      <c r="V28" s="512">
        <v>3.3632879999999999E-3</v>
      </c>
      <c r="W28" s="512">
        <v>3.254795E-3</v>
      </c>
      <c r="X28" s="512">
        <v>3.3632879999999999E-3</v>
      </c>
      <c r="Y28" s="512">
        <v>3.254795E-3</v>
      </c>
      <c r="Z28" s="512">
        <v>3.3632879999999999E-3</v>
      </c>
      <c r="AA28" s="512">
        <v>3.3632879999999999E-3</v>
      </c>
      <c r="AB28" s="512">
        <v>3.0378079999999999E-3</v>
      </c>
      <c r="AC28" s="512">
        <v>3.3632879999999999E-3</v>
      </c>
      <c r="AD28" s="512">
        <v>3.254795E-3</v>
      </c>
      <c r="AE28" s="512">
        <v>3.3632879999999999E-3</v>
      </c>
      <c r="AF28" s="512">
        <v>3.254795E-3</v>
      </c>
      <c r="AG28" s="512">
        <v>3.3632879999999999E-3</v>
      </c>
      <c r="AH28" s="512">
        <v>3.3632879999999999E-3</v>
      </c>
      <c r="AI28" s="512">
        <v>3.254795E-3</v>
      </c>
      <c r="AJ28" s="512">
        <v>3.3632879999999999E-3</v>
      </c>
      <c r="AK28" s="512">
        <v>3.254795E-3</v>
      </c>
      <c r="AL28" s="512">
        <v>3.3632879999999999E-3</v>
      </c>
      <c r="AM28" s="512">
        <v>3.3632879999999999E-3</v>
      </c>
      <c r="AN28" s="512">
        <v>3.0378079999999999E-3</v>
      </c>
      <c r="AO28" s="512">
        <v>3.3632879999999999E-3</v>
      </c>
      <c r="AP28" s="512">
        <v>3.254795E-3</v>
      </c>
      <c r="AQ28" s="512">
        <v>3.3632879999999999E-3</v>
      </c>
      <c r="AR28" s="512">
        <v>3.254795E-3</v>
      </c>
      <c r="AS28" s="512">
        <v>3.3632879999999999E-3</v>
      </c>
      <c r="AT28" s="512">
        <v>3.3632879999999999E-3</v>
      </c>
      <c r="AU28" s="512">
        <v>3.254795E-3</v>
      </c>
      <c r="AV28" s="512">
        <v>3.3632879999999999E-3</v>
      </c>
      <c r="AW28" s="512">
        <v>3.254795E-3</v>
      </c>
      <c r="AX28" s="512">
        <v>3.3632879999999999E-3</v>
      </c>
      <c r="AY28" s="512">
        <v>3.3540979999999998E-3</v>
      </c>
      <c r="AZ28" s="512">
        <v>3.1377050000000002E-3</v>
      </c>
      <c r="BA28" s="512">
        <v>3.3024899999999999E-3</v>
      </c>
      <c r="BB28" s="512">
        <v>3.3068300000000002E-3</v>
      </c>
      <c r="BC28" s="512">
        <v>3.3016999999999999E-3</v>
      </c>
      <c r="BD28" s="520">
        <v>3.3059600000000001E-3</v>
      </c>
      <c r="BE28" s="520">
        <v>3.3007499999999999E-3</v>
      </c>
      <c r="BF28" s="520">
        <v>3.2950599999999998E-3</v>
      </c>
      <c r="BG28" s="520">
        <v>3.2987200000000002E-3</v>
      </c>
      <c r="BH28" s="520">
        <v>3.2928499999999999E-3</v>
      </c>
      <c r="BI28" s="520">
        <v>3.2963100000000002E-3</v>
      </c>
      <c r="BJ28" s="520">
        <v>3.2902299999999999E-3</v>
      </c>
      <c r="BK28" s="520">
        <v>3.2844200000000001E-3</v>
      </c>
      <c r="BL28" s="520">
        <v>3.2977599999999998E-3</v>
      </c>
      <c r="BM28" s="520">
        <v>3.2973299999999998E-3</v>
      </c>
      <c r="BN28" s="520">
        <v>3.2964600000000002E-3</v>
      </c>
      <c r="BO28" s="520">
        <v>3.2959899999999999E-3</v>
      </c>
      <c r="BP28" s="520">
        <v>3.2950800000000001E-3</v>
      </c>
      <c r="BQ28" s="520">
        <v>3.2945700000000001E-3</v>
      </c>
      <c r="BR28" s="520">
        <v>3.29452E-3</v>
      </c>
      <c r="BS28" s="520">
        <v>3.2941400000000001E-3</v>
      </c>
      <c r="BT28" s="520">
        <v>3.2942499999999999E-3</v>
      </c>
      <c r="BU28" s="520">
        <v>3.2940700000000001E-3</v>
      </c>
      <c r="BV28" s="520">
        <v>3.2944200000000002E-3</v>
      </c>
    </row>
    <row r="29" spans="1:74" ht="12" customHeight="1" x14ac:dyDescent="0.2">
      <c r="A29" s="284" t="s">
        <v>15</v>
      </c>
      <c r="B29" s="605" t="s">
        <v>1230</v>
      </c>
      <c r="C29" s="512">
        <v>8.3629329999999995E-3</v>
      </c>
      <c r="D29" s="512">
        <v>9.5068849999999996E-3</v>
      </c>
      <c r="E29" s="512">
        <v>1.2375682000000001E-2</v>
      </c>
      <c r="F29" s="512">
        <v>1.3882518999999999E-2</v>
      </c>
      <c r="G29" s="512">
        <v>1.5614345999999999E-2</v>
      </c>
      <c r="H29" s="512">
        <v>1.561718E-2</v>
      </c>
      <c r="I29" s="512">
        <v>1.6071930000000002E-2</v>
      </c>
      <c r="J29" s="512">
        <v>1.526784E-2</v>
      </c>
      <c r="K29" s="512">
        <v>1.3500097000000001E-2</v>
      </c>
      <c r="L29" s="512">
        <v>1.205562E-2</v>
      </c>
      <c r="M29" s="512">
        <v>9.8770980000000008E-3</v>
      </c>
      <c r="N29" s="512">
        <v>9.0723790000000002E-3</v>
      </c>
      <c r="O29" s="512">
        <v>9.3793149999999992E-3</v>
      </c>
      <c r="P29" s="512">
        <v>9.9908210000000004E-3</v>
      </c>
      <c r="Q29" s="512">
        <v>1.426697E-2</v>
      </c>
      <c r="R29" s="512">
        <v>1.5855540000000001E-2</v>
      </c>
      <c r="S29" s="512">
        <v>1.7477262E-2</v>
      </c>
      <c r="T29" s="512">
        <v>1.7625831000000002E-2</v>
      </c>
      <c r="U29" s="512">
        <v>1.7831412000000001E-2</v>
      </c>
      <c r="V29" s="512">
        <v>1.6811877999999999E-2</v>
      </c>
      <c r="W29" s="512">
        <v>1.4869149E-2</v>
      </c>
      <c r="X29" s="512">
        <v>1.2992488999999999E-2</v>
      </c>
      <c r="Y29" s="512">
        <v>1.1420840999999999E-2</v>
      </c>
      <c r="Z29" s="512">
        <v>1.0313743E-2</v>
      </c>
      <c r="AA29" s="512">
        <v>1.0857573000000001E-2</v>
      </c>
      <c r="AB29" s="512">
        <v>1.1975418E-2</v>
      </c>
      <c r="AC29" s="512">
        <v>1.6515848999999999E-2</v>
      </c>
      <c r="AD29" s="512">
        <v>1.839406E-2</v>
      </c>
      <c r="AE29" s="512">
        <v>2.0270069000000002E-2</v>
      </c>
      <c r="AF29" s="512">
        <v>2.0229863000000001E-2</v>
      </c>
      <c r="AG29" s="512">
        <v>2.0861860999999999E-2</v>
      </c>
      <c r="AH29" s="512">
        <v>2.0142033E-2</v>
      </c>
      <c r="AI29" s="512">
        <v>1.8042916999999999E-2</v>
      </c>
      <c r="AJ29" s="512">
        <v>1.6594857000000001E-2</v>
      </c>
      <c r="AK29" s="512">
        <v>1.3460344000000001E-2</v>
      </c>
      <c r="AL29" s="512">
        <v>1.2313971E-2</v>
      </c>
      <c r="AM29" s="512">
        <v>1.2538858E-2</v>
      </c>
      <c r="AN29" s="512">
        <v>1.3813684999999999E-2</v>
      </c>
      <c r="AO29" s="512">
        <v>1.8858251999999999E-2</v>
      </c>
      <c r="AP29" s="512">
        <v>2.1395758000000001E-2</v>
      </c>
      <c r="AQ29" s="512">
        <v>2.4106327E-2</v>
      </c>
      <c r="AR29" s="512">
        <v>2.3571447999999998E-2</v>
      </c>
      <c r="AS29" s="512">
        <v>2.4620093999999999E-2</v>
      </c>
      <c r="AT29" s="512">
        <v>2.4195047000000001E-2</v>
      </c>
      <c r="AU29" s="512">
        <v>2.1063458E-2</v>
      </c>
      <c r="AV29" s="512">
        <v>1.9727053000000001E-2</v>
      </c>
      <c r="AW29" s="512">
        <v>1.6219042999999999E-2</v>
      </c>
      <c r="AX29" s="512">
        <v>1.4658157E-2</v>
      </c>
      <c r="AY29" s="512">
        <v>1.4896955E-2</v>
      </c>
      <c r="AZ29" s="512">
        <v>1.6679929999999999E-2</v>
      </c>
      <c r="BA29" s="512">
        <v>2.2331699999999999E-2</v>
      </c>
      <c r="BB29" s="512">
        <v>2.4520400000000001E-2</v>
      </c>
      <c r="BC29" s="512">
        <v>2.69486E-2</v>
      </c>
      <c r="BD29" s="520">
        <v>2.70811E-2</v>
      </c>
      <c r="BE29" s="520">
        <v>2.7846800000000001E-2</v>
      </c>
      <c r="BF29" s="520">
        <v>2.6761099999999999E-2</v>
      </c>
      <c r="BG29" s="520">
        <v>2.3652699999999999E-2</v>
      </c>
      <c r="BH29" s="520">
        <v>2.1167200000000001E-2</v>
      </c>
      <c r="BI29" s="520">
        <v>1.7192200000000001E-2</v>
      </c>
      <c r="BJ29" s="520">
        <v>1.55169E-2</v>
      </c>
      <c r="BK29" s="520">
        <v>1.6005100000000001E-2</v>
      </c>
      <c r="BL29" s="520">
        <v>1.75902E-2</v>
      </c>
      <c r="BM29" s="520">
        <v>2.4239699999999999E-2</v>
      </c>
      <c r="BN29" s="520">
        <v>2.7058200000000001E-2</v>
      </c>
      <c r="BO29" s="520">
        <v>2.9789099999999999E-2</v>
      </c>
      <c r="BP29" s="520">
        <v>3.0036899999999998E-2</v>
      </c>
      <c r="BQ29" s="520">
        <v>3.0903E-2</v>
      </c>
      <c r="BR29" s="520">
        <v>2.9681300000000001E-2</v>
      </c>
      <c r="BS29" s="520">
        <v>2.6248899999999999E-2</v>
      </c>
      <c r="BT29" s="520">
        <v>2.3435399999999999E-2</v>
      </c>
      <c r="BU29" s="520">
        <v>1.9000599999999999E-2</v>
      </c>
      <c r="BV29" s="520">
        <v>1.71567E-2</v>
      </c>
    </row>
    <row r="30" spans="1:74" ht="12" customHeight="1" x14ac:dyDescent="0.2">
      <c r="A30" s="284" t="s">
        <v>462</v>
      </c>
      <c r="B30" s="605" t="s">
        <v>1225</v>
      </c>
      <c r="C30" s="512">
        <v>2.9229018999999998E-2</v>
      </c>
      <c r="D30" s="512">
        <v>2.7343276E-2</v>
      </c>
      <c r="E30" s="512">
        <v>2.9229018999999998E-2</v>
      </c>
      <c r="F30" s="512">
        <v>2.8286148000000001E-2</v>
      </c>
      <c r="G30" s="512">
        <v>2.9229018999999998E-2</v>
      </c>
      <c r="H30" s="512">
        <v>2.8286148000000001E-2</v>
      </c>
      <c r="I30" s="512">
        <v>2.9229018999999998E-2</v>
      </c>
      <c r="J30" s="512">
        <v>2.9229018999999998E-2</v>
      </c>
      <c r="K30" s="512">
        <v>2.8286148000000001E-2</v>
      </c>
      <c r="L30" s="512">
        <v>2.9229018999999998E-2</v>
      </c>
      <c r="M30" s="512">
        <v>2.8286148000000001E-2</v>
      </c>
      <c r="N30" s="512">
        <v>2.9229018999999998E-2</v>
      </c>
      <c r="O30" s="512">
        <v>2.9226538999999999E-2</v>
      </c>
      <c r="P30" s="512">
        <v>2.6398163999999998E-2</v>
      </c>
      <c r="Q30" s="512">
        <v>2.9226538999999999E-2</v>
      </c>
      <c r="R30" s="512">
        <v>2.8283748000000001E-2</v>
      </c>
      <c r="S30" s="512">
        <v>2.9226538999999999E-2</v>
      </c>
      <c r="T30" s="512">
        <v>2.8283748000000001E-2</v>
      </c>
      <c r="U30" s="512">
        <v>2.9226538999999999E-2</v>
      </c>
      <c r="V30" s="512">
        <v>2.9226538999999999E-2</v>
      </c>
      <c r="W30" s="512">
        <v>2.8283748000000001E-2</v>
      </c>
      <c r="X30" s="512">
        <v>2.9226538999999999E-2</v>
      </c>
      <c r="Y30" s="512">
        <v>2.8283748000000001E-2</v>
      </c>
      <c r="Z30" s="512">
        <v>2.9226538999999999E-2</v>
      </c>
      <c r="AA30" s="512">
        <v>3.5882234999999998E-2</v>
      </c>
      <c r="AB30" s="512">
        <v>3.2409761000000002E-2</v>
      </c>
      <c r="AC30" s="512">
        <v>3.5882234999999998E-2</v>
      </c>
      <c r="AD30" s="512">
        <v>3.4724744000000002E-2</v>
      </c>
      <c r="AE30" s="512">
        <v>3.5882234999999998E-2</v>
      </c>
      <c r="AF30" s="512">
        <v>3.4724744000000002E-2</v>
      </c>
      <c r="AG30" s="512">
        <v>3.5882234999999998E-2</v>
      </c>
      <c r="AH30" s="512">
        <v>3.5882234999999998E-2</v>
      </c>
      <c r="AI30" s="512">
        <v>3.4724744000000002E-2</v>
      </c>
      <c r="AJ30" s="512">
        <v>3.5882234999999998E-2</v>
      </c>
      <c r="AK30" s="512">
        <v>3.4724744000000002E-2</v>
      </c>
      <c r="AL30" s="512">
        <v>3.5882234999999998E-2</v>
      </c>
      <c r="AM30" s="512">
        <v>3.8246567000000002E-2</v>
      </c>
      <c r="AN30" s="512">
        <v>3.4545286000000001E-2</v>
      </c>
      <c r="AO30" s="512">
        <v>3.8246567000000002E-2</v>
      </c>
      <c r="AP30" s="512">
        <v>3.7012807000000002E-2</v>
      </c>
      <c r="AQ30" s="512">
        <v>3.8246567000000002E-2</v>
      </c>
      <c r="AR30" s="512">
        <v>3.7012807000000002E-2</v>
      </c>
      <c r="AS30" s="512">
        <v>3.8246567000000002E-2</v>
      </c>
      <c r="AT30" s="512">
        <v>3.8246567000000002E-2</v>
      </c>
      <c r="AU30" s="512">
        <v>3.7012807000000002E-2</v>
      </c>
      <c r="AV30" s="512">
        <v>3.8246567000000002E-2</v>
      </c>
      <c r="AW30" s="512">
        <v>3.7012807000000002E-2</v>
      </c>
      <c r="AX30" s="512">
        <v>3.8246567000000002E-2</v>
      </c>
      <c r="AY30" s="512">
        <v>3.4064948999999997E-2</v>
      </c>
      <c r="AZ30" s="512">
        <v>3.1867210999999999E-2</v>
      </c>
      <c r="BA30" s="512">
        <v>3.8246599999999999E-2</v>
      </c>
      <c r="BB30" s="512">
        <v>3.7012799999999998E-2</v>
      </c>
      <c r="BC30" s="512">
        <v>3.8246599999999999E-2</v>
      </c>
      <c r="BD30" s="520">
        <v>3.7012799999999998E-2</v>
      </c>
      <c r="BE30" s="520">
        <v>3.8246599999999999E-2</v>
      </c>
      <c r="BF30" s="520">
        <v>3.8246599999999999E-2</v>
      </c>
      <c r="BG30" s="520">
        <v>3.7012799999999998E-2</v>
      </c>
      <c r="BH30" s="520">
        <v>3.8246599999999999E-2</v>
      </c>
      <c r="BI30" s="520">
        <v>3.7012799999999998E-2</v>
      </c>
      <c r="BJ30" s="520">
        <v>3.8246599999999999E-2</v>
      </c>
      <c r="BK30" s="520">
        <v>3.4064900000000002E-2</v>
      </c>
      <c r="BL30" s="520">
        <v>3.1867199999999998E-2</v>
      </c>
      <c r="BM30" s="520">
        <v>3.8246599999999999E-2</v>
      </c>
      <c r="BN30" s="520">
        <v>3.7012799999999998E-2</v>
      </c>
      <c r="BO30" s="520">
        <v>3.8246599999999999E-2</v>
      </c>
      <c r="BP30" s="520">
        <v>3.7012799999999998E-2</v>
      </c>
      <c r="BQ30" s="520">
        <v>3.8246599999999999E-2</v>
      </c>
      <c r="BR30" s="520">
        <v>3.8246599999999999E-2</v>
      </c>
      <c r="BS30" s="520">
        <v>3.7012799999999998E-2</v>
      </c>
      <c r="BT30" s="520">
        <v>3.8246599999999999E-2</v>
      </c>
      <c r="BU30" s="520">
        <v>3.7012799999999998E-2</v>
      </c>
      <c r="BV30" s="520">
        <v>3.8246599999999999E-2</v>
      </c>
    </row>
    <row r="31" spans="1:74" s="97" customFormat="1" ht="12" customHeight="1" x14ac:dyDescent="0.2">
      <c r="A31" s="609" t="s">
        <v>16</v>
      </c>
      <c r="B31" s="607" t="s">
        <v>1219</v>
      </c>
      <c r="C31" s="117">
        <v>4.0946049999999998E-2</v>
      </c>
      <c r="D31" s="117">
        <v>3.9987865999999997E-2</v>
      </c>
      <c r="E31" s="117">
        <v>4.4958799000000001E-2</v>
      </c>
      <c r="F31" s="117">
        <v>4.5414569000000002E-2</v>
      </c>
      <c r="G31" s="117">
        <v>4.8197463000000003E-2</v>
      </c>
      <c r="H31" s="117">
        <v>4.714923E-2</v>
      </c>
      <c r="I31" s="117">
        <v>4.8655047E-2</v>
      </c>
      <c r="J31" s="117">
        <v>4.7850957E-2</v>
      </c>
      <c r="K31" s="117">
        <v>4.5032147000000002E-2</v>
      </c>
      <c r="L31" s="117">
        <v>4.4638736999999998E-2</v>
      </c>
      <c r="M31" s="117">
        <v>4.1409148E-2</v>
      </c>
      <c r="N31" s="117">
        <v>4.1655496E-2</v>
      </c>
      <c r="O31" s="117">
        <v>4.1969142000000001E-2</v>
      </c>
      <c r="P31" s="117">
        <v>3.9426793000000002E-2</v>
      </c>
      <c r="Q31" s="117">
        <v>4.6856796999999999E-2</v>
      </c>
      <c r="R31" s="117">
        <v>4.7394082999999997E-2</v>
      </c>
      <c r="S31" s="117">
        <v>5.0067089000000002E-2</v>
      </c>
      <c r="T31" s="117">
        <v>4.9164373999999997E-2</v>
      </c>
      <c r="U31" s="117">
        <v>5.0421239E-2</v>
      </c>
      <c r="V31" s="117">
        <v>4.9401704999999997E-2</v>
      </c>
      <c r="W31" s="117">
        <v>4.6407692E-2</v>
      </c>
      <c r="X31" s="117">
        <v>4.5582315999999998E-2</v>
      </c>
      <c r="Y31" s="117">
        <v>4.2959384000000003E-2</v>
      </c>
      <c r="Z31" s="117">
        <v>4.2903570000000002E-2</v>
      </c>
      <c r="AA31" s="117">
        <v>5.0103096E-2</v>
      </c>
      <c r="AB31" s="117">
        <v>4.7422987E-2</v>
      </c>
      <c r="AC31" s="117">
        <v>5.5761371999999997E-2</v>
      </c>
      <c r="AD31" s="117">
        <v>5.6373599000000003E-2</v>
      </c>
      <c r="AE31" s="117">
        <v>5.9515591999999999E-2</v>
      </c>
      <c r="AF31" s="117">
        <v>5.8209402E-2</v>
      </c>
      <c r="AG31" s="117">
        <v>6.0107384E-2</v>
      </c>
      <c r="AH31" s="117">
        <v>5.9387556000000001E-2</v>
      </c>
      <c r="AI31" s="117">
        <v>5.6022455999999998E-2</v>
      </c>
      <c r="AJ31" s="117">
        <v>5.5840380000000002E-2</v>
      </c>
      <c r="AK31" s="117">
        <v>5.1439882999999999E-2</v>
      </c>
      <c r="AL31" s="117">
        <v>5.1559493999999997E-2</v>
      </c>
      <c r="AM31" s="117">
        <v>5.4148713000000001E-2</v>
      </c>
      <c r="AN31" s="117">
        <v>5.1396778999999997E-2</v>
      </c>
      <c r="AO31" s="117">
        <v>6.0468107E-2</v>
      </c>
      <c r="AP31" s="117">
        <v>6.166336E-2</v>
      </c>
      <c r="AQ31" s="117">
        <v>6.5716181999999998E-2</v>
      </c>
      <c r="AR31" s="117">
        <v>6.3839049999999994E-2</v>
      </c>
      <c r="AS31" s="117">
        <v>6.6229948999999996E-2</v>
      </c>
      <c r="AT31" s="117">
        <v>6.5804901999999998E-2</v>
      </c>
      <c r="AU31" s="117">
        <v>6.133106E-2</v>
      </c>
      <c r="AV31" s="117">
        <v>6.1336908000000002E-2</v>
      </c>
      <c r="AW31" s="117">
        <v>5.6486645000000002E-2</v>
      </c>
      <c r="AX31" s="117">
        <v>5.6268011999999999E-2</v>
      </c>
      <c r="AY31" s="117">
        <v>5.2316002E-2</v>
      </c>
      <c r="AZ31" s="117">
        <v>5.1684846E-2</v>
      </c>
      <c r="BA31" s="117">
        <v>6.3880790000000007E-2</v>
      </c>
      <c r="BB31" s="117">
        <v>6.4840030000000007E-2</v>
      </c>
      <c r="BC31" s="117">
        <v>6.8496899999999999E-2</v>
      </c>
      <c r="BD31" s="608">
        <v>6.7399899999999999E-2</v>
      </c>
      <c r="BE31" s="608">
        <v>6.93941E-2</v>
      </c>
      <c r="BF31" s="608">
        <v>6.8302799999999997E-2</v>
      </c>
      <c r="BG31" s="608">
        <v>6.3964199999999999E-2</v>
      </c>
      <c r="BH31" s="608">
        <v>6.2706600000000001E-2</v>
      </c>
      <c r="BI31" s="608">
        <v>5.7501299999999998E-2</v>
      </c>
      <c r="BJ31" s="608">
        <v>5.7053699999999999E-2</v>
      </c>
      <c r="BK31" s="608">
        <v>5.3354499999999999E-2</v>
      </c>
      <c r="BL31" s="608">
        <v>5.2755099999999999E-2</v>
      </c>
      <c r="BM31" s="608">
        <v>6.5783700000000001E-2</v>
      </c>
      <c r="BN31" s="608">
        <v>6.7367499999999997E-2</v>
      </c>
      <c r="BO31" s="608">
        <v>7.1331699999999998E-2</v>
      </c>
      <c r="BP31" s="608">
        <v>7.0344799999999999E-2</v>
      </c>
      <c r="BQ31" s="608">
        <v>7.24442E-2</v>
      </c>
      <c r="BR31" s="608">
        <v>7.1222400000000005E-2</v>
      </c>
      <c r="BS31" s="608">
        <v>6.6555900000000001E-2</v>
      </c>
      <c r="BT31" s="608">
        <v>6.4976199999999998E-2</v>
      </c>
      <c r="BU31" s="608">
        <v>5.9307499999999999E-2</v>
      </c>
      <c r="BV31" s="608">
        <v>5.8697699999999998E-2</v>
      </c>
    </row>
    <row r="32" spans="1:74" ht="12" customHeight="1" x14ac:dyDescent="0.2">
      <c r="A32" s="283"/>
      <c r="B32" s="98" t="s">
        <v>218</v>
      </c>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599"/>
      <c r="BE32" s="599"/>
      <c r="BF32" s="599"/>
      <c r="BG32" s="599"/>
      <c r="BH32" s="599"/>
      <c r="BI32" s="599"/>
      <c r="BJ32" s="599"/>
      <c r="BK32" s="599"/>
      <c r="BL32" s="599"/>
      <c r="BM32" s="599"/>
      <c r="BN32" s="599"/>
      <c r="BO32" s="599"/>
      <c r="BP32" s="599"/>
      <c r="BQ32" s="599"/>
      <c r="BR32" s="599"/>
      <c r="BS32" s="599"/>
      <c r="BT32" s="599"/>
      <c r="BU32" s="599"/>
      <c r="BV32" s="599"/>
    </row>
    <row r="33" spans="1:74" ht="12" customHeight="1" x14ac:dyDescent="0.2">
      <c r="A33" s="283" t="s">
        <v>842</v>
      </c>
      <c r="B33" s="605" t="s">
        <v>1231</v>
      </c>
      <c r="C33" s="512">
        <v>2.4692929575000001E-2</v>
      </c>
      <c r="D33" s="512">
        <v>2.7480997367999999E-2</v>
      </c>
      <c r="E33" s="512">
        <v>2.7244589826999999E-2</v>
      </c>
      <c r="F33" s="512">
        <v>2.7313573930000001E-2</v>
      </c>
      <c r="G33" s="512">
        <v>2.6920782221E-2</v>
      </c>
      <c r="H33" s="512">
        <v>3.1676599876000001E-2</v>
      </c>
      <c r="I33" s="512">
        <v>3.1376474223000002E-2</v>
      </c>
      <c r="J33" s="512">
        <v>3.0120608478000001E-2</v>
      </c>
      <c r="K33" s="512">
        <v>3.1482660454E-2</v>
      </c>
      <c r="L33" s="512">
        <v>2.7126125123999999E-2</v>
      </c>
      <c r="M33" s="512">
        <v>3.0205757789E-2</v>
      </c>
      <c r="N33" s="512">
        <v>3.5459701938E-2</v>
      </c>
      <c r="O33" s="512">
        <v>2.3441945020999999E-2</v>
      </c>
      <c r="P33" s="512">
        <v>2.7083939519000001E-2</v>
      </c>
      <c r="Q33" s="512">
        <v>3.2624426555000002E-2</v>
      </c>
      <c r="R33" s="512">
        <v>3.2622070727999997E-2</v>
      </c>
      <c r="S33" s="512">
        <v>3.4551960261999998E-2</v>
      </c>
      <c r="T33" s="512">
        <v>3.1392969812000002E-2</v>
      </c>
      <c r="U33" s="512">
        <v>3.0728590723E-2</v>
      </c>
      <c r="V33" s="512">
        <v>3.4722958347000003E-2</v>
      </c>
      <c r="W33" s="512">
        <v>2.8892155172999999E-2</v>
      </c>
      <c r="X33" s="512">
        <v>3.7445940679999998E-2</v>
      </c>
      <c r="Y33" s="512">
        <v>3.5847238954000001E-2</v>
      </c>
      <c r="Z33" s="512">
        <v>3.7052519281E-2</v>
      </c>
      <c r="AA33" s="512">
        <v>3.1295586696000001E-2</v>
      </c>
      <c r="AB33" s="512">
        <v>3.0563466760000001E-2</v>
      </c>
      <c r="AC33" s="512">
        <v>3.7204449894E-2</v>
      </c>
      <c r="AD33" s="512">
        <v>3.7976023608000002E-2</v>
      </c>
      <c r="AE33" s="512">
        <v>3.7220423065000001E-2</v>
      </c>
      <c r="AF33" s="512">
        <v>4.2690898263000002E-2</v>
      </c>
      <c r="AG33" s="512">
        <v>3.8082709947999997E-2</v>
      </c>
      <c r="AH33" s="512">
        <v>4.1901542648000001E-2</v>
      </c>
      <c r="AI33" s="512">
        <v>3.8419115766000003E-2</v>
      </c>
      <c r="AJ33" s="512">
        <v>4.3662446087999997E-2</v>
      </c>
      <c r="AK33" s="512">
        <v>4.0525326464999997E-2</v>
      </c>
      <c r="AL33" s="512">
        <v>4.2173933173999999E-2</v>
      </c>
      <c r="AM33" s="512">
        <v>4.6015522299000002E-2</v>
      </c>
      <c r="AN33" s="512">
        <v>4.2166625545000003E-2</v>
      </c>
      <c r="AO33" s="512">
        <v>5.1848715947000003E-2</v>
      </c>
      <c r="AP33" s="512">
        <v>4.8259458747000002E-2</v>
      </c>
      <c r="AQ33" s="512">
        <v>6.3874551887999995E-2</v>
      </c>
      <c r="AR33" s="512">
        <v>6.0790257234999999E-2</v>
      </c>
      <c r="AS33" s="512">
        <v>5.3068560563000002E-2</v>
      </c>
      <c r="AT33" s="512">
        <v>6.1114487671000001E-2</v>
      </c>
      <c r="AU33" s="512">
        <v>6.1150381788000002E-2</v>
      </c>
      <c r="AV33" s="512">
        <v>5.8130306495999998E-2</v>
      </c>
      <c r="AW33" s="512">
        <v>5.0929806635999997E-2</v>
      </c>
      <c r="AX33" s="512">
        <v>6.2664782515000003E-2</v>
      </c>
      <c r="AY33" s="512">
        <v>5.4089585008999998E-2</v>
      </c>
      <c r="AZ33" s="512">
        <v>6.1379436051999997E-2</v>
      </c>
      <c r="BA33" s="512">
        <v>6.1758722566999998E-2</v>
      </c>
      <c r="BB33" s="512">
        <v>6.0550229556E-2</v>
      </c>
      <c r="BC33" s="512">
        <v>6.2568570540999999E-2</v>
      </c>
      <c r="BD33" s="520">
        <v>6.3306100000000004E-2</v>
      </c>
      <c r="BE33" s="520">
        <v>6.5242900000000006E-2</v>
      </c>
      <c r="BF33" s="520">
        <v>6.5067899999999998E-2</v>
      </c>
      <c r="BG33" s="520">
        <v>6.2353699999999998E-2</v>
      </c>
      <c r="BH33" s="520">
        <v>6.7304799999999998E-2</v>
      </c>
      <c r="BI33" s="520">
        <v>6.9700300000000007E-2</v>
      </c>
      <c r="BJ33" s="520">
        <v>7.4596800000000005E-2</v>
      </c>
      <c r="BK33" s="520">
        <v>6.9194599999999995E-2</v>
      </c>
      <c r="BL33" s="520">
        <v>6.4039799999999994E-2</v>
      </c>
      <c r="BM33" s="520">
        <v>7.1621000000000004E-2</v>
      </c>
      <c r="BN33" s="520">
        <v>6.9629399999999994E-2</v>
      </c>
      <c r="BO33" s="520">
        <v>7.3597700000000002E-2</v>
      </c>
      <c r="BP33" s="520">
        <v>7.3160299999999998E-2</v>
      </c>
      <c r="BQ33" s="520">
        <v>7.4874800000000005E-2</v>
      </c>
      <c r="BR33" s="520">
        <v>7.4008599999999994E-2</v>
      </c>
      <c r="BS33" s="520">
        <v>7.0804000000000006E-2</v>
      </c>
      <c r="BT33" s="520">
        <v>7.4708899999999995E-2</v>
      </c>
      <c r="BU33" s="520">
        <v>7.59552E-2</v>
      </c>
      <c r="BV33" s="520">
        <v>8.0651799999999996E-2</v>
      </c>
    </row>
    <row r="34" spans="1:74" ht="12" customHeight="1" x14ac:dyDescent="0.2">
      <c r="A34" s="283" t="s">
        <v>219</v>
      </c>
      <c r="B34" s="605" t="s">
        <v>1232</v>
      </c>
      <c r="C34" s="512">
        <v>9.5038036265E-2</v>
      </c>
      <c r="D34" s="512">
        <v>8.7219282942000001E-2</v>
      </c>
      <c r="E34" s="512">
        <v>7.6046865879000003E-2</v>
      </c>
      <c r="F34" s="512">
        <v>5.3886856427000002E-2</v>
      </c>
      <c r="G34" s="512">
        <v>7.7815394260000004E-2</v>
      </c>
      <c r="H34" s="512">
        <v>8.9696833273000001E-2</v>
      </c>
      <c r="I34" s="512">
        <v>8.9465450286999995E-2</v>
      </c>
      <c r="J34" s="512">
        <v>8.8488744637000002E-2</v>
      </c>
      <c r="K34" s="512">
        <v>8.7782485524000003E-2</v>
      </c>
      <c r="L34" s="512">
        <v>8.4296381104999998E-2</v>
      </c>
      <c r="M34" s="512">
        <v>8.6543368901999998E-2</v>
      </c>
      <c r="N34" s="512">
        <v>8.8055540151000006E-2</v>
      </c>
      <c r="O34" s="512">
        <v>7.8467975393000003E-2</v>
      </c>
      <c r="P34" s="512">
        <v>7.3765384158999997E-2</v>
      </c>
      <c r="Q34" s="512">
        <v>9.2753179628000004E-2</v>
      </c>
      <c r="R34" s="512">
        <v>8.7593040011999995E-2</v>
      </c>
      <c r="S34" s="512">
        <v>9.9040448375999998E-2</v>
      </c>
      <c r="T34" s="512">
        <v>9.7061097572999994E-2</v>
      </c>
      <c r="U34" s="512">
        <v>9.9870561630999999E-2</v>
      </c>
      <c r="V34" s="512">
        <v>9.6882422743999996E-2</v>
      </c>
      <c r="W34" s="512">
        <v>9.1532953521999999E-2</v>
      </c>
      <c r="X34" s="512">
        <v>0.10111865549</v>
      </c>
      <c r="Y34" s="512">
        <v>9.6114211633999996E-2</v>
      </c>
      <c r="Z34" s="512">
        <v>9.5356264396999998E-2</v>
      </c>
      <c r="AA34" s="512">
        <v>8.6453891850999998E-2</v>
      </c>
      <c r="AB34" s="512">
        <v>8.0575290282000001E-2</v>
      </c>
      <c r="AC34" s="512">
        <v>9.5515937214999999E-2</v>
      </c>
      <c r="AD34" s="512">
        <v>8.9112177899E-2</v>
      </c>
      <c r="AE34" s="512">
        <v>9.6800807958999993E-2</v>
      </c>
      <c r="AF34" s="512">
        <v>9.6476308326000002E-2</v>
      </c>
      <c r="AG34" s="512">
        <v>9.3539389804000006E-2</v>
      </c>
      <c r="AH34" s="512">
        <v>9.9088343708000001E-2</v>
      </c>
      <c r="AI34" s="512">
        <v>8.9640986334E-2</v>
      </c>
      <c r="AJ34" s="512">
        <v>9.7993333964000007E-2</v>
      </c>
      <c r="AK34" s="512">
        <v>9.4096214307000006E-2</v>
      </c>
      <c r="AL34" s="512">
        <v>9.2131171681999996E-2</v>
      </c>
      <c r="AM34" s="512">
        <v>9.0217993598999999E-2</v>
      </c>
      <c r="AN34" s="512">
        <v>8.1839751825000001E-2</v>
      </c>
      <c r="AO34" s="512">
        <v>9.6145840452999995E-2</v>
      </c>
      <c r="AP34" s="512">
        <v>8.9921595576000005E-2</v>
      </c>
      <c r="AQ34" s="512">
        <v>9.7299953090999994E-2</v>
      </c>
      <c r="AR34" s="512">
        <v>9.7265560229E-2</v>
      </c>
      <c r="AS34" s="512">
        <v>9.4771651659999998E-2</v>
      </c>
      <c r="AT34" s="512">
        <v>0.10043425327</v>
      </c>
      <c r="AU34" s="512">
        <v>9.1023868702999999E-2</v>
      </c>
      <c r="AV34" s="512">
        <v>9.9420137780000001E-2</v>
      </c>
      <c r="AW34" s="512">
        <v>9.3744388843000001E-2</v>
      </c>
      <c r="AX34" s="512">
        <v>9.3189751503999996E-2</v>
      </c>
      <c r="AY34" s="512">
        <v>8.5760484711000007E-2</v>
      </c>
      <c r="AZ34" s="512">
        <v>8.7109122230000002E-2</v>
      </c>
      <c r="BA34" s="512">
        <v>9.3650924322000006E-2</v>
      </c>
      <c r="BB34" s="512">
        <v>9.0124250370000006E-2</v>
      </c>
      <c r="BC34" s="512">
        <v>9.636980111E-2</v>
      </c>
      <c r="BD34" s="520">
        <v>9.8229899999999995E-2</v>
      </c>
      <c r="BE34" s="520">
        <v>9.7898200000000005E-2</v>
      </c>
      <c r="BF34" s="520">
        <v>0.1003198</v>
      </c>
      <c r="BG34" s="520">
        <v>9.1375799999999993E-2</v>
      </c>
      <c r="BH34" s="520">
        <v>9.7281099999999995E-2</v>
      </c>
      <c r="BI34" s="520">
        <v>9.4358999999999998E-2</v>
      </c>
      <c r="BJ34" s="520">
        <v>9.4364299999999998E-2</v>
      </c>
      <c r="BK34" s="520">
        <v>8.8780600000000001E-2</v>
      </c>
      <c r="BL34" s="520">
        <v>8.39892E-2</v>
      </c>
      <c r="BM34" s="520">
        <v>9.5579800000000006E-2</v>
      </c>
      <c r="BN34" s="520">
        <v>8.8541400000000006E-2</v>
      </c>
      <c r="BO34" s="520">
        <v>9.9017499999999994E-2</v>
      </c>
      <c r="BP34" s="520">
        <v>9.7134700000000004E-2</v>
      </c>
      <c r="BQ34" s="520">
        <v>9.7188700000000003E-2</v>
      </c>
      <c r="BR34" s="520">
        <v>9.9442699999999995E-2</v>
      </c>
      <c r="BS34" s="520">
        <v>9.13717E-2</v>
      </c>
      <c r="BT34" s="520">
        <v>9.6638600000000005E-2</v>
      </c>
      <c r="BU34" s="520">
        <v>9.4667000000000001E-2</v>
      </c>
      <c r="BV34" s="520">
        <v>9.5291799999999996E-2</v>
      </c>
    </row>
    <row r="35" spans="1:74" s="97" customFormat="1" ht="12" customHeight="1" x14ac:dyDescent="0.2">
      <c r="A35" s="609" t="s">
        <v>220</v>
      </c>
      <c r="B35" s="607" t="s">
        <v>1219</v>
      </c>
      <c r="C35" s="117">
        <v>0.11973096583999999</v>
      </c>
      <c r="D35" s="117">
        <v>0.11470028031</v>
      </c>
      <c r="E35" s="117">
        <v>0.10329145570999999</v>
      </c>
      <c r="F35" s="117">
        <v>8.1200430357000003E-2</v>
      </c>
      <c r="G35" s="117">
        <v>0.10473617648</v>
      </c>
      <c r="H35" s="117">
        <v>0.12137343315</v>
      </c>
      <c r="I35" s="117">
        <v>0.12084192451</v>
      </c>
      <c r="J35" s="117">
        <v>0.11860935311</v>
      </c>
      <c r="K35" s="117">
        <v>0.11926514598</v>
      </c>
      <c r="L35" s="117">
        <v>0.11142250623</v>
      </c>
      <c r="M35" s="117">
        <v>0.11674912669</v>
      </c>
      <c r="N35" s="117">
        <v>0.12351524209</v>
      </c>
      <c r="O35" s="117">
        <v>0.10190992040999999</v>
      </c>
      <c r="P35" s="117">
        <v>0.10084932368000001</v>
      </c>
      <c r="Q35" s="117">
        <v>0.12537760617999999</v>
      </c>
      <c r="R35" s="117">
        <v>0.12021511074000001</v>
      </c>
      <c r="S35" s="117">
        <v>0.13359240863999999</v>
      </c>
      <c r="T35" s="117">
        <v>0.12845406738000001</v>
      </c>
      <c r="U35" s="117">
        <v>0.13059915235</v>
      </c>
      <c r="V35" s="117">
        <v>0.13160538109</v>
      </c>
      <c r="W35" s="117">
        <v>0.12042510870000001</v>
      </c>
      <c r="X35" s="117">
        <v>0.13856459617</v>
      </c>
      <c r="Y35" s="117">
        <v>0.13196145059</v>
      </c>
      <c r="Z35" s="117">
        <v>0.13240878368</v>
      </c>
      <c r="AA35" s="117">
        <v>0.11774947854999999</v>
      </c>
      <c r="AB35" s="117">
        <v>0.11113875703999999</v>
      </c>
      <c r="AC35" s="117">
        <v>0.13272038711</v>
      </c>
      <c r="AD35" s="117">
        <v>0.12708820151</v>
      </c>
      <c r="AE35" s="117">
        <v>0.13402123101999999</v>
      </c>
      <c r="AF35" s="117">
        <v>0.13916720659000001</v>
      </c>
      <c r="AG35" s="117">
        <v>0.13162209975</v>
      </c>
      <c r="AH35" s="117">
        <v>0.14098988636000001</v>
      </c>
      <c r="AI35" s="117">
        <v>0.12806010209999999</v>
      </c>
      <c r="AJ35" s="117">
        <v>0.14165578005000001</v>
      </c>
      <c r="AK35" s="117">
        <v>0.13462154076999999</v>
      </c>
      <c r="AL35" s="117">
        <v>0.13430510486</v>
      </c>
      <c r="AM35" s="117">
        <v>0.13623351589999999</v>
      </c>
      <c r="AN35" s="117">
        <v>0.12400637737</v>
      </c>
      <c r="AO35" s="117">
        <v>0.1479945564</v>
      </c>
      <c r="AP35" s="117">
        <v>0.13818105432</v>
      </c>
      <c r="AQ35" s="117">
        <v>0.16117450497999999</v>
      </c>
      <c r="AR35" s="117">
        <v>0.15805581746</v>
      </c>
      <c r="AS35" s="117">
        <v>0.14784021221999999</v>
      </c>
      <c r="AT35" s="117">
        <v>0.16154874093999999</v>
      </c>
      <c r="AU35" s="117">
        <v>0.15217425049</v>
      </c>
      <c r="AV35" s="117">
        <v>0.15755044428000001</v>
      </c>
      <c r="AW35" s="117">
        <v>0.14467419547999999</v>
      </c>
      <c r="AX35" s="117">
        <v>0.15585453401999999</v>
      </c>
      <c r="AY35" s="117">
        <v>0.13985006972</v>
      </c>
      <c r="AZ35" s="117">
        <v>0.14848855827999999</v>
      </c>
      <c r="BA35" s="117">
        <v>0.15540964689</v>
      </c>
      <c r="BB35" s="117">
        <v>0.15067447992999999</v>
      </c>
      <c r="BC35" s="117">
        <v>0.15893837164999999</v>
      </c>
      <c r="BD35" s="608">
        <v>0.16153600000000001</v>
      </c>
      <c r="BE35" s="608">
        <v>0.16314110000000001</v>
      </c>
      <c r="BF35" s="608">
        <v>0.1653877</v>
      </c>
      <c r="BG35" s="608">
        <v>0.15372949999999999</v>
      </c>
      <c r="BH35" s="608">
        <v>0.16458590000000001</v>
      </c>
      <c r="BI35" s="608">
        <v>0.16405929999999999</v>
      </c>
      <c r="BJ35" s="608">
        <v>0.1689611</v>
      </c>
      <c r="BK35" s="608">
        <v>0.15797530000000001</v>
      </c>
      <c r="BL35" s="608">
        <v>0.14802889999999999</v>
      </c>
      <c r="BM35" s="608">
        <v>0.16720080000000001</v>
      </c>
      <c r="BN35" s="608">
        <v>0.1581708</v>
      </c>
      <c r="BO35" s="608">
        <v>0.1726152</v>
      </c>
      <c r="BP35" s="608">
        <v>0.170295</v>
      </c>
      <c r="BQ35" s="608">
        <v>0.17206350000000001</v>
      </c>
      <c r="BR35" s="608">
        <v>0.1734513</v>
      </c>
      <c r="BS35" s="608">
        <v>0.16217570000000001</v>
      </c>
      <c r="BT35" s="608">
        <v>0.17134750000000001</v>
      </c>
      <c r="BU35" s="608">
        <v>0.1706222</v>
      </c>
      <c r="BV35" s="608">
        <v>0.17594360000000001</v>
      </c>
    </row>
    <row r="36" spans="1:74" s="97" customFormat="1" ht="12" customHeight="1" x14ac:dyDescent="0.2">
      <c r="A36" s="73"/>
      <c r="B36" s="98" t="s">
        <v>221</v>
      </c>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0"/>
      <c r="BE36" s="600"/>
      <c r="BF36" s="600"/>
      <c r="BG36" s="600"/>
      <c r="BH36" s="600"/>
      <c r="BI36" s="600"/>
      <c r="BJ36" s="600"/>
      <c r="BK36" s="600"/>
      <c r="BL36" s="600"/>
      <c r="BM36" s="600"/>
      <c r="BN36" s="600"/>
      <c r="BO36" s="600"/>
      <c r="BP36" s="600"/>
      <c r="BQ36" s="600"/>
      <c r="BR36" s="600"/>
      <c r="BS36" s="600"/>
      <c r="BT36" s="600"/>
      <c r="BU36" s="600"/>
      <c r="BV36" s="600"/>
    </row>
    <row r="37" spans="1:74" s="97" customFormat="1" ht="12" customHeight="1" x14ac:dyDescent="0.2">
      <c r="A37" s="283" t="s">
        <v>842</v>
      </c>
      <c r="B37" s="605" t="s">
        <v>1231</v>
      </c>
      <c r="C37" s="512">
        <v>2.4692929575000001E-2</v>
      </c>
      <c r="D37" s="512">
        <v>2.7480997367999999E-2</v>
      </c>
      <c r="E37" s="512">
        <v>2.7244589826999999E-2</v>
      </c>
      <c r="F37" s="512">
        <v>2.7313573930000001E-2</v>
      </c>
      <c r="G37" s="512">
        <v>2.6920782221E-2</v>
      </c>
      <c r="H37" s="512">
        <v>3.1676599876000001E-2</v>
      </c>
      <c r="I37" s="512">
        <v>3.1376474223000002E-2</v>
      </c>
      <c r="J37" s="512">
        <v>3.0120608478000001E-2</v>
      </c>
      <c r="K37" s="512">
        <v>3.1482660454E-2</v>
      </c>
      <c r="L37" s="512">
        <v>2.7126125123999999E-2</v>
      </c>
      <c r="M37" s="512">
        <v>3.0205757789E-2</v>
      </c>
      <c r="N37" s="512">
        <v>3.5459701938E-2</v>
      </c>
      <c r="O37" s="512">
        <v>2.3441945020999999E-2</v>
      </c>
      <c r="P37" s="512">
        <v>2.7083939519000001E-2</v>
      </c>
      <c r="Q37" s="512">
        <v>3.2624426555000002E-2</v>
      </c>
      <c r="R37" s="512">
        <v>3.2622070727999997E-2</v>
      </c>
      <c r="S37" s="512">
        <v>3.4551960261999998E-2</v>
      </c>
      <c r="T37" s="512">
        <v>3.1392969812000002E-2</v>
      </c>
      <c r="U37" s="512">
        <v>3.0728590723E-2</v>
      </c>
      <c r="V37" s="512">
        <v>3.4722958347000003E-2</v>
      </c>
      <c r="W37" s="512">
        <v>2.8892155172999999E-2</v>
      </c>
      <c r="X37" s="512">
        <v>3.7445940679999998E-2</v>
      </c>
      <c r="Y37" s="512">
        <v>3.5847238954000001E-2</v>
      </c>
      <c r="Z37" s="512">
        <v>3.7052519281E-2</v>
      </c>
      <c r="AA37" s="512">
        <v>3.1295586696000001E-2</v>
      </c>
      <c r="AB37" s="512">
        <v>3.0563466760000001E-2</v>
      </c>
      <c r="AC37" s="512">
        <v>3.7204449894E-2</v>
      </c>
      <c r="AD37" s="512">
        <v>3.7976023608000002E-2</v>
      </c>
      <c r="AE37" s="512">
        <v>3.7220423065000001E-2</v>
      </c>
      <c r="AF37" s="512">
        <v>4.2690898263000002E-2</v>
      </c>
      <c r="AG37" s="512">
        <v>3.8082709947999997E-2</v>
      </c>
      <c r="AH37" s="512">
        <v>4.1901542648000001E-2</v>
      </c>
      <c r="AI37" s="512">
        <v>3.8419115766000003E-2</v>
      </c>
      <c r="AJ37" s="512">
        <v>4.3662446087999997E-2</v>
      </c>
      <c r="AK37" s="512">
        <v>4.0525326464999997E-2</v>
      </c>
      <c r="AL37" s="512">
        <v>4.2173933173999999E-2</v>
      </c>
      <c r="AM37" s="512">
        <v>4.6015522299000002E-2</v>
      </c>
      <c r="AN37" s="512">
        <v>4.2166625545000003E-2</v>
      </c>
      <c r="AO37" s="512">
        <v>5.1848715947000003E-2</v>
      </c>
      <c r="AP37" s="512">
        <v>4.8259458747000002E-2</v>
      </c>
      <c r="AQ37" s="512">
        <v>6.3874551887999995E-2</v>
      </c>
      <c r="AR37" s="512">
        <v>6.0790257234999999E-2</v>
      </c>
      <c r="AS37" s="512">
        <v>5.3068560563000002E-2</v>
      </c>
      <c r="AT37" s="512">
        <v>6.1114487671000001E-2</v>
      </c>
      <c r="AU37" s="512">
        <v>6.1150381788000002E-2</v>
      </c>
      <c r="AV37" s="512">
        <v>5.8130306495999998E-2</v>
      </c>
      <c r="AW37" s="512">
        <v>5.0929806635999997E-2</v>
      </c>
      <c r="AX37" s="512">
        <v>6.2664782515000003E-2</v>
      </c>
      <c r="AY37" s="512">
        <v>5.4089585008999998E-2</v>
      </c>
      <c r="AZ37" s="512">
        <v>6.1379436051999997E-2</v>
      </c>
      <c r="BA37" s="512">
        <v>6.1758722566999998E-2</v>
      </c>
      <c r="BB37" s="512">
        <v>6.0550229556E-2</v>
      </c>
      <c r="BC37" s="512">
        <v>6.2568570540999999E-2</v>
      </c>
      <c r="BD37" s="520">
        <v>6.3306100000000004E-2</v>
      </c>
      <c r="BE37" s="520">
        <v>6.5242900000000006E-2</v>
      </c>
      <c r="BF37" s="520">
        <v>6.5067899999999998E-2</v>
      </c>
      <c r="BG37" s="520">
        <v>6.2353699999999998E-2</v>
      </c>
      <c r="BH37" s="520">
        <v>6.7304799999999998E-2</v>
      </c>
      <c r="BI37" s="520">
        <v>6.9700300000000007E-2</v>
      </c>
      <c r="BJ37" s="520">
        <v>7.4596800000000005E-2</v>
      </c>
      <c r="BK37" s="520">
        <v>6.9194599999999995E-2</v>
      </c>
      <c r="BL37" s="520">
        <v>6.4039799999999994E-2</v>
      </c>
      <c r="BM37" s="520">
        <v>7.1621000000000004E-2</v>
      </c>
      <c r="BN37" s="520">
        <v>6.9629399999999994E-2</v>
      </c>
      <c r="BO37" s="520">
        <v>7.3597700000000002E-2</v>
      </c>
      <c r="BP37" s="520">
        <v>7.3160299999999998E-2</v>
      </c>
      <c r="BQ37" s="520">
        <v>7.4874800000000005E-2</v>
      </c>
      <c r="BR37" s="520">
        <v>7.4008599999999994E-2</v>
      </c>
      <c r="BS37" s="520">
        <v>7.0804000000000006E-2</v>
      </c>
      <c r="BT37" s="520">
        <v>7.4708899999999995E-2</v>
      </c>
      <c r="BU37" s="520">
        <v>7.59552E-2</v>
      </c>
      <c r="BV37" s="520">
        <v>8.0651799999999996E-2</v>
      </c>
    </row>
    <row r="38" spans="1:74" s="97" customFormat="1" ht="12" customHeight="1" x14ac:dyDescent="0.2">
      <c r="A38" s="284" t="s">
        <v>594</v>
      </c>
      <c r="B38" s="605" t="s">
        <v>1227</v>
      </c>
      <c r="C38" s="512">
        <v>7.3865770999999997E-2</v>
      </c>
      <c r="D38" s="512">
        <v>6.7647374999999996E-2</v>
      </c>
      <c r="E38" s="512">
        <v>6.5207065999999994E-2</v>
      </c>
      <c r="F38" s="512">
        <v>3.7735757000000002E-2</v>
      </c>
      <c r="G38" s="512">
        <v>4.6906284999999999E-2</v>
      </c>
      <c r="H38" s="512">
        <v>5.7481765999999997E-2</v>
      </c>
      <c r="I38" s="512">
        <v>6.3542210000000002E-2</v>
      </c>
      <c r="J38" s="512">
        <v>6.2937717000000004E-2</v>
      </c>
      <c r="K38" s="512">
        <v>6.1526271E-2</v>
      </c>
      <c r="L38" s="512">
        <v>6.5532831999999999E-2</v>
      </c>
      <c r="M38" s="512">
        <v>6.6161330000000004E-2</v>
      </c>
      <c r="N38" s="512">
        <v>6.6603605999999996E-2</v>
      </c>
      <c r="O38" s="512">
        <v>6.3623842999999999E-2</v>
      </c>
      <c r="P38" s="512">
        <v>5.0555822E-2</v>
      </c>
      <c r="Q38" s="512">
        <v>6.4766035E-2</v>
      </c>
      <c r="R38" s="512">
        <v>6.2331617999999998E-2</v>
      </c>
      <c r="S38" s="512">
        <v>6.8944349000000002E-2</v>
      </c>
      <c r="T38" s="512">
        <v>6.7645392999999998E-2</v>
      </c>
      <c r="U38" s="512">
        <v>6.9433480000000006E-2</v>
      </c>
      <c r="V38" s="512">
        <v>6.4306328999999995E-2</v>
      </c>
      <c r="W38" s="512">
        <v>6.2036926999999999E-2</v>
      </c>
      <c r="X38" s="512">
        <v>7.1307403000000005E-2</v>
      </c>
      <c r="Y38" s="512">
        <v>7.1495755999999994E-2</v>
      </c>
      <c r="Z38" s="512">
        <v>7.3048482999999997E-2</v>
      </c>
      <c r="AA38" s="512">
        <v>7.0911891000000005E-2</v>
      </c>
      <c r="AB38" s="512">
        <v>6.2452928999999997E-2</v>
      </c>
      <c r="AC38" s="512">
        <v>6.9747570999999994E-2</v>
      </c>
      <c r="AD38" s="512">
        <v>6.4053737999999999E-2</v>
      </c>
      <c r="AE38" s="512">
        <v>6.9145580999999998E-2</v>
      </c>
      <c r="AF38" s="512">
        <v>6.9177629000000004E-2</v>
      </c>
      <c r="AG38" s="512">
        <v>6.9699365999999999E-2</v>
      </c>
      <c r="AH38" s="512">
        <v>6.7535672000000005E-2</v>
      </c>
      <c r="AI38" s="512">
        <v>5.9938685999999998E-2</v>
      </c>
      <c r="AJ38" s="512">
        <v>6.9516270000000005E-2</v>
      </c>
      <c r="AK38" s="512">
        <v>6.9719157000000004E-2</v>
      </c>
      <c r="AL38" s="512">
        <v>6.6330149000000005E-2</v>
      </c>
      <c r="AM38" s="512">
        <v>6.8830973000000004E-2</v>
      </c>
      <c r="AN38" s="512">
        <v>6.2006827E-2</v>
      </c>
      <c r="AO38" s="512">
        <v>6.7920419999999995E-2</v>
      </c>
      <c r="AP38" s="512">
        <v>6.4545067999999997E-2</v>
      </c>
      <c r="AQ38" s="512">
        <v>6.8536510999999994E-2</v>
      </c>
      <c r="AR38" s="512">
        <v>6.8812366E-2</v>
      </c>
      <c r="AS38" s="512">
        <v>7.0757352999999995E-2</v>
      </c>
      <c r="AT38" s="512">
        <v>6.8752308999999998E-2</v>
      </c>
      <c r="AU38" s="512">
        <v>6.6934515999999999E-2</v>
      </c>
      <c r="AV38" s="512">
        <v>7.0381712999999999E-2</v>
      </c>
      <c r="AW38" s="512">
        <v>6.9785562999999995E-2</v>
      </c>
      <c r="AX38" s="512">
        <v>7.4072981999999996E-2</v>
      </c>
      <c r="AY38" s="512">
        <v>6.7741896999999995E-2</v>
      </c>
      <c r="AZ38" s="512">
        <v>6.8532256E-2</v>
      </c>
      <c r="BA38" s="512">
        <v>7.1870100000000006E-2</v>
      </c>
      <c r="BB38" s="512">
        <v>6.6929799999999998E-2</v>
      </c>
      <c r="BC38" s="512">
        <v>7.00297E-2</v>
      </c>
      <c r="BD38" s="520">
        <v>7.2333599999999998E-2</v>
      </c>
      <c r="BE38" s="520">
        <v>7.2145899999999999E-2</v>
      </c>
      <c r="BF38" s="520">
        <v>7.2471099999999997E-2</v>
      </c>
      <c r="BG38" s="520">
        <v>6.7555500000000004E-2</v>
      </c>
      <c r="BH38" s="520">
        <v>7.04708E-2</v>
      </c>
      <c r="BI38" s="520">
        <v>7.0604500000000001E-2</v>
      </c>
      <c r="BJ38" s="520">
        <v>7.1480399999999999E-2</v>
      </c>
      <c r="BK38" s="520">
        <v>7.1233299999999999E-2</v>
      </c>
      <c r="BL38" s="520">
        <v>6.3259399999999993E-2</v>
      </c>
      <c r="BM38" s="520">
        <v>7.1409700000000007E-2</v>
      </c>
      <c r="BN38" s="520">
        <v>6.5450999999999995E-2</v>
      </c>
      <c r="BO38" s="520">
        <v>7.1512000000000006E-2</v>
      </c>
      <c r="BP38" s="520">
        <v>6.9617700000000005E-2</v>
      </c>
      <c r="BQ38" s="520">
        <v>7.0196300000000003E-2</v>
      </c>
      <c r="BR38" s="520">
        <v>7.0849800000000004E-2</v>
      </c>
      <c r="BS38" s="520">
        <v>6.6877400000000004E-2</v>
      </c>
      <c r="BT38" s="520">
        <v>6.9601899999999994E-2</v>
      </c>
      <c r="BU38" s="520">
        <v>7.0576600000000003E-2</v>
      </c>
      <c r="BV38" s="520">
        <v>7.2010500000000005E-2</v>
      </c>
    </row>
    <row r="39" spans="1:74" s="97" customFormat="1" ht="12" customHeight="1" x14ac:dyDescent="0.2">
      <c r="A39" s="283" t="s">
        <v>35</v>
      </c>
      <c r="B39" s="605" t="s">
        <v>1233</v>
      </c>
      <c r="C39" s="512">
        <v>9.9312016123999994E-2</v>
      </c>
      <c r="D39" s="512">
        <v>9.1141614462000003E-2</v>
      </c>
      <c r="E39" s="512">
        <v>7.9466785996000003E-2</v>
      </c>
      <c r="F39" s="512">
        <v>5.6310257970999998E-2</v>
      </c>
      <c r="G39" s="512">
        <v>8.1314911875000007E-2</v>
      </c>
      <c r="H39" s="512">
        <v>9.3730688670999998E-2</v>
      </c>
      <c r="I39" s="512">
        <v>9.3488912502000004E-2</v>
      </c>
      <c r="J39" s="512">
        <v>9.2468263124E-2</v>
      </c>
      <c r="K39" s="512">
        <v>9.1730236861E-2</v>
      </c>
      <c r="L39" s="512">
        <v>8.8087377982000004E-2</v>
      </c>
      <c r="M39" s="512">
        <v>9.0435432612999994E-2</v>
      </c>
      <c r="N39" s="512">
        <v>9.2015607016999998E-2</v>
      </c>
      <c r="O39" s="512">
        <v>8.1679711262999999E-2</v>
      </c>
      <c r="P39" s="512">
        <v>7.6784640542999993E-2</v>
      </c>
      <c r="Q39" s="512">
        <v>9.6549624353999997E-2</v>
      </c>
      <c r="R39" s="512">
        <v>9.1178261753999998E-2</v>
      </c>
      <c r="S39" s="512">
        <v>0.1030942295</v>
      </c>
      <c r="T39" s="512">
        <v>0.10103386722</v>
      </c>
      <c r="U39" s="512">
        <v>0.1039583245</v>
      </c>
      <c r="V39" s="512">
        <v>0.10084783709</v>
      </c>
      <c r="W39" s="512">
        <v>9.5279429523000003E-2</v>
      </c>
      <c r="X39" s="512">
        <v>0.10525746841</v>
      </c>
      <c r="Y39" s="512">
        <v>0.10004821209</v>
      </c>
      <c r="Z39" s="512">
        <v>9.9259302059999999E-2</v>
      </c>
      <c r="AA39" s="512">
        <v>9.0445440338999997E-2</v>
      </c>
      <c r="AB39" s="512">
        <v>8.4295369504999995E-2</v>
      </c>
      <c r="AC39" s="512">
        <v>9.9925772955000006E-2</v>
      </c>
      <c r="AD39" s="512">
        <v>9.3226296515000001E-2</v>
      </c>
      <c r="AE39" s="512">
        <v>0.10126989058999999</v>
      </c>
      <c r="AF39" s="512">
        <v>0.10093043737</v>
      </c>
      <c r="AG39" s="512">
        <v>9.7857899541000007E-2</v>
      </c>
      <c r="AH39" s="512">
        <v>0.10366304295999999</v>
      </c>
      <c r="AI39" s="512">
        <v>9.3779508760000005E-2</v>
      </c>
      <c r="AJ39" s="512">
        <v>0.10251750935999999</v>
      </c>
      <c r="AK39" s="512">
        <v>9.8440532644999995E-2</v>
      </c>
      <c r="AL39" s="512">
        <v>9.6384766051999998E-2</v>
      </c>
      <c r="AM39" s="512">
        <v>9.4383258651999993E-2</v>
      </c>
      <c r="AN39" s="512">
        <v>8.5618202714999994E-2</v>
      </c>
      <c r="AO39" s="512">
        <v>0.10058478764000001</v>
      </c>
      <c r="AP39" s="512">
        <v>9.4073176260000002E-2</v>
      </c>
      <c r="AQ39" s="512">
        <v>0.10179218439</v>
      </c>
      <c r="AR39" s="512">
        <v>0.10175620364</v>
      </c>
      <c r="AS39" s="512">
        <v>9.9147154072999996E-2</v>
      </c>
      <c r="AT39" s="512">
        <v>0.10507119175</v>
      </c>
      <c r="AU39" s="512">
        <v>9.5226340118999997E-2</v>
      </c>
      <c r="AV39" s="512">
        <v>0.10401025566</v>
      </c>
      <c r="AW39" s="512">
        <v>9.8072463666999996E-2</v>
      </c>
      <c r="AX39" s="512">
        <v>9.7492219335000005E-2</v>
      </c>
      <c r="AY39" s="512">
        <v>8.9719951505000006E-2</v>
      </c>
      <c r="AZ39" s="512">
        <v>9.1130854127999997E-2</v>
      </c>
      <c r="BA39" s="512">
        <v>9.7974683992000003E-2</v>
      </c>
      <c r="BB39" s="512">
        <v>9.4285187401999995E-2</v>
      </c>
      <c r="BC39" s="512">
        <v>0.10081908832</v>
      </c>
      <c r="BD39" s="520">
        <v>0.102765</v>
      </c>
      <c r="BE39" s="520">
        <v>0.102418</v>
      </c>
      <c r="BF39" s="520">
        <v>0.1049514</v>
      </c>
      <c r="BG39" s="520">
        <v>9.5594499999999999E-2</v>
      </c>
      <c r="BH39" s="520">
        <v>0.1017725</v>
      </c>
      <c r="BI39" s="520">
        <v>9.8715499999999998E-2</v>
      </c>
      <c r="BJ39" s="520">
        <v>9.8721000000000003E-2</v>
      </c>
      <c r="BK39" s="520">
        <v>9.2879500000000004E-2</v>
      </c>
      <c r="BL39" s="520">
        <v>8.7866899999999998E-2</v>
      </c>
      <c r="BM39" s="520">
        <v>9.9992600000000001E-2</v>
      </c>
      <c r="BN39" s="520">
        <v>9.2629199999999995E-2</v>
      </c>
      <c r="BO39" s="520">
        <v>0.103589</v>
      </c>
      <c r="BP39" s="520">
        <v>0.1016193</v>
      </c>
      <c r="BQ39" s="520">
        <v>0.1016758</v>
      </c>
      <c r="BR39" s="520">
        <v>0.1040339</v>
      </c>
      <c r="BS39" s="520">
        <v>9.55902E-2</v>
      </c>
      <c r="BT39" s="520">
        <v>0.1011003</v>
      </c>
      <c r="BU39" s="520">
        <v>9.9037700000000006E-2</v>
      </c>
      <c r="BV39" s="520">
        <v>9.9691299999999997E-2</v>
      </c>
    </row>
    <row r="40" spans="1:74" s="97" customFormat="1" ht="12" customHeight="1" x14ac:dyDescent="0.2">
      <c r="A40" s="280" t="s">
        <v>24</v>
      </c>
      <c r="B40" s="605" t="s">
        <v>1221</v>
      </c>
      <c r="C40" s="512">
        <v>9.2937920000000004E-3</v>
      </c>
      <c r="D40" s="512">
        <v>9.2287870000000004E-3</v>
      </c>
      <c r="E40" s="512">
        <v>1.0377569999999999E-2</v>
      </c>
      <c r="F40" s="512">
        <v>9.9098859999999997E-3</v>
      </c>
      <c r="G40" s="512">
        <v>1.0026475E-2</v>
      </c>
      <c r="H40" s="512">
        <v>9.5522209999999996E-3</v>
      </c>
      <c r="I40" s="512">
        <v>9.9207659999999993E-3</v>
      </c>
      <c r="J40" s="512">
        <v>9.8925739999999995E-3</v>
      </c>
      <c r="K40" s="512">
        <v>9.5995899999999999E-3</v>
      </c>
      <c r="L40" s="512">
        <v>9.7715739999999999E-3</v>
      </c>
      <c r="M40" s="512">
        <v>9.9775869999999996E-3</v>
      </c>
      <c r="N40" s="512">
        <v>1.0164825000000001E-2</v>
      </c>
      <c r="O40" s="512">
        <v>9.9883739999999995E-3</v>
      </c>
      <c r="P40" s="512">
        <v>9.2633309999999996E-3</v>
      </c>
      <c r="Q40" s="512">
        <v>9.6303039999999993E-3</v>
      </c>
      <c r="R40" s="512">
        <v>9.6129969999999999E-3</v>
      </c>
      <c r="S40" s="512">
        <v>9.9465909999999994E-3</v>
      </c>
      <c r="T40" s="512">
        <v>9.5772970000000002E-3</v>
      </c>
      <c r="U40" s="512">
        <v>1.0001714E-2</v>
      </c>
      <c r="V40" s="512">
        <v>9.9548510000000007E-3</v>
      </c>
      <c r="W40" s="512">
        <v>9.8022140000000001E-3</v>
      </c>
      <c r="X40" s="512">
        <v>9.892952E-3</v>
      </c>
      <c r="Y40" s="512">
        <v>9.8785100000000001E-3</v>
      </c>
      <c r="Z40" s="512">
        <v>1.0457998E-2</v>
      </c>
      <c r="AA40" s="512">
        <v>1.0409272000000001E-2</v>
      </c>
      <c r="AB40" s="512">
        <v>9.1119540000000002E-3</v>
      </c>
      <c r="AC40" s="512">
        <v>9.7821339999999996E-3</v>
      </c>
      <c r="AD40" s="512">
        <v>9.5936300000000006E-3</v>
      </c>
      <c r="AE40" s="512">
        <v>9.9210500000000007E-3</v>
      </c>
      <c r="AF40" s="512">
        <v>9.5742220000000003E-3</v>
      </c>
      <c r="AG40" s="512">
        <v>9.9702699999999998E-3</v>
      </c>
      <c r="AH40" s="512">
        <v>1.0013032E-2</v>
      </c>
      <c r="AI40" s="512">
        <v>9.7550359999999999E-3</v>
      </c>
      <c r="AJ40" s="512">
        <v>9.8235370000000002E-3</v>
      </c>
      <c r="AK40" s="512">
        <v>9.984784E-3</v>
      </c>
      <c r="AL40" s="512">
        <v>1.0449682E-2</v>
      </c>
      <c r="AM40" s="512">
        <v>1.0709062E-2</v>
      </c>
      <c r="AN40" s="512">
        <v>9.3128329999999995E-3</v>
      </c>
      <c r="AO40" s="512">
        <v>1.0102297999999999E-2</v>
      </c>
      <c r="AP40" s="512">
        <v>9.8151969999999995E-3</v>
      </c>
      <c r="AQ40" s="512">
        <v>1.0070045999999999E-2</v>
      </c>
      <c r="AR40" s="512">
        <v>9.5616980000000004E-3</v>
      </c>
      <c r="AS40" s="512">
        <v>9.8399239999999999E-3</v>
      </c>
      <c r="AT40" s="512">
        <v>9.9670009999999996E-3</v>
      </c>
      <c r="AU40" s="512">
        <v>9.8277659999999999E-3</v>
      </c>
      <c r="AV40" s="512">
        <v>1.0218730000000001E-2</v>
      </c>
      <c r="AW40" s="512">
        <v>1.0028753E-2</v>
      </c>
      <c r="AX40" s="512">
        <v>1.0214233E-2</v>
      </c>
      <c r="AY40" s="512">
        <v>1.0045132999999999E-2</v>
      </c>
      <c r="AZ40" s="512">
        <v>9.3615439999999994E-3</v>
      </c>
      <c r="BA40" s="512">
        <v>9.5260780000000003E-3</v>
      </c>
      <c r="BB40" s="512">
        <v>8.9933400000000007E-3</v>
      </c>
      <c r="BC40" s="512">
        <v>9.53063E-3</v>
      </c>
      <c r="BD40" s="520">
        <v>9.4547999999999993E-3</v>
      </c>
      <c r="BE40" s="520">
        <v>9.6696799999999999E-3</v>
      </c>
      <c r="BF40" s="520">
        <v>9.7882300000000002E-3</v>
      </c>
      <c r="BG40" s="520">
        <v>9.7306800000000002E-3</v>
      </c>
      <c r="BH40" s="520">
        <v>9.8974700000000002E-3</v>
      </c>
      <c r="BI40" s="520">
        <v>1.00079E-2</v>
      </c>
      <c r="BJ40" s="520">
        <v>1.0315100000000001E-2</v>
      </c>
      <c r="BK40" s="520">
        <v>1.0041599999999999E-2</v>
      </c>
      <c r="BL40" s="520">
        <v>9.0824400000000007E-3</v>
      </c>
      <c r="BM40" s="520">
        <v>9.2676900000000003E-3</v>
      </c>
      <c r="BN40" s="520">
        <v>8.1465800000000005E-3</v>
      </c>
      <c r="BO40" s="520">
        <v>8.8846800000000007E-3</v>
      </c>
      <c r="BP40" s="520">
        <v>9.1807899999999994E-3</v>
      </c>
      <c r="BQ40" s="520">
        <v>9.7715600000000003E-3</v>
      </c>
      <c r="BR40" s="520">
        <v>9.9347399999999992E-3</v>
      </c>
      <c r="BS40" s="520">
        <v>9.9543400000000008E-3</v>
      </c>
      <c r="BT40" s="520">
        <v>1.00082E-2</v>
      </c>
      <c r="BU40" s="520">
        <v>1.0005200000000001E-2</v>
      </c>
      <c r="BV40" s="520">
        <v>1.02784E-2</v>
      </c>
    </row>
    <row r="41" spans="1:74" s="97" customFormat="1" ht="12" customHeight="1" x14ac:dyDescent="0.2">
      <c r="A41" s="280" t="s">
        <v>23</v>
      </c>
      <c r="B41" s="605" t="s">
        <v>1222</v>
      </c>
      <c r="C41" s="512">
        <v>8.3586689000000006E-2</v>
      </c>
      <c r="D41" s="512">
        <v>8.8261827000000001E-2</v>
      </c>
      <c r="E41" s="512">
        <v>8.1284136000000007E-2</v>
      </c>
      <c r="F41" s="512">
        <v>7.9139137999999998E-2</v>
      </c>
      <c r="G41" s="512">
        <v>0.10227865999999999</v>
      </c>
      <c r="H41" s="512">
        <v>9.5533897000000007E-2</v>
      </c>
      <c r="I41" s="512">
        <v>9.1242952000000002E-2</v>
      </c>
      <c r="J41" s="512">
        <v>7.9443499000000001E-2</v>
      </c>
      <c r="K41" s="512">
        <v>6.3732099E-2</v>
      </c>
      <c r="L41" s="512">
        <v>6.4181106000000002E-2</v>
      </c>
      <c r="M41" s="512">
        <v>7.1285752999999993E-2</v>
      </c>
      <c r="N41" s="512">
        <v>7.3384774999999999E-2</v>
      </c>
      <c r="O41" s="512">
        <v>8.3798859000000003E-2</v>
      </c>
      <c r="P41" s="512">
        <v>6.8705769E-2</v>
      </c>
      <c r="Q41" s="512">
        <v>7.2404121000000002E-2</v>
      </c>
      <c r="R41" s="512">
        <v>6.6154679999999993E-2</v>
      </c>
      <c r="S41" s="512">
        <v>7.9530185000000003E-2</v>
      </c>
      <c r="T41" s="512">
        <v>8.0025317999999998E-2</v>
      </c>
      <c r="U41" s="512">
        <v>7.5396712000000005E-2</v>
      </c>
      <c r="V41" s="512">
        <v>6.9359638000000001E-2</v>
      </c>
      <c r="W41" s="512">
        <v>5.8079973E-2</v>
      </c>
      <c r="X41" s="512">
        <v>5.8457578000000003E-2</v>
      </c>
      <c r="Y41" s="512">
        <v>6.6101528000000007E-2</v>
      </c>
      <c r="Z41" s="512">
        <v>8.0393118999999999E-2</v>
      </c>
      <c r="AA41" s="512">
        <v>8.2562257E-2</v>
      </c>
      <c r="AB41" s="512">
        <v>7.2745778999999997E-2</v>
      </c>
      <c r="AC41" s="512">
        <v>8.3377053000000007E-2</v>
      </c>
      <c r="AD41" s="512">
        <v>6.8464633999999996E-2</v>
      </c>
      <c r="AE41" s="512">
        <v>7.9700155999999994E-2</v>
      </c>
      <c r="AF41" s="512">
        <v>8.8670357000000005E-2</v>
      </c>
      <c r="AG41" s="512">
        <v>8.3824154999999997E-2</v>
      </c>
      <c r="AH41" s="512">
        <v>7.2105621999999994E-2</v>
      </c>
      <c r="AI41" s="512">
        <v>5.8093213999999997E-2</v>
      </c>
      <c r="AJ41" s="512">
        <v>4.9021632000000002E-2</v>
      </c>
      <c r="AK41" s="512">
        <v>6.1068480000000001E-2</v>
      </c>
      <c r="AL41" s="512">
        <v>6.9705592999999996E-2</v>
      </c>
      <c r="AM41" s="512">
        <v>7.6043060999999995E-2</v>
      </c>
      <c r="AN41" s="512">
        <v>6.3736935999999994E-2</v>
      </c>
      <c r="AO41" s="512">
        <v>6.8913464999999993E-2</v>
      </c>
      <c r="AP41" s="512">
        <v>5.9637923000000002E-2</v>
      </c>
      <c r="AQ41" s="512">
        <v>9.3640893000000003E-2</v>
      </c>
      <c r="AR41" s="512">
        <v>6.6422234999999996E-2</v>
      </c>
      <c r="AS41" s="512">
        <v>7.2329803999999998E-2</v>
      </c>
      <c r="AT41" s="512">
        <v>7.2059894999999999E-2</v>
      </c>
      <c r="AU41" s="512">
        <v>5.6192961999999999E-2</v>
      </c>
      <c r="AV41" s="512">
        <v>6.1675674999999999E-2</v>
      </c>
      <c r="AW41" s="512">
        <v>6.1756977999999997E-2</v>
      </c>
      <c r="AX41" s="512">
        <v>6.5974132000000005E-2</v>
      </c>
      <c r="AY41" s="512">
        <v>7.2459629999999997E-2</v>
      </c>
      <c r="AZ41" s="512">
        <v>6.6866257999999998E-2</v>
      </c>
      <c r="BA41" s="512">
        <v>7.5929200000000002E-2</v>
      </c>
      <c r="BB41" s="512">
        <v>7.0018399999999995E-2</v>
      </c>
      <c r="BC41" s="512">
        <v>8.3059900000000006E-2</v>
      </c>
      <c r="BD41" s="520">
        <v>7.9319600000000004E-2</v>
      </c>
      <c r="BE41" s="520">
        <v>7.8750500000000001E-2</v>
      </c>
      <c r="BF41" s="520">
        <v>7.2172799999999995E-2</v>
      </c>
      <c r="BG41" s="520">
        <v>6.0558300000000002E-2</v>
      </c>
      <c r="BH41" s="520">
        <v>6.0699700000000002E-2</v>
      </c>
      <c r="BI41" s="520">
        <v>6.7630999999999997E-2</v>
      </c>
      <c r="BJ41" s="520">
        <v>7.3031100000000002E-2</v>
      </c>
      <c r="BK41" s="520">
        <v>8.1333199999999994E-2</v>
      </c>
      <c r="BL41" s="520">
        <v>7.4446600000000002E-2</v>
      </c>
      <c r="BM41" s="520">
        <v>8.2440200000000005E-2</v>
      </c>
      <c r="BN41" s="520">
        <v>8.2030900000000004E-2</v>
      </c>
      <c r="BO41" s="520">
        <v>9.3949199999999997E-2</v>
      </c>
      <c r="BP41" s="520">
        <v>9.1284199999999996E-2</v>
      </c>
      <c r="BQ41" s="520">
        <v>8.4110699999999997E-2</v>
      </c>
      <c r="BR41" s="520">
        <v>7.2361200000000001E-2</v>
      </c>
      <c r="BS41" s="520">
        <v>6.0348400000000003E-2</v>
      </c>
      <c r="BT41" s="520">
        <v>5.98297E-2</v>
      </c>
      <c r="BU41" s="520">
        <v>6.6290100000000005E-2</v>
      </c>
      <c r="BV41" s="520">
        <v>7.3611399999999994E-2</v>
      </c>
    </row>
    <row r="42" spans="1:74" s="97" customFormat="1" ht="12" customHeight="1" x14ac:dyDescent="0.2">
      <c r="A42" s="280" t="s">
        <v>25</v>
      </c>
      <c r="B42" s="605" t="s">
        <v>1234</v>
      </c>
      <c r="C42" s="512">
        <v>2.6740563540000001E-2</v>
      </c>
      <c r="D42" s="512">
        <v>3.2048543507000003E-2</v>
      </c>
      <c r="E42" s="512">
        <v>3.8731247995000002E-2</v>
      </c>
      <c r="F42" s="512">
        <v>4.6045176080999999E-2</v>
      </c>
      <c r="G42" s="512">
        <v>5.4207825416999998E-2</v>
      </c>
      <c r="H42" s="512">
        <v>5.4218555326999998E-2</v>
      </c>
      <c r="I42" s="512">
        <v>5.8158700108999997E-2</v>
      </c>
      <c r="J42" s="512">
        <v>5.2711775454E-2</v>
      </c>
      <c r="K42" s="512">
        <v>4.4932558258999999E-2</v>
      </c>
      <c r="L42" s="512">
        <v>4.0674098053999998E-2</v>
      </c>
      <c r="M42" s="512">
        <v>3.3067587095000003E-2</v>
      </c>
      <c r="N42" s="512">
        <v>2.9778235996000001E-2</v>
      </c>
      <c r="O42" s="512">
        <v>3.2033790611999999E-2</v>
      </c>
      <c r="P42" s="512">
        <v>3.5564555102000003E-2</v>
      </c>
      <c r="Q42" s="512">
        <v>5.1476584908E-2</v>
      </c>
      <c r="R42" s="512">
        <v>5.9068338099000001E-2</v>
      </c>
      <c r="S42" s="512">
        <v>6.6558961287999999E-2</v>
      </c>
      <c r="T42" s="512">
        <v>6.5881883609999997E-2</v>
      </c>
      <c r="U42" s="512">
        <v>6.6269459914999995E-2</v>
      </c>
      <c r="V42" s="512">
        <v>6.4228724626000003E-2</v>
      </c>
      <c r="W42" s="512">
        <v>5.9025760363000002E-2</v>
      </c>
      <c r="X42" s="512">
        <v>4.9777641315000003E-2</v>
      </c>
      <c r="Y42" s="512">
        <v>4.2082164103000003E-2</v>
      </c>
      <c r="Z42" s="512">
        <v>3.4894826013000001E-2</v>
      </c>
      <c r="AA42" s="512">
        <v>4.1781852238000003E-2</v>
      </c>
      <c r="AB42" s="512">
        <v>4.7415307105999997E-2</v>
      </c>
      <c r="AC42" s="512">
        <v>6.2794349742000002E-2</v>
      </c>
      <c r="AD42" s="512">
        <v>7.1078325021999997E-2</v>
      </c>
      <c r="AE42" s="512">
        <v>7.9467381167000001E-2</v>
      </c>
      <c r="AF42" s="512">
        <v>8.2618129757000003E-2</v>
      </c>
      <c r="AG42" s="512">
        <v>8.2571882594000001E-2</v>
      </c>
      <c r="AH42" s="512">
        <v>7.7173694375999996E-2</v>
      </c>
      <c r="AI42" s="512">
        <v>7.0118114644000001E-2</v>
      </c>
      <c r="AJ42" s="512">
        <v>6.3196406871000005E-2</v>
      </c>
      <c r="AK42" s="512">
        <v>4.6708446201000002E-2</v>
      </c>
      <c r="AL42" s="512">
        <v>3.9655905637E-2</v>
      </c>
      <c r="AM42" s="512">
        <v>4.4383974973999998E-2</v>
      </c>
      <c r="AN42" s="512">
        <v>5.0468938268000002E-2</v>
      </c>
      <c r="AO42" s="512">
        <v>6.7226604307999996E-2</v>
      </c>
      <c r="AP42" s="512">
        <v>7.9419676475000006E-2</v>
      </c>
      <c r="AQ42" s="512">
        <v>9.0231349939999997E-2</v>
      </c>
      <c r="AR42" s="512">
        <v>9.2071594670999998E-2</v>
      </c>
      <c r="AS42" s="512">
        <v>9.7696755410999994E-2</v>
      </c>
      <c r="AT42" s="512">
        <v>9.3248464763E-2</v>
      </c>
      <c r="AU42" s="512">
        <v>8.1551081915000004E-2</v>
      </c>
      <c r="AV42" s="512">
        <v>7.422495019E-2</v>
      </c>
      <c r="AW42" s="512">
        <v>5.6342536066000003E-2</v>
      </c>
      <c r="AX42" s="512">
        <v>5.0674491459E-2</v>
      </c>
      <c r="AY42" s="512">
        <v>5.2857926962999999E-2</v>
      </c>
      <c r="AZ42" s="512">
        <v>6.4732661881000006E-2</v>
      </c>
      <c r="BA42" s="512">
        <v>8.3480682752000004E-2</v>
      </c>
      <c r="BB42" s="512">
        <v>9.9822449999999993E-2</v>
      </c>
      <c r="BC42" s="512">
        <v>0.11657113</v>
      </c>
      <c r="BD42" s="520">
        <v>0.12611220000000001</v>
      </c>
      <c r="BE42" s="520">
        <v>0.12714139999999999</v>
      </c>
      <c r="BF42" s="520">
        <v>0.120518</v>
      </c>
      <c r="BG42" s="520">
        <v>0.10858180000000001</v>
      </c>
      <c r="BH42" s="520">
        <v>9.4431600000000004E-2</v>
      </c>
      <c r="BI42" s="520">
        <v>7.3950500000000002E-2</v>
      </c>
      <c r="BJ42" s="520">
        <v>6.3611000000000001E-2</v>
      </c>
      <c r="BK42" s="520">
        <v>6.8038299999999996E-2</v>
      </c>
      <c r="BL42" s="520">
        <v>8.1135100000000002E-2</v>
      </c>
      <c r="BM42" s="520">
        <v>0.10871690000000001</v>
      </c>
      <c r="BN42" s="520">
        <v>0.1231211</v>
      </c>
      <c r="BO42" s="520">
        <v>0.14060810000000001</v>
      </c>
      <c r="BP42" s="520">
        <v>0.15004619999999999</v>
      </c>
      <c r="BQ42" s="520">
        <v>0.15390180000000001</v>
      </c>
      <c r="BR42" s="520">
        <v>0.14440500000000001</v>
      </c>
      <c r="BS42" s="520">
        <v>0.13091549999999999</v>
      </c>
      <c r="BT42" s="520">
        <v>0.1123836</v>
      </c>
      <c r="BU42" s="520">
        <v>8.5270299999999993E-2</v>
      </c>
      <c r="BV42" s="520">
        <v>7.3891700000000005E-2</v>
      </c>
    </row>
    <row r="43" spans="1:74" s="97" customFormat="1" ht="12" customHeight="1" x14ac:dyDescent="0.2">
      <c r="A43" s="263" t="s">
        <v>27</v>
      </c>
      <c r="B43" s="605" t="s">
        <v>1224</v>
      </c>
      <c r="C43" s="512">
        <v>3.9660246000000003E-2</v>
      </c>
      <c r="D43" s="512">
        <v>3.6438415000000002E-2</v>
      </c>
      <c r="E43" s="512">
        <v>3.9023346E-2</v>
      </c>
      <c r="F43" s="512">
        <v>3.6510069999999999E-2</v>
      </c>
      <c r="G43" s="512">
        <v>3.7236096000000003E-2</v>
      </c>
      <c r="H43" s="512">
        <v>3.4279259999999999E-2</v>
      </c>
      <c r="I43" s="512">
        <v>3.5906116000000002E-2</v>
      </c>
      <c r="J43" s="512">
        <v>3.6431826E-2</v>
      </c>
      <c r="K43" s="512">
        <v>3.425135E-2</v>
      </c>
      <c r="L43" s="512">
        <v>3.6323016E-2</v>
      </c>
      <c r="M43" s="512">
        <v>3.5730430000000001E-2</v>
      </c>
      <c r="N43" s="512">
        <v>3.7943866E-2</v>
      </c>
      <c r="O43" s="512">
        <v>3.8371205999999998E-2</v>
      </c>
      <c r="P43" s="512">
        <v>3.3864263999999998E-2</v>
      </c>
      <c r="Q43" s="512">
        <v>3.7855236E-2</v>
      </c>
      <c r="R43" s="512">
        <v>3.5515089E-2</v>
      </c>
      <c r="S43" s="512">
        <v>3.6402636000000002E-2</v>
      </c>
      <c r="T43" s="512">
        <v>3.4237679E-2</v>
      </c>
      <c r="U43" s="512">
        <v>3.5668616E-2</v>
      </c>
      <c r="V43" s="512">
        <v>3.5271916E-2</v>
      </c>
      <c r="W43" s="512">
        <v>3.4478239000000001E-2</v>
      </c>
      <c r="X43" s="512">
        <v>3.5374266000000001E-2</v>
      </c>
      <c r="Y43" s="512">
        <v>3.5234478999999999E-2</v>
      </c>
      <c r="Z43" s="512">
        <v>3.7993675999999997E-2</v>
      </c>
      <c r="AA43" s="512">
        <v>3.6596226000000003E-2</v>
      </c>
      <c r="AB43" s="512">
        <v>3.3262993999999997E-2</v>
      </c>
      <c r="AC43" s="512">
        <v>3.6768236000000003E-2</v>
      </c>
      <c r="AD43" s="512">
        <v>3.4088808999999998E-2</v>
      </c>
      <c r="AE43" s="512">
        <v>3.4591025999999997E-2</v>
      </c>
      <c r="AF43" s="512">
        <v>3.3320338999999997E-2</v>
      </c>
      <c r="AG43" s="512">
        <v>3.3990345999999998E-2</v>
      </c>
      <c r="AH43" s="512">
        <v>3.3804215999999998E-2</v>
      </c>
      <c r="AI43" s="512">
        <v>3.2226788999999999E-2</v>
      </c>
      <c r="AJ43" s="512">
        <v>3.4371935999999999E-2</v>
      </c>
      <c r="AK43" s="512">
        <v>3.4132088999999997E-2</v>
      </c>
      <c r="AL43" s="512">
        <v>3.5175775999999999E-2</v>
      </c>
      <c r="AM43" s="512">
        <v>3.5760576000000002E-2</v>
      </c>
      <c r="AN43" s="512">
        <v>3.2013213999999998E-2</v>
      </c>
      <c r="AO43" s="512">
        <v>3.4219065999999999E-2</v>
      </c>
      <c r="AP43" s="512">
        <v>3.2328428999999999E-2</v>
      </c>
      <c r="AQ43" s="512">
        <v>3.4017246000000001E-2</v>
      </c>
      <c r="AR43" s="512">
        <v>3.1723718999999997E-2</v>
      </c>
      <c r="AS43" s="512">
        <v>3.2874456000000003E-2</v>
      </c>
      <c r="AT43" s="512">
        <v>3.2523806000000002E-2</v>
      </c>
      <c r="AU43" s="512">
        <v>3.1596999000000001E-2</v>
      </c>
      <c r="AV43" s="512">
        <v>3.2985005999999997E-2</v>
      </c>
      <c r="AW43" s="512">
        <v>3.2190699000000003E-2</v>
      </c>
      <c r="AX43" s="512">
        <v>3.5887316000000002E-2</v>
      </c>
      <c r="AY43" s="512">
        <v>3.4277365999999997E-2</v>
      </c>
      <c r="AZ43" s="512">
        <v>3.2572750999999997E-2</v>
      </c>
      <c r="BA43" s="512">
        <v>3.3667000000000002E-2</v>
      </c>
      <c r="BB43" s="512">
        <v>3.1596899999999997E-2</v>
      </c>
      <c r="BC43" s="512">
        <v>3.3550900000000002E-2</v>
      </c>
      <c r="BD43" s="520">
        <v>3.2733699999999998E-2</v>
      </c>
      <c r="BE43" s="520">
        <v>3.3701000000000002E-2</v>
      </c>
      <c r="BF43" s="520">
        <v>3.3290500000000001E-2</v>
      </c>
      <c r="BG43" s="520">
        <v>3.1691900000000002E-2</v>
      </c>
      <c r="BH43" s="520">
        <v>3.3688200000000001E-2</v>
      </c>
      <c r="BI43" s="520">
        <v>3.3274699999999997E-2</v>
      </c>
      <c r="BJ43" s="520">
        <v>3.4910200000000002E-2</v>
      </c>
      <c r="BK43" s="520">
        <v>3.4164699999999999E-2</v>
      </c>
      <c r="BL43" s="520">
        <v>3.1317400000000002E-2</v>
      </c>
      <c r="BM43" s="520">
        <v>3.3599499999999997E-2</v>
      </c>
      <c r="BN43" s="520">
        <v>3.1306399999999998E-2</v>
      </c>
      <c r="BO43" s="520">
        <v>3.3480599999999999E-2</v>
      </c>
      <c r="BP43" s="520">
        <v>3.2713699999999998E-2</v>
      </c>
      <c r="BQ43" s="520">
        <v>3.3718400000000003E-2</v>
      </c>
      <c r="BR43" s="520">
        <v>3.3277300000000003E-2</v>
      </c>
      <c r="BS43" s="520">
        <v>3.1485699999999998E-2</v>
      </c>
      <c r="BT43" s="520">
        <v>3.3570000000000003E-2</v>
      </c>
      <c r="BU43" s="520">
        <v>3.3098099999999998E-2</v>
      </c>
      <c r="BV43" s="520">
        <v>3.4648699999999998E-2</v>
      </c>
    </row>
    <row r="44" spans="1:74" s="97" customFormat="1" ht="12" customHeight="1" x14ac:dyDescent="0.2">
      <c r="A44" s="263" t="s">
        <v>26</v>
      </c>
      <c r="B44" s="605" t="s">
        <v>1225</v>
      </c>
      <c r="C44" s="512">
        <v>0.17389384299999999</v>
      </c>
      <c r="D44" s="512">
        <v>0.16353415399999999</v>
      </c>
      <c r="E44" s="512">
        <v>0.169726353</v>
      </c>
      <c r="F44" s="512">
        <v>0.15925219299999999</v>
      </c>
      <c r="G44" s="512">
        <v>0.16416598299999999</v>
      </c>
      <c r="H44" s="512">
        <v>0.157432303</v>
      </c>
      <c r="I44" s="512">
        <v>0.162813613</v>
      </c>
      <c r="J44" s="512">
        <v>0.165237983</v>
      </c>
      <c r="K44" s="512">
        <v>0.15742451299999999</v>
      </c>
      <c r="L44" s="512">
        <v>0.16277069299999999</v>
      </c>
      <c r="M44" s="512">
        <v>0.16256236299999999</v>
      </c>
      <c r="N44" s="512">
        <v>0.17078933299999999</v>
      </c>
      <c r="O44" s="512">
        <v>0.17154536400000001</v>
      </c>
      <c r="P44" s="512">
        <v>0.15358896999999999</v>
      </c>
      <c r="Q44" s="512">
        <v>0.16745396400000001</v>
      </c>
      <c r="R44" s="512">
        <v>0.161716796</v>
      </c>
      <c r="S44" s="512">
        <v>0.167503034</v>
      </c>
      <c r="T44" s="512">
        <v>0.16398838600000001</v>
      </c>
      <c r="U44" s="512">
        <v>0.17306023400000001</v>
      </c>
      <c r="V44" s="512">
        <v>0.17154915400000001</v>
      </c>
      <c r="W44" s="512">
        <v>0.164002176</v>
      </c>
      <c r="X44" s="512">
        <v>0.16378377399999999</v>
      </c>
      <c r="Y44" s="512">
        <v>0.16058297599999999</v>
      </c>
      <c r="Z44" s="512">
        <v>0.170652584</v>
      </c>
      <c r="AA44" s="512">
        <v>0.17451395</v>
      </c>
      <c r="AB44" s="512">
        <v>0.15946168599999999</v>
      </c>
      <c r="AC44" s="512">
        <v>0.16866971</v>
      </c>
      <c r="AD44" s="512">
        <v>0.163903772</v>
      </c>
      <c r="AE44" s="512">
        <v>0.16967318000000001</v>
      </c>
      <c r="AF44" s="512">
        <v>0.16802848200000001</v>
      </c>
      <c r="AG44" s="512">
        <v>0.17522404999999999</v>
      </c>
      <c r="AH44" s="512">
        <v>0.17395936000000001</v>
      </c>
      <c r="AI44" s="512">
        <v>0.162402092</v>
      </c>
      <c r="AJ44" s="512">
        <v>0.16269761999999999</v>
      </c>
      <c r="AK44" s="512">
        <v>0.16389778199999999</v>
      </c>
      <c r="AL44" s="512">
        <v>0.16928077</v>
      </c>
      <c r="AM44" s="512">
        <v>0.173737792</v>
      </c>
      <c r="AN44" s="512">
        <v>0.154051681</v>
      </c>
      <c r="AO44" s="512">
        <v>0.165384802</v>
      </c>
      <c r="AP44" s="512">
        <v>0.15205149600000001</v>
      </c>
      <c r="AQ44" s="512">
        <v>0.16369024200000001</v>
      </c>
      <c r="AR44" s="512">
        <v>0.15628640599999999</v>
      </c>
      <c r="AS44" s="512">
        <v>0.16219847200000001</v>
      </c>
      <c r="AT44" s="512">
        <v>0.163071102</v>
      </c>
      <c r="AU44" s="512">
        <v>0.15290036600000001</v>
      </c>
      <c r="AV44" s="512">
        <v>0.154196532</v>
      </c>
      <c r="AW44" s="512">
        <v>0.158805796</v>
      </c>
      <c r="AX44" s="512">
        <v>0.16175695200000001</v>
      </c>
      <c r="AY44" s="512">
        <v>0.161067762</v>
      </c>
      <c r="AZ44" s="512">
        <v>0.14464258799999999</v>
      </c>
      <c r="BA44" s="512">
        <v>0.16225482699999999</v>
      </c>
      <c r="BB44" s="512">
        <v>0.15950054999999999</v>
      </c>
      <c r="BC44" s="512">
        <v>0.16784146</v>
      </c>
      <c r="BD44" s="520">
        <v>0.1686156</v>
      </c>
      <c r="BE44" s="520">
        <v>0.1796671</v>
      </c>
      <c r="BF44" s="520">
        <v>0.1791065</v>
      </c>
      <c r="BG44" s="520">
        <v>0.1707736</v>
      </c>
      <c r="BH44" s="520">
        <v>0.17374439999999999</v>
      </c>
      <c r="BI44" s="520">
        <v>0.17102490000000001</v>
      </c>
      <c r="BJ44" s="520">
        <v>0.17913219999999999</v>
      </c>
      <c r="BK44" s="520">
        <v>0.17622070000000001</v>
      </c>
      <c r="BL44" s="520">
        <v>0.15957660000000001</v>
      </c>
      <c r="BM44" s="520">
        <v>0.1715864</v>
      </c>
      <c r="BN44" s="520">
        <v>0.16638549999999999</v>
      </c>
      <c r="BO44" s="520">
        <v>0.1724919</v>
      </c>
      <c r="BP44" s="520">
        <v>0.17140520000000001</v>
      </c>
      <c r="BQ44" s="520">
        <v>0.18159690000000001</v>
      </c>
      <c r="BR44" s="520">
        <v>0.18023310000000001</v>
      </c>
      <c r="BS44" s="520">
        <v>0.17129079999999999</v>
      </c>
      <c r="BT44" s="520">
        <v>0.17357249999999999</v>
      </c>
      <c r="BU44" s="520">
        <v>0.1711743</v>
      </c>
      <c r="BV44" s="520">
        <v>0.17905270000000001</v>
      </c>
    </row>
    <row r="45" spans="1:74" s="97" customFormat="1" ht="12" customHeight="1" x14ac:dyDescent="0.2">
      <c r="A45" s="280" t="s">
        <v>64</v>
      </c>
      <c r="B45" s="605" t="s">
        <v>1226</v>
      </c>
      <c r="C45" s="512">
        <v>9.5867590518000007E-2</v>
      </c>
      <c r="D45" s="512">
        <v>9.9240074410000004E-2</v>
      </c>
      <c r="E45" s="512">
        <v>9.9951485515999999E-2</v>
      </c>
      <c r="F45" s="512">
        <v>0.10142619183</v>
      </c>
      <c r="G45" s="512">
        <v>9.6743868806E-2</v>
      </c>
      <c r="H45" s="512">
        <v>0.10283013764</v>
      </c>
      <c r="I45" s="512">
        <v>7.7750886414000006E-2</v>
      </c>
      <c r="J45" s="512">
        <v>7.8346494892000004E-2</v>
      </c>
      <c r="K45" s="512">
        <v>7.8823113644000006E-2</v>
      </c>
      <c r="L45" s="512">
        <v>9.7981733330000001E-2</v>
      </c>
      <c r="M45" s="512">
        <v>0.1126319041</v>
      </c>
      <c r="N45" s="512">
        <v>0.10877228942</v>
      </c>
      <c r="O45" s="512">
        <v>0.10248982239</v>
      </c>
      <c r="P45" s="512">
        <v>9.1076609092999999E-2</v>
      </c>
      <c r="Q45" s="512">
        <v>0.13365850222</v>
      </c>
      <c r="R45" s="512">
        <v>0.12327942303</v>
      </c>
      <c r="S45" s="512">
        <v>0.11520358802</v>
      </c>
      <c r="T45" s="512">
        <v>9.0934957681999995E-2</v>
      </c>
      <c r="U45" s="512">
        <v>7.4045775544999998E-2</v>
      </c>
      <c r="V45" s="512">
        <v>9.2309463063999994E-2</v>
      </c>
      <c r="W45" s="512">
        <v>9.8863975064000006E-2</v>
      </c>
      <c r="X45" s="512">
        <v>0.10983737020000001</v>
      </c>
      <c r="Y45" s="512">
        <v>0.12188782367999999</v>
      </c>
      <c r="Z45" s="512">
        <v>0.13586660811000001</v>
      </c>
      <c r="AA45" s="512">
        <v>0.12756168017</v>
      </c>
      <c r="AB45" s="512">
        <v>0.12833724530999999</v>
      </c>
      <c r="AC45" s="512">
        <v>0.14670665608</v>
      </c>
      <c r="AD45" s="512">
        <v>0.15740888453999999</v>
      </c>
      <c r="AE45" s="512">
        <v>0.14363216253</v>
      </c>
      <c r="AF45" s="512">
        <v>0.1151429467</v>
      </c>
      <c r="AG45" s="512">
        <v>0.10051223916</v>
      </c>
      <c r="AH45" s="512">
        <v>8.4296393388999996E-2</v>
      </c>
      <c r="AI45" s="512">
        <v>9.3199519652999996E-2</v>
      </c>
      <c r="AJ45" s="512">
        <v>0.11164317419</v>
      </c>
      <c r="AK45" s="512">
        <v>0.14046370786000001</v>
      </c>
      <c r="AL45" s="512">
        <v>0.13188373965</v>
      </c>
      <c r="AM45" s="512">
        <v>0.13369741732000001</v>
      </c>
      <c r="AN45" s="512">
        <v>0.14382682009</v>
      </c>
      <c r="AO45" s="512">
        <v>0.15199650662</v>
      </c>
      <c r="AP45" s="512">
        <v>0.14686116815</v>
      </c>
      <c r="AQ45" s="512">
        <v>0.10932955618</v>
      </c>
      <c r="AR45" s="512">
        <v>9.3922417603000005E-2</v>
      </c>
      <c r="AS45" s="512">
        <v>9.5158134665000005E-2</v>
      </c>
      <c r="AT45" s="512">
        <v>9.7343118379999996E-2</v>
      </c>
      <c r="AU45" s="512">
        <v>9.6267615405000007E-2</v>
      </c>
      <c r="AV45" s="512">
        <v>0.12441474687</v>
      </c>
      <c r="AW45" s="512">
        <v>0.12630878954999999</v>
      </c>
      <c r="AX45" s="512">
        <v>0.13084625849000001</v>
      </c>
      <c r="AY45" s="512">
        <v>0.11926547704</v>
      </c>
      <c r="AZ45" s="512">
        <v>0.1419507586</v>
      </c>
      <c r="BA45" s="512">
        <v>0.15644492254</v>
      </c>
      <c r="BB45" s="512">
        <v>0.15547839999999999</v>
      </c>
      <c r="BC45" s="512">
        <v>0.12671250000000001</v>
      </c>
      <c r="BD45" s="520">
        <v>0.1027454</v>
      </c>
      <c r="BE45" s="520">
        <v>0.1006315</v>
      </c>
      <c r="BF45" s="520">
        <v>0.1045991</v>
      </c>
      <c r="BG45" s="520">
        <v>0.1033679</v>
      </c>
      <c r="BH45" s="520">
        <v>0.13014139999999999</v>
      </c>
      <c r="BI45" s="520">
        <v>0.13790549999999999</v>
      </c>
      <c r="BJ45" s="520">
        <v>0.14118169999999999</v>
      </c>
      <c r="BK45" s="520">
        <v>0.12573500000000001</v>
      </c>
      <c r="BL45" s="520">
        <v>0.142736</v>
      </c>
      <c r="BM45" s="520">
        <v>0.1670643</v>
      </c>
      <c r="BN45" s="520">
        <v>0.1608995</v>
      </c>
      <c r="BO45" s="520">
        <v>0.1335635</v>
      </c>
      <c r="BP45" s="520">
        <v>0.103341</v>
      </c>
      <c r="BQ45" s="520">
        <v>0.1033448</v>
      </c>
      <c r="BR45" s="520">
        <v>0.1057823</v>
      </c>
      <c r="BS45" s="520">
        <v>0.1087704</v>
      </c>
      <c r="BT45" s="520">
        <v>0.132436</v>
      </c>
      <c r="BU45" s="520">
        <v>0.14377999999999999</v>
      </c>
      <c r="BV45" s="520">
        <v>0.1461663</v>
      </c>
    </row>
    <row r="46" spans="1:74" s="97" customFormat="1" ht="12" customHeight="1" x14ac:dyDescent="0.2">
      <c r="A46" s="611" t="s">
        <v>17</v>
      </c>
      <c r="B46" s="610" t="s">
        <v>503</v>
      </c>
      <c r="C46" s="118">
        <v>0.62691344076</v>
      </c>
      <c r="D46" s="118">
        <v>0.61502178775000005</v>
      </c>
      <c r="E46" s="118">
        <v>0.61101258033000005</v>
      </c>
      <c r="F46" s="118">
        <v>0.55364224381000005</v>
      </c>
      <c r="G46" s="118">
        <v>0.61980088732000005</v>
      </c>
      <c r="H46" s="118">
        <v>0.63673542850999998</v>
      </c>
      <c r="I46" s="118">
        <v>0.62420063025000005</v>
      </c>
      <c r="J46" s="118">
        <v>0.60759074094999999</v>
      </c>
      <c r="K46" s="118">
        <v>0.57350239221999999</v>
      </c>
      <c r="L46" s="118">
        <v>0.59244855548999997</v>
      </c>
      <c r="M46" s="118">
        <v>0.61205814459999996</v>
      </c>
      <c r="N46" s="118">
        <v>0.62491223936999996</v>
      </c>
      <c r="O46" s="118">
        <v>0.60697291527999997</v>
      </c>
      <c r="P46" s="118">
        <v>0.54648790026000005</v>
      </c>
      <c r="Q46" s="118">
        <v>0.66641879803000004</v>
      </c>
      <c r="R46" s="118">
        <v>0.64147927361000001</v>
      </c>
      <c r="S46" s="118">
        <v>0.68173553406999998</v>
      </c>
      <c r="T46" s="118">
        <v>0.64471775132999998</v>
      </c>
      <c r="U46" s="118">
        <v>0.63856290668000004</v>
      </c>
      <c r="V46" s="118">
        <v>0.64255087111999998</v>
      </c>
      <c r="W46" s="118">
        <v>0.61046084911999998</v>
      </c>
      <c r="X46" s="118">
        <v>0.64113439361000002</v>
      </c>
      <c r="Y46" s="118">
        <v>0.64315868782999996</v>
      </c>
      <c r="Z46" s="118">
        <v>0.67961911546999998</v>
      </c>
      <c r="AA46" s="118">
        <v>0.66607815544000004</v>
      </c>
      <c r="AB46" s="118">
        <v>0.62764673067999999</v>
      </c>
      <c r="AC46" s="118">
        <v>0.71497593267000004</v>
      </c>
      <c r="AD46" s="118">
        <v>0.69979411269000003</v>
      </c>
      <c r="AE46" s="118">
        <v>0.72462085035000001</v>
      </c>
      <c r="AF46" s="118">
        <v>0.71015344109</v>
      </c>
      <c r="AG46" s="118">
        <v>0.69173291824000005</v>
      </c>
      <c r="AH46" s="118">
        <v>0.66445257537000002</v>
      </c>
      <c r="AI46" s="118">
        <v>0.61793207581999998</v>
      </c>
      <c r="AJ46" s="118">
        <v>0.64645053151999998</v>
      </c>
      <c r="AK46" s="118">
        <v>0.66494030517000002</v>
      </c>
      <c r="AL46" s="118">
        <v>0.66104031452000001</v>
      </c>
      <c r="AM46" s="118">
        <v>0.68357716668000001</v>
      </c>
      <c r="AN46" s="118">
        <v>0.64321423502999997</v>
      </c>
      <c r="AO46" s="118">
        <v>0.71820268673999998</v>
      </c>
      <c r="AP46" s="118">
        <v>0.68700038011999998</v>
      </c>
      <c r="AQ46" s="118">
        <v>0.73518835649000003</v>
      </c>
      <c r="AR46" s="118">
        <v>0.68135348922000005</v>
      </c>
      <c r="AS46" s="118">
        <v>0.69308191000999997</v>
      </c>
      <c r="AT46" s="118">
        <v>0.70315516199999994</v>
      </c>
      <c r="AU46" s="118">
        <v>0.65165725835999999</v>
      </c>
      <c r="AV46" s="118">
        <v>0.69024498079999996</v>
      </c>
      <c r="AW46" s="118">
        <v>0.66423331234000005</v>
      </c>
      <c r="AX46" s="118">
        <v>0.68960082999000005</v>
      </c>
      <c r="AY46" s="118">
        <v>0.66154026206000005</v>
      </c>
      <c r="AZ46" s="118">
        <v>0.68118595775000002</v>
      </c>
      <c r="BA46" s="118">
        <v>0.75270407564999997</v>
      </c>
      <c r="BB46" s="118">
        <v>0.74715670993000005</v>
      </c>
      <c r="BC46" s="118">
        <v>0.77065227165000005</v>
      </c>
      <c r="BD46" s="612">
        <v>0.75738589999999995</v>
      </c>
      <c r="BE46" s="612">
        <v>0.7693681</v>
      </c>
      <c r="BF46" s="612">
        <v>0.76196549999999996</v>
      </c>
      <c r="BG46" s="612">
        <v>0.71020779999999994</v>
      </c>
      <c r="BH46" s="612">
        <v>0.74215089999999995</v>
      </c>
      <c r="BI46" s="612">
        <v>0.73281470000000004</v>
      </c>
      <c r="BJ46" s="612">
        <v>0.74697959999999997</v>
      </c>
      <c r="BK46" s="612">
        <v>0.72884099999999996</v>
      </c>
      <c r="BL46" s="612">
        <v>0.71346010000000004</v>
      </c>
      <c r="BM46" s="612">
        <v>0.81569840000000005</v>
      </c>
      <c r="BN46" s="612">
        <v>0.79959959999999997</v>
      </c>
      <c r="BO46" s="612">
        <v>0.83167659999999999</v>
      </c>
      <c r="BP46" s="612">
        <v>0.80236839999999998</v>
      </c>
      <c r="BQ46" s="612">
        <v>0.813191</v>
      </c>
      <c r="BR46" s="612">
        <v>0.79488590000000003</v>
      </c>
      <c r="BS46" s="612">
        <v>0.74603680000000006</v>
      </c>
      <c r="BT46" s="612">
        <v>0.76721110000000003</v>
      </c>
      <c r="BU46" s="612">
        <v>0.75518750000000001</v>
      </c>
      <c r="BV46" s="612">
        <v>0.77000290000000005</v>
      </c>
    </row>
    <row r="47" spans="1:74" s="357" customFormat="1" ht="12" customHeight="1" x14ac:dyDescent="0.25">
      <c r="A47" s="359"/>
      <c r="B47" s="894" t="s">
        <v>929</v>
      </c>
      <c r="C47" s="895"/>
      <c r="D47" s="895"/>
      <c r="E47" s="895"/>
      <c r="F47" s="895"/>
      <c r="G47" s="895"/>
      <c r="H47" s="895"/>
      <c r="I47" s="895"/>
      <c r="J47" s="895"/>
      <c r="K47" s="895"/>
      <c r="L47" s="895"/>
      <c r="M47" s="895"/>
      <c r="N47" s="895"/>
      <c r="O47" s="895"/>
      <c r="P47" s="895"/>
      <c r="Q47" s="895"/>
      <c r="R47" s="370"/>
      <c r="S47" s="370"/>
      <c r="T47" s="370"/>
      <c r="U47" s="370"/>
      <c r="V47" s="370"/>
      <c r="W47" s="370"/>
      <c r="X47" s="370"/>
      <c r="Y47" s="370"/>
      <c r="Z47" s="370"/>
      <c r="AA47" s="370"/>
      <c r="AB47" s="370"/>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row>
    <row r="48" spans="1:74" s="287" customFormat="1" ht="12" customHeight="1" x14ac:dyDescent="0.2">
      <c r="A48" s="285"/>
      <c r="B48" s="788" t="str">
        <f>"EIA completed modeling and analysis for this report on " &amp;TEXT(Dates!$D$2,"dddd, mmmm d, yyyy")&amp;"."</f>
        <v>EIA completed modeling and analysis for this report on Thursday, June 6, 2024.</v>
      </c>
      <c r="C48" s="789"/>
      <c r="D48" s="789"/>
      <c r="E48" s="789"/>
      <c r="F48" s="789"/>
      <c r="G48" s="789"/>
      <c r="H48" s="789"/>
      <c r="I48" s="789"/>
      <c r="J48" s="789"/>
      <c r="K48" s="789"/>
      <c r="L48" s="789"/>
      <c r="M48" s="789"/>
      <c r="N48" s="789"/>
      <c r="O48" s="789"/>
      <c r="P48" s="789"/>
      <c r="Q48" s="789"/>
      <c r="R48" s="286"/>
      <c r="S48" s="286"/>
      <c r="T48" s="286"/>
      <c r="U48" s="286"/>
      <c r="V48" s="286"/>
      <c r="W48" s="286"/>
      <c r="X48" s="286"/>
      <c r="Y48" s="286"/>
      <c r="Z48" s="286"/>
      <c r="AA48" s="286"/>
      <c r="AB48" s="286"/>
      <c r="AC48" s="286"/>
      <c r="AD48" s="286"/>
      <c r="AE48" s="286"/>
      <c r="AF48" s="286"/>
      <c r="AG48" s="286"/>
      <c r="AH48" s="286"/>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286"/>
      <c r="BU48" s="286"/>
      <c r="BV48" s="286"/>
    </row>
    <row r="49" spans="1:74" s="287" customFormat="1" ht="12" customHeight="1" x14ac:dyDescent="0.2">
      <c r="A49" s="285"/>
      <c r="B49" s="902" t="s">
        <v>213</v>
      </c>
      <c r="C49" s="903"/>
      <c r="D49" s="903"/>
      <c r="E49" s="903"/>
      <c r="F49" s="903"/>
      <c r="G49" s="903"/>
      <c r="H49" s="903"/>
      <c r="I49" s="903"/>
      <c r="J49" s="903"/>
      <c r="K49" s="903"/>
      <c r="L49" s="903"/>
      <c r="M49" s="903"/>
      <c r="N49" s="903"/>
      <c r="O49" s="903"/>
      <c r="P49" s="903"/>
      <c r="Q49" s="904"/>
      <c r="R49" s="286"/>
      <c r="S49" s="286"/>
      <c r="T49" s="286"/>
      <c r="U49" s="286"/>
      <c r="V49" s="286"/>
      <c r="W49" s="286"/>
      <c r="X49" s="286"/>
      <c r="Y49" s="286"/>
      <c r="Z49" s="286"/>
      <c r="AA49" s="286"/>
      <c r="AB49" s="286"/>
      <c r="AC49" s="286"/>
      <c r="AD49" s="286"/>
      <c r="AE49" s="286"/>
      <c r="AF49" s="286"/>
      <c r="AG49" s="286"/>
      <c r="AH49" s="286"/>
      <c r="AI49" s="286"/>
      <c r="AJ49" s="286"/>
      <c r="AK49" s="286"/>
      <c r="AL49" s="286"/>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286"/>
      <c r="BU49" s="286"/>
      <c r="BV49" s="286"/>
    </row>
    <row r="50" spans="1:74" s="287" customFormat="1" ht="12" customHeight="1" x14ac:dyDescent="0.2">
      <c r="A50" s="285"/>
      <c r="B50" s="905" t="s">
        <v>913</v>
      </c>
      <c r="C50" s="905"/>
      <c r="D50" s="905"/>
      <c r="E50" s="905"/>
      <c r="F50" s="905"/>
      <c r="G50" s="905"/>
      <c r="H50" s="905"/>
      <c r="I50" s="905"/>
      <c r="J50" s="905"/>
      <c r="K50" s="905"/>
      <c r="L50" s="905"/>
      <c r="M50" s="905"/>
      <c r="N50" s="905"/>
      <c r="O50" s="905"/>
      <c r="P50" s="905"/>
      <c r="Q50" s="905"/>
      <c r="R50" s="286"/>
      <c r="S50" s="286"/>
      <c r="T50" s="286"/>
      <c r="U50" s="286"/>
      <c r="V50" s="286"/>
      <c r="W50" s="286"/>
      <c r="X50" s="286"/>
      <c r="Y50" s="286"/>
      <c r="Z50" s="286"/>
      <c r="AA50" s="286"/>
      <c r="AB50" s="286"/>
      <c r="AC50" s="286"/>
      <c r="AD50" s="286"/>
      <c r="AE50" s="286"/>
      <c r="AF50" s="286"/>
      <c r="AG50" s="286"/>
      <c r="AH50" s="286"/>
      <c r="AI50" s="286"/>
      <c r="AJ50" s="286"/>
      <c r="AK50" s="286"/>
      <c r="AL50" s="286"/>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286"/>
      <c r="BU50" s="286"/>
      <c r="BV50" s="286"/>
    </row>
    <row r="51" spans="1:74" s="287" customFormat="1" ht="12" customHeight="1" x14ac:dyDescent="0.2">
      <c r="A51" s="285"/>
      <c r="B51" s="906" t="s">
        <v>914</v>
      </c>
      <c r="C51" s="907"/>
      <c r="D51" s="907"/>
      <c r="E51" s="907"/>
      <c r="F51" s="907"/>
      <c r="G51" s="907"/>
      <c r="H51" s="907"/>
      <c r="I51" s="907"/>
      <c r="J51" s="907"/>
      <c r="K51" s="907"/>
      <c r="L51" s="907"/>
      <c r="M51" s="907"/>
      <c r="N51" s="907"/>
      <c r="O51" s="907"/>
      <c r="P51" s="907"/>
      <c r="Q51" s="907"/>
      <c r="R51" s="288"/>
      <c r="S51" s="288"/>
      <c r="T51" s="288"/>
      <c r="U51" s="288"/>
      <c r="V51" s="288"/>
      <c r="W51" s="288"/>
      <c r="X51" s="288"/>
      <c r="Y51" s="288"/>
      <c r="Z51" s="288"/>
      <c r="AA51" s="288"/>
      <c r="AB51" s="288"/>
      <c r="AC51" s="288"/>
      <c r="AD51" s="288"/>
      <c r="AE51" s="288"/>
      <c r="AF51" s="288"/>
      <c r="AG51" s="288"/>
      <c r="AH51" s="288"/>
      <c r="AI51" s="288"/>
      <c r="AJ51" s="288"/>
      <c r="AK51" s="288"/>
      <c r="AL51" s="288"/>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288"/>
      <c r="BU51" s="288"/>
      <c r="BV51" s="288"/>
    </row>
    <row r="52" spans="1:74" s="287" customFormat="1" ht="12" customHeight="1" x14ac:dyDescent="0.2">
      <c r="A52" s="285"/>
      <c r="B52" s="907" t="s">
        <v>532</v>
      </c>
      <c r="C52" s="907"/>
      <c r="D52" s="907"/>
      <c r="E52" s="907"/>
      <c r="F52" s="907"/>
      <c r="G52" s="907"/>
      <c r="H52" s="907"/>
      <c r="I52" s="907"/>
      <c r="J52" s="907"/>
      <c r="K52" s="907"/>
      <c r="L52" s="907"/>
      <c r="M52" s="907"/>
      <c r="N52" s="907"/>
      <c r="O52" s="907"/>
      <c r="P52" s="907"/>
      <c r="Q52" s="907"/>
      <c r="R52" s="288"/>
      <c r="S52" s="288"/>
      <c r="T52" s="288"/>
      <c r="U52" s="288"/>
      <c r="V52" s="288"/>
      <c r="W52" s="288"/>
      <c r="X52" s="288"/>
      <c r="Y52" s="288"/>
      <c r="Z52" s="288"/>
      <c r="AA52" s="288"/>
      <c r="AB52" s="288"/>
      <c r="AC52" s="288"/>
      <c r="AD52" s="288"/>
      <c r="AE52" s="288"/>
      <c r="AF52" s="288"/>
      <c r="AG52" s="288"/>
      <c r="AH52" s="288"/>
      <c r="AI52" s="288"/>
      <c r="AJ52" s="288"/>
      <c r="AK52" s="288"/>
      <c r="AL52" s="288"/>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288"/>
      <c r="BU52" s="288"/>
      <c r="BV52" s="288"/>
    </row>
    <row r="53" spans="1:74" s="287" customFormat="1" ht="12" customHeight="1" x14ac:dyDescent="0.2">
      <c r="A53" s="285"/>
      <c r="B53" s="907" t="s">
        <v>922</v>
      </c>
      <c r="C53" s="907"/>
      <c r="D53" s="907"/>
      <c r="E53" s="907"/>
      <c r="F53" s="907"/>
      <c r="G53" s="907"/>
      <c r="H53" s="907"/>
      <c r="I53" s="907"/>
      <c r="J53" s="907"/>
      <c r="K53" s="907"/>
      <c r="L53" s="907"/>
      <c r="M53" s="907"/>
      <c r="N53" s="907"/>
      <c r="O53" s="907"/>
      <c r="P53" s="907"/>
      <c r="Q53" s="907"/>
      <c r="R53" s="286"/>
      <c r="S53" s="286"/>
      <c r="T53" s="286"/>
      <c r="U53" s="286"/>
      <c r="V53" s="286"/>
      <c r="W53" s="286"/>
      <c r="X53" s="286"/>
      <c r="Y53" s="286"/>
      <c r="Z53" s="286"/>
      <c r="AA53" s="286"/>
      <c r="AB53" s="286"/>
      <c r="AC53" s="286"/>
      <c r="AD53" s="286"/>
      <c r="AE53" s="286"/>
      <c r="AF53" s="286"/>
      <c r="AG53" s="286"/>
      <c r="AH53" s="286"/>
      <c r="AI53" s="286"/>
      <c r="AJ53" s="286"/>
      <c r="AK53" s="286"/>
      <c r="AL53" s="286"/>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286"/>
      <c r="BU53" s="286"/>
      <c r="BV53" s="286"/>
    </row>
    <row r="54" spans="1:74" s="287" customFormat="1" ht="22.35" customHeight="1" x14ac:dyDescent="0.2">
      <c r="A54" s="285"/>
      <c r="B54" s="906" t="s">
        <v>915</v>
      </c>
      <c r="C54" s="909"/>
      <c r="D54" s="909"/>
      <c r="E54" s="909"/>
      <c r="F54" s="909"/>
      <c r="G54" s="909"/>
      <c r="H54" s="909"/>
      <c r="I54" s="909"/>
      <c r="J54" s="909"/>
      <c r="K54" s="909"/>
      <c r="L54" s="909"/>
      <c r="M54" s="909"/>
      <c r="N54" s="909"/>
      <c r="O54" s="909"/>
      <c r="P54" s="909"/>
      <c r="Q54" s="909"/>
      <c r="R54" s="286"/>
      <c r="S54" s="286"/>
      <c r="T54" s="286"/>
      <c r="U54" s="286"/>
      <c r="V54" s="286"/>
      <c r="W54" s="286"/>
      <c r="X54" s="286"/>
      <c r="Y54" s="286"/>
      <c r="Z54" s="286"/>
      <c r="AA54" s="286"/>
      <c r="AB54" s="286"/>
      <c r="AC54" s="286"/>
      <c r="AD54" s="286"/>
      <c r="AE54" s="286"/>
      <c r="AF54" s="286"/>
      <c r="AG54" s="286"/>
      <c r="AH54" s="286"/>
      <c r="AI54" s="286"/>
      <c r="AJ54" s="286"/>
      <c r="AK54" s="286"/>
      <c r="AL54" s="286"/>
      <c r="AM54" s="117"/>
      <c r="AN54" s="286"/>
      <c r="AO54" s="286"/>
      <c r="AP54" s="286"/>
      <c r="AQ54" s="286"/>
      <c r="AR54" s="286"/>
      <c r="AS54" s="286"/>
      <c r="AT54" s="286"/>
      <c r="AU54" s="286"/>
      <c r="AV54" s="286"/>
      <c r="AW54" s="286"/>
      <c r="AX54" s="286"/>
      <c r="AY54" s="286"/>
      <c r="AZ54" s="286"/>
      <c r="BA54" s="286"/>
      <c r="BB54" s="286"/>
      <c r="BC54" s="286"/>
      <c r="BD54" s="344"/>
      <c r="BE54" s="344"/>
      <c r="BF54" s="344"/>
      <c r="BG54" s="286"/>
      <c r="BH54" s="286"/>
      <c r="BI54" s="286"/>
      <c r="BJ54" s="286"/>
      <c r="BK54" s="286"/>
      <c r="BL54" s="286"/>
      <c r="BM54" s="286"/>
      <c r="BN54" s="286"/>
      <c r="BO54" s="286"/>
      <c r="BP54" s="286"/>
      <c r="BQ54" s="286"/>
      <c r="BR54" s="286"/>
      <c r="BS54" s="286"/>
      <c r="BT54" s="286"/>
      <c r="BU54" s="286"/>
      <c r="BV54" s="286"/>
    </row>
    <row r="55" spans="1:74" s="287" customFormat="1" ht="12" customHeight="1" x14ac:dyDescent="0.2">
      <c r="A55" s="285"/>
      <c r="B55" s="907" t="s">
        <v>916</v>
      </c>
      <c r="C55" s="907"/>
      <c r="D55" s="907"/>
      <c r="E55" s="907"/>
      <c r="F55" s="907"/>
      <c r="G55" s="907"/>
      <c r="H55" s="907"/>
      <c r="I55" s="907"/>
      <c r="J55" s="907"/>
      <c r="K55" s="907"/>
      <c r="L55" s="907"/>
      <c r="M55" s="907"/>
      <c r="N55" s="907"/>
      <c r="O55" s="907"/>
      <c r="P55" s="907"/>
      <c r="Q55" s="907"/>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344"/>
      <c r="BE55" s="344"/>
      <c r="BF55" s="344"/>
      <c r="BG55" s="286"/>
      <c r="BH55" s="286"/>
      <c r="BI55" s="286"/>
      <c r="BJ55" s="286"/>
      <c r="BK55" s="286"/>
      <c r="BL55" s="286"/>
      <c r="BM55" s="286"/>
      <c r="BN55" s="286"/>
      <c r="BO55" s="286"/>
      <c r="BP55" s="286"/>
      <c r="BQ55" s="286"/>
      <c r="BR55" s="286"/>
      <c r="BS55" s="286"/>
      <c r="BT55" s="286"/>
      <c r="BU55" s="286"/>
      <c r="BV55" s="286"/>
    </row>
    <row r="56" spans="1:74" s="287" customFormat="1" ht="12" customHeight="1" x14ac:dyDescent="0.2">
      <c r="A56" s="285"/>
      <c r="B56" s="906" t="s">
        <v>917</v>
      </c>
      <c r="C56" s="909"/>
      <c r="D56" s="909"/>
      <c r="E56" s="909"/>
      <c r="F56" s="909"/>
      <c r="G56" s="909"/>
      <c r="H56" s="909"/>
      <c r="I56" s="909"/>
      <c r="J56" s="909"/>
      <c r="K56" s="909"/>
      <c r="L56" s="909"/>
      <c r="M56" s="909"/>
      <c r="N56" s="909"/>
      <c r="O56" s="909"/>
      <c r="P56" s="909"/>
      <c r="Q56" s="909"/>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344"/>
      <c r="BE56" s="344"/>
      <c r="BF56" s="344"/>
      <c r="BG56" s="286"/>
      <c r="BH56" s="286"/>
      <c r="BI56" s="286"/>
      <c r="BJ56" s="286"/>
      <c r="BK56" s="286"/>
      <c r="BL56" s="286"/>
      <c r="BM56" s="286"/>
      <c r="BN56" s="286"/>
      <c r="BO56" s="286"/>
      <c r="BP56" s="286"/>
      <c r="BQ56" s="286"/>
      <c r="BR56" s="286"/>
      <c r="BS56" s="286"/>
      <c r="BT56" s="286"/>
      <c r="BU56" s="286"/>
      <c r="BV56" s="286"/>
    </row>
    <row r="57" spans="1:74" s="287" customFormat="1" ht="12" customHeight="1" x14ac:dyDescent="0.2">
      <c r="A57" s="285"/>
      <c r="B57" s="868" t="s">
        <v>918</v>
      </c>
      <c r="C57" s="863"/>
      <c r="D57" s="863"/>
      <c r="E57" s="863"/>
      <c r="F57" s="863"/>
      <c r="G57" s="863"/>
      <c r="H57" s="863"/>
      <c r="I57" s="863"/>
      <c r="J57" s="863"/>
      <c r="K57" s="863"/>
      <c r="L57" s="863"/>
      <c r="M57" s="863"/>
      <c r="N57" s="863"/>
      <c r="O57" s="863"/>
      <c r="P57" s="863"/>
      <c r="Q57" s="801"/>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344"/>
      <c r="BE57" s="344"/>
      <c r="BF57" s="344"/>
      <c r="BG57" s="286"/>
      <c r="BH57" s="286"/>
      <c r="BI57" s="286"/>
      <c r="BJ57" s="286"/>
      <c r="BK57" s="286"/>
      <c r="BL57" s="286"/>
      <c r="BM57" s="286"/>
      <c r="BN57" s="286"/>
      <c r="BO57" s="286"/>
      <c r="BP57" s="286"/>
      <c r="BQ57" s="286"/>
      <c r="BR57" s="286"/>
      <c r="BS57" s="286"/>
      <c r="BT57" s="286"/>
      <c r="BU57" s="286"/>
      <c r="BV57" s="286"/>
    </row>
    <row r="58" spans="1:74" s="287" customFormat="1" ht="12" customHeight="1" x14ac:dyDescent="0.2">
      <c r="A58" s="285"/>
      <c r="B58" s="800" t="s">
        <v>899</v>
      </c>
      <c r="C58" s="801"/>
      <c r="D58" s="801"/>
      <c r="E58" s="801"/>
      <c r="F58" s="801"/>
      <c r="G58" s="801"/>
      <c r="H58" s="801"/>
      <c r="I58" s="801"/>
      <c r="J58" s="801"/>
      <c r="K58" s="801"/>
      <c r="L58" s="801"/>
      <c r="M58" s="801"/>
      <c r="N58" s="801"/>
      <c r="O58" s="801"/>
      <c r="P58" s="801"/>
      <c r="Q58" s="86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344"/>
      <c r="BE58" s="344"/>
      <c r="BF58" s="344"/>
      <c r="BG58" s="286"/>
      <c r="BH58" s="286"/>
      <c r="BI58" s="286"/>
      <c r="BJ58" s="286"/>
      <c r="BK58" s="286"/>
      <c r="BL58" s="286"/>
      <c r="BM58" s="286"/>
      <c r="BN58" s="286"/>
      <c r="BO58" s="286"/>
      <c r="BP58" s="286"/>
      <c r="BQ58" s="286"/>
      <c r="BR58" s="286"/>
      <c r="BS58" s="286"/>
      <c r="BT58" s="286"/>
      <c r="BU58" s="286"/>
      <c r="BV58" s="286"/>
    </row>
    <row r="59" spans="1:74" s="287" customFormat="1" ht="12" customHeight="1" x14ac:dyDescent="0.2">
      <c r="A59" s="285"/>
      <c r="B59" s="867" t="s">
        <v>900</v>
      </c>
      <c r="C59" s="792"/>
      <c r="D59" s="792"/>
      <c r="E59" s="792"/>
      <c r="F59" s="792"/>
      <c r="G59" s="792"/>
      <c r="H59" s="792"/>
      <c r="I59" s="792"/>
      <c r="J59" s="792"/>
      <c r="K59" s="792"/>
      <c r="L59" s="792"/>
      <c r="M59" s="792"/>
      <c r="N59" s="792"/>
      <c r="O59" s="792"/>
      <c r="P59" s="792"/>
      <c r="Q59" s="792"/>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345"/>
      <c r="BE59" s="345"/>
      <c r="BF59" s="345"/>
      <c r="BG59" s="290"/>
      <c r="BH59" s="290"/>
      <c r="BI59" s="290"/>
      <c r="BJ59" s="290"/>
      <c r="BK59" s="290"/>
      <c r="BL59" s="290"/>
      <c r="BM59" s="290"/>
      <c r="BN59" s="290"/>
      <c r="BO59" s="290"/>
      <c r="BP59" s="290"/>
      <c r="BQ59" s="290"/>
      <c r="BR59" s="290"/>
      <c r="BS59" s="290"/>
      <c r="BT59" s="290"/>
      <c r="BU59" s="290"/>
      <c r="BV59" s="290"/>
    </row>
    <row r="60" spans="1:74" s="287" customFormat="1" ht="12" customHeight="1" x14ac:dyDescent="0.2">
      <c r="A60" s="279"/>
      <c r="B60" s="908"/>
      <c r="C60" s="845"/>
      <c r="D60" s="845"/>
      <c r="E60" s="845"/>
      <c r="F60" s="845"/>
      <c r="G60" s="845"/>
      <c r="H60" s="845"/>
      <c r="I60" s="845"/>
      <c r="J60" s="845"/>
      <c r="K60" s="845"/>
      <c r="L60" s="845"/>
      <c r="M60" s="845"/>
      <c r="N60" s="845"/>
      <c r="O60" s="845"/>
      <c r="P60" s="845"/>
      <c r="Q60" s="845"/>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345"/>
      <c r="BE60" s="345"/>
      <c r="BF60" s="345"/>
      <c r="BG60" s="290"/>
      <c r="BH60" s="290"/>
      <c r="BI60" s="290"/>
      <c r="BJ60" s="290"/>
      <c r="BK60" s="290"/>
      <c r="BL60" s="290"/>
      <c r="BM60" s="290"/>
      <c r="BN60" s="290"/>
      <c r="BO60" s="290"/>
      <c r="BP60" s="290"/>
      <c r="BQ60" s="290"/>
      <c r="BR60" s="290"/>
      <c r="BS60" s="290"/>
      <c r="BT60" s="290"/>
      <c r="BU60" s="290"/>
      <c r="BV60" s="290"/>
    </row>
  </sheetData>
  <mergeCells count="21">
    <mergeCell ref="B51:Q51"/>
    <mergeCell ref="B53:Q53"/>
    <mergeCell ref="B55:Q55"/>
    <mergeCell ref="B59:Q59"/>
    <mergeCell ref="B60:Q60"/>
    <mergeCell ref="B54:Q54"/>
    <mergeCell ref="B57:Q57"/>
    <mergeCell ref="B56:Q56"/>
    <mergeCell ref="B58:Q58"/>
    <mergeCell ref="B52:Q52"/>
    <mergeCell ref="B48:Q48"/>
    <mergeCell ref="B49:Q49"/>
    <mergeCell ref="B50:Q50"/>
    <mergeCell ref="BK3:BV3"/>
    <mergeCell ref="A1:A2"/>
    <mergeCell ref="C3:N3"/>
    <mergeCell ref="O3:Z3"/>
    <mergeCell ref="AA3:AL3"/>
    <mergeCell ref="AM3:AX3"/>
    <mergeCell ref="AY3:BJ3"/>
    <mergeCell ref="B47:Q47"/>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W5" transitionEvaluation="1" transitionEntry="1" codeName="Sheet6">
    <pageSetUpPr fitToPage="1"/>
  </sheetPr>
  <dimension ref="A1:BV155"/>
  <sheetViews>
    <sheetView showGridLines="0" zoomScaleNormal="100" workbookViewId="0">
      <pane xSplit="2" ySplit="4" topLeftCell="AW5" activePane="bottomRight" state="frozen"/>
      <selection activeCell="BF1" sqref="BF1"/>
      <selection pane="topRight" activeCell="BF1" sqref="BF1"/>
      <selection pane="bottomLeft" activeCell="BF1" sqref="BF1"/>
      <selection pane="bottomRight" activeCell="B40" sqref="B40"/>
    </sheetView>
  </sheetViews>
  <sheetFormatPr defaultColWidth="9.5703125" defaultRowHeight="11.25" x14ac:dyDescent="0.2"/>
  <cols>
    <col min="1" max="1" width="8.42578125" style="76" customWidth="1"/>
    <col min="2" max="2" width="42.5703125" style="76" customWidth="1"/>
    <col min="3" max="50" width="7.42578125" style="76" customWidth="1"/>
    <col min="51" max="55" width="7.42578125" style="143" customWidth="1"/>
    <col min="56" max="58" width="7.42578125" style="346" customWidth="1"/>
    <col min="59" max="62" width="7.42578125" style="143" customWidth="1"/>
    <col min="63" max="74" width="7.42578125" style="76" customWidth="1"/>
    <col min="75" max="16384" width="9.5703125" style="76"/>
  </cols>
  <sheetData>
    <row r="1" spans="1:74" ht="13.35" customHeight="1" x14ac:dyDescent="0.2">
      <c r="A1" s="777" t="s">
        <v>516</v>
      </c>
      <c r="B1" s="910" t="s">
        <v>637</v>
      </c>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c r="AI1" s="911"/>
      <c r="AJ1" s="911"/>
      <c r="AK1" s="911"/>
      <c r="AL1" s="911"/>
    </row>
    <row r="2" spans="1:74" s="24"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59"/>
      <c r="AZ2" s="159"/>
      <c r="BA2" s="159"/>
      <c r="BB2" s="159"/>
      <c r="BC2" s="159"/>
      <c r="BD2" s="313"/>
      <c r="BE2" s="313"/>
      <c r="BF2" s="313"/>
      <c r="BG2" s="159"/>
      <c r="BH2" s="159"/>
      <c r="BI2" s="159"/>
      <c r="BJ2" s="159"/>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81"/>
      <c r="B5" s="77" t="s">
        <v>512</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165"/>
      <c r="AZ5" s="165"/>
      <c r="BA5" s="165"/>
      <c r="BB5" s="165"/>
      <c r="BC5" s="165"/>
      <c r="BD5" s="616"/>
      <c r="BE5" s="616"/>
      <c r="BF5" s="616"/>
      <c r="BG5" s="616"/>
      <c r="BH5" s="616"/>
      <c r="BI5" s="616"/>
      <c r="BJ5" s="617"/>
      <c r="BK5" s="617"/>
      <c r="BL5" s="617"/>
      <c r="BM5" s="617"/>
      <c r="BN5" s="617"/>
      <c r="BO5" s="617"/>
      <c r="BP5" s="617"/>
      <c r="BQ5" s="617"/>
      <c r="BR5" s="617"/>
      <c r="BS5" s="617"/>
      <c r="BT5" s="617"/>
      <c r="BU5" s="617"/>
      <c r="BV5" s="617"/>
    </row>
    <row r="6" spans="1:74" ht="11.1" customHeight="1" x14ac:dyDescent="0.2">
      <c r="A6" s="81"/>
      <c r="B6" s="445" t="s">
        <v>308</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166"/>
      <c r="AZ6" s="166"/>
      <c r="BA6" s="166"/>
      <c r="BB6" s="166"/>
      <c r="BC6" s="166"/>
      <c r="BD6" s="618"/>
      <c r="BE6" s="618"/>
      <c r="BF6" s="618"/>
      <c r="BG6" s="618"/>
      <c r="BH6" s="618"/>
      <c r="BI6" s="618"/>
      <c r="BJ6" s="618"/>
      <c r="BK6" s="618"/>
      <c r="BL6" s="618"/>
      <c r="BM6" s="618"/>
      <c r="BN6" s="618"/>
      <c r="BO6" s="618"/>
      <c r="BP6" s="618"/>
      <c r="BQ6" s="618"/>
      <c r="BR6" s="618"/>
      <c r="BS6" s="618"/>
      <c r="BT6" s="618"/>
      <c r="BU6" s="618"/>
      <c r="BV6" s="618"/>
    </row>
    <row r="7" spans="1:74" ht="11.1" customHeight="1" x14ac:dyDescent="0.2">
      <c r="A7" s="81" t="s">
        <v>309</v>
      </c>
      <c r="B7" s="633" t="s">
        <v>924</v>
      </c>
      <c r="C7" s="425">
        <v>20665.553</v>
      </c>
      <c r="D7" s="425">
        <v>20665.553</v>
      </c>
      <c r="E7" s="425">
        <v>20665.553</v>
      </c>
      <c r="F7" s="425">
        <v>19034.830000000002</v>
      </c>
      <c r="G7" s="425">
        <v>19034.830000000002</v>
      </c>
      <c r="H7" s="425">
        <v>19034.830000000002</v>
      </c>
      <c r="I7" s="425">
        <v>20511.785</v>
      </c>
      <c r="J7" s="425">
        <v>20511.785</v>
      </c>
      <c r="K7" s="425">
        <v>20511.785</v>
      </c>
      <c r="L7" s="425">
        <v>20724.128000000001</v>
      </c>
      <c r="M7" s="425">
        <v>20724.128000000001</v>
      </c>
      <c r="N7" s="425">
        <v>20724.128000000001</v>
      </c>
      <c r="O7" s="425">
        <v>20990.541000000001</v>
      </c>
      <c r="P7" s="425">
        <v>20990.541000000001</v>
      </c>
      <c r="Q7" s="425">
        <v>20990.541000000001</v>
      </c>
      <c r="R7" s="425">
        <v>21309.544000000002</v>
      </c>
      <c r="S7" s="425">
        <v>21309.544000000002</v>
      </c>
      <c r="T7" s="425">
        <v>21309.544000000002</v>
      </c>
      <c r="U7" s="425">
        <v>21483.082999999999</v>
      </c>
      <c r="V7" s="425">
        <v>21483.082999999999</v>
      </c>
      <c r="W7" s="425">
        <v>21483.082999999999</v>
      </c>
      <c r="X7" s="425">
        <v>21847.601999999999</v>
      </c>
      <c r="Y7" s="425">
        <v>21847.601999999999</v>
      </c>
      <c r="Z7" s="425">
        <v>21847.601999999999</v>
      </c>
      <c r="AA7" s="425">
        <v>21738.870999999999</v>
      </c>
      <c r="AB7" s="425">
        <v>21738.870999999999</v>
      </c>
      <c r="AC7" s="425">
        <v>21738.870999999999</v>
      </c>
      <c r="AD7" s="425">
        <v>21708.16</v>
      </c>
      <c r="AE7" s="425">
        <v>21708.16</v>
      </c>
      <c r="AF7" s="425">
        <v>21708.16</v>
      </c>
      <c r="AG7" s="425">
        <v>21851.133999999998</v>
      </c>
      <c r="AH7" s="425">
        <v>21851.133999999998</v>
      </c>
      <c r="AI7" s="425">
        <v>21851.133999999998</v>
      </c>
      <c r="AJ7" s="425">
        <v>21989.981</v>
      </c>
      <c r="AK7" s="425">
        <v>21989.981</v>
      </c>
      <c r="AL7" s="425">
        <v>21989.981</v>
      </c>
      <c r="AM7" s="425">
        <v>22112.329000000002</v>
      </c>
      <c r="AN7" s="425">
        <v>22112.329000000002</v>
      </c>
      <c r="AO7" s="425">
        <v>22112.329000000002</v>
      </c>
      <c r="AP7" s="425">
        <v>22225.35</v>
      </c>
      <c r="AQ7" s="425">
        <v>22225.35</v>
      </c>
      <c r="AR7" s="425">
        <v>22225.35</v>
      </c>
      <c r="AS7" s="425">
        <v>22490.691999999999</v>
      </c>
      <c r="AT7" s="425">
        <v>22490.691999999999</v>
      </c>
      <c r="AU7" s="425">
        <v>22490.691999999999</v>
      </c>
      <c r="AV7" s="425">
        <v>22679.255000000001</v>
      </c>
      <c r="AW7" s="425">
        <v>22679.255000000001</v>
      </c>
      <c r="AX7" s="425">
        <v>22679.255000000001</v>
      </c>
      <c r="AY7" s="425">
        <v>22768.866000000002</v>
      </c>
      <c r="AZ7" s="425">
        <v>22768.866000000002</v>
      </c>
      <c r="BA7" s="425">
        <v>22768.866000000002</v>
      </c>
      <c r="BB7" s="425">
        <v>22852.772338999999</v>
      </c>
      <c r="BC7" s="425">
        <v>22894.127098000001</v>
      </c>
      <c r="BD7" s="437">
        <v>22935.119999999999</v>
      </c>
      <c r="BE7" s="437">
        <v>22979.64</v>
      </c>
      <c r="BF7" s="437">
        <v>23017.01</v>
      </c>
      <c r="BG7" s="437">
        <v>23051.11</v>
      </c>
      <c r="BH7" s="437">
        <v>23079.71</v>
      </c>
      <c r="BI7" s="437">
        <v>23108.959999999999</v>
      </c>
      <c r="BJ7" s="437">
        <v>23136.61</v>
      </c>
      <c r="BK7" s="437">
        <v>23160.98</v>
      </c>
      <c r="BL7" s="437">
        <v>23186.73</v>
      </c>
      <c r="BM7" s="437">
        <v>23212.17</v>
      </c>
      <c r="BN7" s="437">
        <v>23235.78</v>
      </c>
      <c r="BO7" s="437">
        <v>23261.73</v>
      </c>
      <c r="BP7" s="437">
        <v>23288.5</v>
      </c>
      <c r="BQ7" s="437">
        <v>23314.75</v>
      </c>
      <c r="BR7" s="437">
        <v>23344.18</v>
      </c>
      <c r="BS7" s="437">
        <v>23375.439999999999</v>
      </c>
      <c r="BT7" s="437">
        <v>23409.63</v>
      </c>
      <c r="BU7" s="437">
        <v>23443.759999999998</v>
      </c>
      <c r="BV7" s="437">
        <v>23478.9</v>
      </c>
    </row>
    <row r="8" spans="1:74" ht="11.1" customHeight="1" x14ac:dyDescent="0.2">
      <c r="A8" s="81"/>
      <c r="B8" s="445" t="s">
        <v>525</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37"/>
      <c r="BE8" s="437"/>
      <c r="BF8" s="437"/>
      <c r="BG8" s="437"/>
      <c r="BH8" s="437"/>
      <c r="BI8" s="437"/>
      <c r="BJ8" s="437"/>
      <c r="BK8" s="437"/>
      <c r="BL8" s="437"/>
      <c r="BM8" s="437"/>
      <c r="BN8" s="437"/>
      <c r="BO8" s="437"/>
      <c r="BP8" s="437"/>
      <c r="BQ8" s="437"/>
      <c r="BR8" s="437"/>
      <c r="BS8" s="437"/>
      <c r="BT8" s="437"/>
      <c r="BU8" s="437"/>
      <c r="BV8" s="437"/>
    </row>
    <row r="9" spans="1:74" ht="11.1" customHeight="1" x14ac:dyDescent="0.2">
      <c r="A9" s="81" t="s">
        <v>526</v>
      </c>
      <c r="B9" s="633" t="s">
        <v>924</v>
      </c>
      <c r="C9" s="425">
        <v>14184.8</v>
      </c>
      <c r="D9" s="425">
        <v>14167.8</v>
      </c>
      <c r="E9" s="425">
        <v>13234.3</v>
      </c>
      <c r="F9" s="425">
        <v>11783.3</v>
      </c>
      <c r="G9" s="425">
        <v>12758</v>
      </c>
      <c r="H9" s="425">
        <v>13464.8</v>
      </c>
      <c r="I9" s="425">
        <v>13667.3</v>
      </c>
      <c r="J9" s="425">
        <v>13761.1</v>
      </c>
      <c r="K9" s="425">
        <v>13953.4</v>
      </c>
      <c r="L9" s="425">
        <v>13988.6</v>
      </c>
      <c r="M9" s="425">
        <v>13953.9</v>
      </c>
      <c r="N9" s="425">
        <v>14006.3</v>
      </c>
      <c r="O9" s="425">
        <v>14180.7</v>
      </c>
      <c r="P9" s="425">
        <v>14037.8</v>
      </c>
      <c r="Q9" s="425">
        <v>14629.3</v>
      </c>
      <c r="R9" s="425">
        <v>14730.7</v>
      </c>
      <c r="S9" s="425">
        <v>14689.6</v>
      </c>
      <c r="T9" s="425">
        <v>14816.4</v>
      </c>
      <c r="U9" s="425">
        <v>14784</v>
      </c>
      <c r="V9" s="425">
        <v>14863</v>
      </c>
      <c r="W9" s="425">
        <v>14899.4</v>
      </c>
      <c r="X9" s="425">
        <v>14997.3</v>
      </c>
      <c r="Y9" s="425">
        <v>15019.2</v>
      </c>
      <c r="Z9" s="425">
        <v>14970.4</v>
      </c>
      <c r="AA9" s="425">
        <v>14971.1</v>
      </c>
      <c r="AB9" s="425">
        <v>14980.6</v>
      </c>
      <c r="AC9" s="425">
        <v>15034</v>
      </c>
      <c r="AD9" s="425">
        <v>15081.7</v>
      </c>
      <c r="AE9" s="425">
        <v>15060</v>
      </c>
      <c r="AF9" s="425">
        <v>15065.8</v>
      </c>
      <c r="AG9" s="425">
        <v>15069.1</v>
      </c>
      <c r="AH9" s="425">
        <v>15136.3</v>
      </c>
      <c r="AI9" s="425">
        <v>15176.7</v>
      </c>
      <c r="AJ9" s="425">
        <v>15202.7</v>
      </c>
      <c r="AK9" s="425">
        <v>15149.8</v>
      </c>
      <c r="AL9" s="425">
        <v>15161.7</v>
      </c>
      <c r="AM9" s="425">
        <v>15317.6</v>
      </c>
      <c r="AN9" s="425">
        <v>15325.5</v>
      </c>
      <c r="AO9" s="425">
        <v>15295.4</v>
      </c>
      <c r="AP9" s="425">
        <v>15316.9</v>
      </c>
      <c r="AQ9" s="425">
        <v>15337.4</v>
      </c>
      <c r="AR9" s="425">
        <v>15376.3</v>
      </c>
      <c r="AS9" s="425">
        <v>15448.3</v>
      </c>
      <c r="AT9" s="425">
        <v>15439.8</v>
      </c>
      <c r="AU9" s="425">
        <v>15496</v>
      </c>
      <c r="AV9" s="425">
        <v>15519.9</v>
      </c>
      <c r="AW9" s="425">
        <v>15584.3</v>
      </c>
      <c r="AX9" s="425">
        <v>15655.8</v>
      </c>
      <c r="AY9" s="425">
        <v>15606.5</v>
      </c>
      <c r="AZ9" s="425">
        <v>15681.7</v>
      </c>
      <c r="BA9" s="425">
        <v>15762.3</v>
      </c>
      <c r="BB9" s="425">
        <v>15777.499113</v>
      </c>
      <c r="BC9" s="425">
        <v>15818.035234000001</v>
      </c>
      <c r="BD9" s="437">
        <v>15854.69</v>
      </c>
      <c r="BE9" s="437">
        <v>15885.99</v>
      </c>
      <c r="BF9" s="437">
        <v>15916</v>
      </c>
      <c r="BG9" s="437">
        <v>15943.25</v>
      </c>
      <c r="BH9" s="437">
        <v>15965.6</v>
      </c>
      <c r="BI9" s="437">
        <v>15988.91</v>
      </c>
      <c r="BJ9" s="437">
        <v>16011.06</v>
      </c>
      <c r="BK9" s="437">
        <v>16031.3</v>
      </c>
      <c r="BL9" s="437">
        <v>16051.68</v>
      </c>
      <c r="BM9" s="437">
        <v>16071.46</v>
      </c>
      <c r="BN9" s="437">
        <v>16088.74</v>
      </c>
      <c r="BO9" s="437">
        <v>16108.72</v>
      </c>
      <c r="BP9" s="437">
        <v>16129.52</v>
      </c>
      <c r="BQ9" s="437">
        <v>16150.89</v>
      </c>
      <c r="BR9" s="437">
        <v>16173.5</v>
      </c>
      <c r="BS9" s="437">
        <v>16197.11</v>
      </c>
      <c r="BT9" s="437">
        <v>16220.99</v>
      </c>
      <c r="BU9" s="437">
        <v>16247.13</v>
      </c>
      <c r="BV9" s="437">
        <v>16274.81</v>
      </c>
    </row>
    <row r="10" spans="1:74" ht="11.1" customHeight="1" x14ac:dyDescent="0.2">
      <c r="A10" s="81"/>
      <c r="B10" s="631" t="s">
        <v>638</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619"/>
      <c r="BE10" s="619"/>
      <c r="BF10" s="619"/>
      <c r="BG10" s="619"/>
      <c r="BH10" s="619"/>
      <c r="BI10" s="619"/>
      <c r="BJ10" s="619"/>
      <c r="BK10" s="619"/>
      <c r="BL10" s="619"/>
      <c r="BM10" s="619"/>
      <c r="BN10" s="619"/>
      <c r="BO10" s="619"/>
      <c r="BP10" s="619"/>
      <c r="BQ10" s="619"/>
      <c r="BR10" s="619"/>
      <c r="BS10" s="619"/>
      <c r="BT10" s="619"/>
      <c r="BU10" s="619"/>
      <c r="BV10" s="619"/>
    </row>
    <row r="11" spans="1:74" ht="11.1" customHeight="1" x14ac:dyDescent="0.2">
      <c r="A11" s="81" t="s">
        <v>319</v>
      </c>
      <c r="B11" s="633" t="s">
        <v>924</v>
      </c>
      <c r="C11" s="425">
        <v>3708.1930000000002</v>
      </c>
      <c r="D11" s="425">
        <v>3708.1930000000002</v>
      </c>
      <c r="E11" s="425">
        <v>3708.1930000000002</v>
      </c>
      <c r="F11" s="425">
        <v>3413.9760000000001</v>
      </c>
      <c r="G11" s="425">
        <v>3413.9760000000001</v>
      </c>
      <c r="H11" s="425">
        <v>3413.9760000000001</v>
      </c>
      <c r="I11" s="425">
        <v>3633.585</v>
      </c>
      <c r="J11" s="425">
        <v>3633.585</v>
      </c>
      <c r="K11" s="425">
        <v>3633.585</v>
      </c>
      <c r="L11" s="425">
        <v>3764.741</v>
      </c>
      <c r="M11" s="425">
        <v>3764.741</v>
      </c>
      <c r="N11" s="425">
        <v>3764.741</v>
      </c>
      <c r="O11" s="425">
        <v>3849.069</v>
      </c>
      <c r="P11" s="425">
        <v>3849.069</v>
      </c>
      <c r="Q11" s="425">
        <v>3849.069</v>
      </c>
      <c r="R11" s="425">
        <v>3904.337</v>
      </c>
      <c r="S11" s="425">
        <v>3904.337</v>
      </c>
      <c r="T11" s="425">
        <v>3904.337</v>
      </c>
      <c r="U11" s="425">
        <v>3888.7510000000002</v>
      </c>
      <c r="V11" s="425">
        <v>3888.7510000000002</v>
      </c>
      <c r="W11" s="425">
        <v>3888.7510000000002</v>
      </c>
      <c r="X11" s="425">
        <v>3907.0929999999998</v>
      </c>
      <c r="Y11" s="425">
        <v>3907.0929999999998</v>
      </c>
      <c r="Z11" s="425">
        <v>3907.0929999999998</v>
      </c>
      <c r="AA11" s="425">
        <v>3976.0160000000001</v>
      </c>
      <c r="AB11" s="425">
        <v>3976.0160000000001</v>
      </c>
      <c r="AC11" s="425">
        <v>3976.0160000000001</v>
      </c>
      <c r="AD11" s="425">
        <v>3974.0030000000002</v>
      </c>
      <c r="AE11" s="425">
        <v>3974.0030000000002</v>
      </c>
      <c r="AF11" s="425">
        <v>3974.0030000000002</v>
      </c>
      <c r="AG11" s="425">
        <v>3930.8969999999999</v>
      </c>
      <c r="AH11" s="425">
        <v>3930.8969999999999</v>
      </c>
      <c r="AI11" s="425">
        <v>3930.8969999999999</v>
      </c>
      <c r="AJ11" s="425">
        <v>3876.4560000000001</v>
      </c>
      <c r="AK11" s="425">
        <v>3876.4560000000001</v>
      </c>
      <c r="AL11" s="425">
        <v>3876.4560000000001</v>
      </c>
      <c r="AM11" s="425">
        <v>3905.933</v>
      </c>
      <c r="AN11" s="425">
        <v>3905.933</v>
      </c>
      <c r="AO11" s="425">
        <v>3905.933</v>
      </c>
      <c r="AP11" s="425">
        <v>3955.9079999999999</v>
      </c>
      <c r="AQ11" s="425">
        <v>3955.9079999999999</v>
      </c>
      <c r="AR11" s="425">
        <v>3955.9079999999999</v>
      </c>
      <c r="AS11" s="425">
        <v>3981.3009999999999</v>
      </c>
      <c r="AT11" s="425">
        <v>3981.3009999999999</v>
      </c>
      <c r="AU11" s="425">
        <v>3981.3009999999999</v>
      </c>
      <c r="AV11" s="425">
        <v>4016.0360000000001</v>
      </c>
      <c r="AW11" s="425">
        <v>4016.0360000000001</v>
      </c>
      <c r="AX11" s="425">
        <v>4016.0360000000001</v>
      </c>
      <c r="AY11" s="425">
        <v>4068.2930000000001</v>
      </c>
      <c r="AZ11" s="425">
        <v>4068.2930000000001</v>
      </c>
      <c r="BA11" s="425">
        <v>4068.2930000000001</v>
      </c>
      <c r="BB11" s="425">
        <v>4074.6158759</v>
      </c>
      <c r="BC11" s="425">
        <v>4078.1619633</v>
      </c>
      <c r="BD11" s="437">
        <v>4081.9389999999999</v>
      </c>
      <c r="BE11" s="437">
        <v>4084.6790000000001</v>
      </c>
      <c r="BF11" s="437">
        <v>4089.8679999999999</v>
      </c>
      <c r="BG11" s="437">
        <v>4096.2380000000003</v>
      </c>
      <c r="BH11" s="437">
        <v>4104.4780000000001</v>
      </c>
      <c r="BI11" s="437">
        <v>4112.6940000000004</v>
      </c>
      <c r="BJ11" s="437">
        <v>4121.576</v>
      </c>
      <c r="BK11" s="437">
        <v>4132.9790000000003</v>
      </c>
      <c r="BL11" s="437">
        <v>4141.7979999999998</v>
      </c>
      <c r="BM11" s="437">
        <v>4149.8879999999999</v>
      </c>
      <c r="BN11" s="437">
        <v>4156.8329999999996</v>
      </c>
      <c r="BO11" s="437">
        <v>4163.7790000000005</v>
      </c>
      <c r="BP11" s="437">
        <v>4170.3109999999997</v>
      </c>
      <c r="BQ11" s="437">
        <v>4175.7299999999996</v>
      </c>
      <c r="BR11" s="437">
        <v>4181.9530000000004</v>
      </c>
      <c r="BS11" s="437">
        <v>4188.2839999999997</v>
      </c>
      <c r="BT11" s="437">
        <v>4194.9449999999997</v>
      </c>
      <c r="BU11" s="437">
        <v>4201.3230000000003</v>
      </c>
      <c r="BV11" s="437">
        <v>4207.6409999999996</v>
      </c>
    </row>
    <row r="12" spans="1:74" ht="11.1" customHeight="1" x14ac:dyDescent="0.2">
      <c r="A12" s="81"/>
      <c r="B12" s="632" t="s">
        <v>320</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36"/>
      <c r="BE12" s="436"/>
      <c r="BF12" s="436"/>
      <c r="BG12" s="436"/>
      <c r="BH12" s="436"/>
      <c r="BI12" s="436"/>
      <c r="BJ12" s="436"/>
      <c r="BK12" s="436"/>
      <c r="BL12" s="436"/>
      <c r="BM12" s="436"/>
      <c r="BN12" s="436"/>
      <c r="BO12" s="436"/>
      <c r="BP12" s="436"/>
      <c r="BQ12" s="436"/>
      <c r="BR12" s="436"/>
      <c r="BS12" s="436"/>
      <c r="BT12" s="436"/>
      <c r="BU12" s="436"/>
      <c r="BV12" s="436"/>
    </row>
    <row r="13" spans="1:74" ht="11.1" customHeight="1" x14ac:dyDescent="0.2">
      <c r="A13" s="81" t="s">
        <v>321</v>
      </c>
      <c r="B13" s="633" t="s">
        <v>924</v>
      </c>
      <c r="C13" s="613">
        <v>-32.950000000000003</v>
      </c>
      <c r="D13" s="613">
        <v>-32.950000000000003</v>
      </c>
      <c r="E13" s="613">
        <v>-32.950000000000003</v>
      </c>
      <c r="F13" s="613">
        <v>-294.96100000000001</v>
      </c>
      <c r="G13" s="613">
        <v>-294.96100000000001</v>
      </c>
      <c r="H13" s="613">
        <v>-294.96100000000001</v>
      </c>
      <c r="I13" s="613">
        <v>94.855999999999995</v>
      </c>
      <c r="J13" s="613">
        <v>94.855999999999995</v>
      </c>
      <c r="K13" s="613">
        <v>94.855999999999995</v>
      </c>
      <c r="L13" s="613">
        <v>82.781000000000006</v>
      </c>
      <c r="M13" s="613">
        <v>82.781000000000006</v>
      </c>
      <c r="N13" s="613">
        <v>82.781000000000006</v>
      </c>
      <c r="O13" s="613">
        <v>-44.363999999999997</v>
      </c>
      <c r="P13" s="613">
        <v>-44.363999999999997</v>
      </c>
      <c r="Q13" s="613">
        <v>-44.363999999999997</v>
      </c>
      <c r="R13" s="613">
        <v>-161.226</v>
      </c>
      <c r="S13" s="613">
        <v>-161.226</v>
      </c>
      <c r="T13" s="613">
        <v>-161.226</v>
      </c>
      <c r="U13" s="613">
        <v>-3.2759999999999998</v>
      </c>
      <c r="V13" s="613">
        <v>-3.2759999999999998</v>
      </c>
      <c r="W13" s="613">
        <v>-3.2759999999999998</v>
      </c>
      <c r="X13" s="613">
        <v>255.54400000000001</v>
      </c>
      <c r="Y13" s="613">
        <v>255.54400000000001</v>
      </c>
      <c r="Z13" s="613">
        <v>255.54400000000001</v>
      </c>
      <c r="AA13" s="613">
        <v>248.977</v>
      </c>
      <c r="AB13" s="613">
        <v>248.977</v>
      </c>
      <c r="AC13" s="613">
        <v>248.977</v>
      </c>
      <c r="AD13" s="613">
        <v>120.17700000000001</v>
      </c>
      <c r="AE13" s="613">
        <v>120.17700000000001</v>
      </c>
      <c r="AF13" s="613">
        <v>120.17700000000001</v>
      </c>
      <c r="AG13" s="613">
        <v>82.328000000000003</v>
      </c>
      <c r="AH13" s="613">
        <v>82.328000000000003</v>
      </c>
      <c r="AI13" s="613">
        <v>82.328000000000003</v>
      </c>
      <c r="AJ13" s="613">
        <v>177.74299999999999</v>
      </c>
      <c r="AK13" s="613">
        <v>177.74299999999999</v>
      </c>
      <c r="AL13" s="613">
        <v>177.74299999999999</v>
      </c>
      <c r="AM13" s="613">
        <v>23.696000000000002</v>
      </c>
      <c r="AN13" s="613">
        <v>23.696000000000002</v>
      </c>
      <c r="AO13" s="613">
        <v>23.696000000000002</v>
      </c>
      <c r="AP13" s="613">
        <v>18.556999999999999</v>
      </c>
      <c r="AQ13" s="613">
        <v>18.556999999999999</v>
      </c>
      <c r="AR13" s="613">
        <v>18.556999999999999</v>
      </c>
      <c r="AS13" s="613">
        <v>102.033</v>
      </c>
      <c r="AT13" s="613">
        <v>102.033</v>
      </c>
      <c r="AU13" s="613">
        <v>102.033</v>
      </c>
      <c r="AV13" s="613">
        <v>70.141000000000005</v>
      </c>
      <c r="AW13" s="613">
        <v>70.141000000000005</v>
      </c>
      <c r="AX13" s="613">
        <v>70.141000000000005</v>
      </c>
      <c r="AY13" s="613">
        <v>43.962000000000003</v>
      </c>
      <c r="AZ13" s="613">
        <v>43.962000000000003</v>
      </c>
      <c r="BA13" s="613">
        <v>43.962000000000003</v>
      </c>
      <c r="BB13" s="613">
        <v>52.030780741000001</v>
      </c>
      <c r="BC13" s="613">
        <v>57.625295184999999</v>
      </c>
      <c r="BD13" s="432">
        <v>64.155884073999999</v>
      </c>
      <c r="BE13" s="432">
        <v>73.614542963000005</v>
      </c>
      <c r="BF13" s="432">
        <v>80.523284074000003</v>
      </c>
      <c r="BG13" s="432">
        <v>86.874102962999999</v>
      </c>
      <c r="BH13" s="432">
        <v>93.345679630000006</v>
      </c>
      <c r="BI13" s="432">
        <v>98.071644074000005</v>
      </c>
      <c r="BJ13" s="432">
        <v>101.7306763</v>
      </c>
      <c r="BK13" s="432">
        <v>104.63757778</v>
      </c>
      <c r="BL13" s="432">
        <v>105.92664444</v>
      </c>
      <c r="BM13" s="432">
        <v>105.91267778</v>
      </c>
      <c r="BN13" s="432">
        <v>102.40364815</v>
      </c>
      <c r="BO13" s="432">
        <v>101.42763703999999</v>
      </c>
      <c r="BP13" s="432">
        <v>100.79261481</v>
      </c>
      <c r="BQ13" s="432">
        <v>101.03979037000001</v>
      </c>
      <c r="BR13" s="432">
        <v>100.68083926</v>
      </c>
      <c r="BS13" s="432">
        <v>100.25697037</v>
      </c>
      <c r="BT13" s="432">
        <v>99.195979258999998</v>
      </c>
      <c r="BU13" s="432">
        <v>99.071428147999995</v>
      </c>
      <c r="BV13" s="432">
        <v>99.311112593000004</v>
      </c>
    </row>
    <row r="14" spans="1:74" ht="11.1" customHeight="1" x14ac:dyDescent="0.2">
      <c r="A14" s="81"/>
      <c r="B14" s="632" t="s">
        <v>567</v>
      </c>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431"/>
      <c r="BE14" s="431"/>
      <c r="BF14" s="431"/>
      <c r="BG14" s="431"/>
      <c r="BH14" s="431"/>
      <c r="BI14" s="431"/>
      <c r="BJ14" s="431"/>
      <c r="BK14" s="431"/>
      <c r="BL14" s="431"/>
      <c r="BM14" s="431"/>
      <c r="BN14" s="431"/>
      <c r="BO14" s="431"/>
      <c r="BP14" s="431"/>
      <c r="BQ14" s="431"/>
      <c r="BR14" s="431"/>
      <c r="BS14" s="431"/>
      <c r="BT14" s="431"/>
      <c r="BU14" s="431"/>
      <c r="BV14" s="431"/>
    </row>
    <row r="15" spans="1:74" ht="11.1" customHeight="1" x14ac:dyDescent="0.2">
      <c r="A15" s="81" t="s">
        <v>569</v>
      </c>
      <c r="B15" s="633" t="s">
        <v>924</v>
      </c>
      <c r="C15" s="425">
        <v>3691.924</v>
      </c>
      <c r="D15" s="425">
        <v>3691.924</v>
      </c>
      <c r="E15" s="425">
        <v>3691.924</v>
      </c>
      <c r="F15" s="425">
        <v>3768.904</v>
      </c>
      <c r="G15" s="425">
        <v>3768.904</v>
      </c>
      <c r="H15" s="425">
        <v>3768.904</v>
      </c>
      <c r="I15" s="425">
        <v>3709.6909999999998</v>
      </c>
      <c r="J15" s="425">
        <v>3709.6909999999998</v>
      </c>
      <c r="K15" s="425">
        <v>3709.6909999999998</v>
      </c>
      <c r="L15" s="425">
        <v>3691.4929999999999</v>
      </c>
      <c r="M15" s="425">
        <v>3691.4929999999999</v>
      </c>
      <c r="N15" s="425">
        <v>3691.4929999999999</v>
      </c>
      <c r="O15" s="425">
        <v>3743.069</v>
      </c>
      <c r="P15" s="425">
        <v>3743.069</v>
      </c>
      <c r="Q15" s="425">
        <v>3743.069</v>
      </c>
      <c r="R15" s="425">
        <v>3701.8470000000002</v>
      </c>
      <c r="S15" s="425">
        <v>3701.8470000000002</v>
      </c>
      <c r="T15" s="425">
        <v>3701.8470000000002</v>
      </c>
      <c r="U15" s="425">
        <v>3688.2040000000002</v>
      </c>
      <c r="V15" s="425">
        <v>3688.2040000000002</v>
      </c>
      <c r="W15" s="425">
        <v>3688.2040000000002</v>
      </c>
      <c r="X15" s="425">
        <v>3685.7959999999998</v>
      </c>
      <c r="Y15" s="425">
        <v>3685.7959999999998</v>
      </c>
      <c r="Z15" s="425">
        <v>3685.7959999999998</v>
      </c>
      <c r="AA15" s="425">
        <v>3658.819</v>
      </c>
      <c r="AB15" s="425">
        <v>3658.819</v>
      </c>
      <c r="AC15" s="425">
        <v>3658.819</v>
      </c>
      <c r="AD15" s="425">
        <v>3641.1610000000001</v>
      </c>
      <c r="AE15" s="425">
        <v>3641.1610000000001</v>
      </c>
      <c r="AF15" s="425">
        <v>3641.1610000000001</v>
      </c>
      <c r="AG15" s="425">
        <v>3666.982</v>
      </c>
      <c r="AH15" s="425">
        <v>3666.982</v>
      </c>
      <c r="AI15" s="425">
        <v>3666.982</v>
      </c>
      <c r="AJ15" s="425">
        <v>3714.8</v>
      </c>
      <c r="AK15" s="425">
        <v>3714.8</v>
      </c>
      <c r="AL15" s="425">
        <v>3714.8</v>
      </c>
      <c r="AM15" s="425">
        <v>3758.768</v>
      </c>
      <c r="AN15" s="425">
        <v>3758.768</v>
      </c>
      <c r="AO15" s="425">
        <v>3758.768</v>
      </c>
      <c r="AP15" s="425">
        <v>3789.7860000000001</v>
      </c>
      <c r="AQ15" s="425">
        <v>3789.7860000000001</v>
      </c>
      <c r="AR15" s="425">
        <v>3789.7860000000001</v>
      </c>
      <c r="AS15" s="425">
        <v>3843.355</v>
      </c>
      <c r="AT15" s="425">
        <v>3843.355</v>
      </c>
      <c r="AU15" s="425">
        <v>3843.355</v>
      </c>
      <c r="AV15" s="425">
        <v>3886.9989999999998</v>
      </c>
      <c r="AW15" s="425">
        <v>3886.9989999999998</v>
      </c>
      <c r="AX15" s="425">
        <v>3886.9989999999998</v>
      </c>
      <c r="AY15" s="425">
        <v>3898.4650000000001</v>
      </c>
      <c r="AZ15" s="425">
        <v>3898.4650000000001</v>
      </c>
      <c r="BA15" s="425">
        <v>3898.4650000000001</v>
      </c>
      <c r="BB15" s="425">
        <v>3899.2615719</v>
      </c>
      <c r="BC15" s="425">
        <v>3901.0821520999998</v>
      </c>
      <c r="BD15" s="437">
        <v>3903.7559999999999</v>
      </c>
      <c r="BE15" s="437">
        <v>3909.0740000000001</v>
      </c>
      <c r="BF15" s="437">
        <v>3912.1120000000001</v>
      </c>
      <c r="BG15" s="437">
        <v>3914.66</v>
      </c>
      <c r="BH15" s="437">
        <v>3915.9250000000002</v>
      </c>
      <c r="BI15" s="437">
        <v>3918.09</v>
      </c>
      <c r="BJ15" s="437">
        <v>3920.3620000000001</v>
      </c>
      <c r="BK15" s="437">
        <v>3923.1089999999999</v>
      </c>
      <c r="BL15" s="437">
        <v>3925.317</v>
      </c>
      <c r="BM15" s="437">
        <v>3927.3560000000002</v>
      </c>
      <c r="BN15" s="437">
        <v>3929.1509999999998</v>
      </c>
      <c r="BO15" s="437">
        <v>3930.9050000000002</v>
      </c>
      <c r="BP15" s="437">
        <v>3932.5430000000001</v>
      </c>
      <c r="BQ15" s="437">
        <v>3934.087</v>
      </c>
      <c r="BR15" s="437">
        <v>3935.48</v>
      </c>
      <c r="BS15" s="437">
        <v>3936.7429999999999</v>
      </c>
      <c r="BT15" s="437">
        <v>3937.8139999999999</v>
      </c>
      <c r="BU15" s="437">
        <v>3938.864</v>
      </c>
      <c r="BV15" s="437">
        <v>3939.8319999999999</v>
      </c>
    </row>
    <row r="16" spans="1:74" ht="11.1" customHeight="1" x14ac:dyDescent="0.2">
      <c r="A16" s="81"/>
      <c r="B16" s="632" t="s">
        <v>568</v>
      </c>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0"/>
      <c r="BD16" s="431"/>
      <c r="BE16" s="431"/>
      <c r="BF16" s="431"/>
      <c r="BG16" s="431"/>
      <c r="BH16" s="431"/>
      <c r="BI16" s="431"/>
      <c r="BJ16" s="431"/>
      <c r="BK16" s="431"/>
      <c r="BL16" s="431"/>
      <c r="BM16" s="431"/>
      <c r="BN16" s="431"/>
      <c r="BO16" s="431"/>
      <c r="BP16" s="431"/>
      <c r="BQ16" s="431"/>
      <c r="BR16" s="431"/>
      <c r="BS16" s="431"/>
      <c r="BT16" s="431"/>
      <c r="BU16" s="431"/>
      <c r="BV16" s="431"/>
    </row>
    <row r="17" spans="1:74" ht="11.1" customHeight="1" x14ac:dyDescent="0.2">
      <c r="A17" s="81" t="s">
        <v>570</v>
      </c>
      <c r="B17" s="633" t="s">
        <v>924</v>
      </c>
      <c r="C17" s="425">
        <v>2371.4209999999998</v>
      </c>
      <c r="D17" s="425">
        <v>2371.4209999999998</v>
      </c>
      <c r="E17" s="425">
        <v>2371.4209999999998</v>
      </c>
      <c r="F17" s="425">
        <v>1868.1659999999999</v>
      </c>
      <c r="G17" s="425">
        <v>1868.1659999999999</v>
      </c>
      <c r="H17" s="425">
        <v>1868.1659999999999</v>
      </c>
      <c r="I17" s="425">
        <v>2107.58</v>
      </c>
      <c r="J17" s="425">
        <v>2107.58</v>
      </c>
      <c r="K17" s="425">
        <v>2107.58</v>
      </c>
      <c r="L17" s="425">
        <v>2232.1120000000001</v>
      </c>
      <c r="M17" s="425">
        <v>2232.1120000000001</v>
      </c>
      <c r="N17" s="425">
        <v>2232.1120000000001</v>
      </c>
      <c r="O17" s="425">
        <v>2236.9740000000002</v>
      </c>
      <c r="P17" s="425">
        <v>2236.9740000000002</v>
      </c>
      <c r="Q17" s="425">
        <v>2236.9740000000002</v>
      </c>
      <c r="R17" s="425">
        <v>2248.0920000000001</v>
      </c>
      <c r="S17" s="425">
        <v>2248.0920000000001</v>
      </c>
      <c r="T17" s="425">
        <v>2248.0920000000001</v>
      </c>
      <c r="U17" s="425">
        <v>2256.431</v>
      </c>
      <c r="V17" s="425">
        <v>2256.431</v>
      </c>
      <c r="W17" s="425">
        <v>2256.431</v>
      </c>
      <c r="X17" s="425">
        <v>2381.9920000000002</v>
      </c>
      <c r="Y17" s="425">
        <v>2381.9920000000002</v>
      </c>
      <c r="Z17" s="425">
        <v>2381.9920000000002</v>
      </c>
      <c r="AA17" s="425">
        <v>2354.11</v>
      </c>
      <c r="AB17" s="425">
        <v>2354.11</v>
      </c>
      <c r="AC17" s="425">
        <v>2354.11</v>
      </c>
      <c r="AD17" s="425">
        <v>2414.0909999999999</v>
      </c>
      <c r="AE17" s="425">
        <v>2414.0909999999999</v>
      </c>
      <c r="AF17" s="425">
        <v>2414.0909999999999</v>
      </c>
      <c r="AG17" s="425">
        <v>2506.1970000000001</v>
      </c>
      <c r="AH17" s="425">
        <v>2506.1970000000001</v>
      </c>
      <c r="AI17" s="425">
        <v>2506.1970000000001</v>
      </c>
      <c r="AJ17" s="425">
        <v>2484.0520000000001</v>
      </c>
      <c r="AK17" s="425">
        <v>2484.0520000000001</v>
      </c>
      <c r="AL17" s="425">
        <v>2484.0520000000001</v>
      </c>
      <c r="AM17" s="425">
        <v>2525.402</v>
      </c>
      <c r="AN17" s="425">
        <v>2525.402</v>
      </c>
      <c r="AO17" s="425">
        <v>2525.402</v>
      </c>
      <c r="AP17" s="425">
        <v>2464.6680000000001</v>
      </c>
      <c r="AQ17" s="425">
        <v>2464.6680000000001</v>
      </c>
      <c r="AR17" s="425">
        <v>2464.6680000000001</v>
      </c>
      <c r="AS17" s="425">
        <v>2497.279</v>
      </c>
      <c r="AT17" s="425">
        <v>2497.279</v>
      </c>
      <c r="AU17" s="425">
        <v>2497.279</v>
      </c>
      <c r="AV17" s="425">
        <v>2528.2469999999998</v>
      </c>
      <c r="AW17" s="425">
        <v>2528.2469999999998</v>
      </c>
      <c r="AX17" s="425">
        <v>2528.2469999999998</v>
      </c>
      <c r="AY17" s="425">
        <v>2533.9769999999999</v>
      </c>
      <c r="AZ17" s="425">
        <v>2533.9769999999999</v>
      </c>
      <c r="BA17" s="425">
        <v>2533.9769999999999</v>
      </c>
      <c r="BB17" s="425">
        <v>2543.8054707000001</v>
      </c>
      <c r="BC17" s="425">
        <v>2550.5521748000001</v>
      </c>
      <c r="BD17" s="437">
        <v>2558.3980000000001</v>
      </c>
      <c r="BE17" s="437">
        <v>2569.297</v>
      </c>
      <c r="BF17" s="437">
        <v>2577.877</v>
      </c>
      <c r="BG17" s="437">
        <v>2586.0920000000001</v>
      </c>
      <c r="BH17" s="437">
        <v>2593.9830000000002</v>
      </c>
      <c r="BI17" s="437">
        <v>2601.4360000000001</v>
      </c>
      <c r="BJ17" s="437">
        <v>2608.4920000000002</v>
      </c>
      <c r="BK17" s="437">
        <v>2614.2040000000002</v>
      </c>
      <c r="BL17" s="437">
        <v>2621.1790000000001</v>
      </c>
      <c r="BM17" s="437">
        <v>2628.4679999999998</v>
      </c>
      <c r="BN17" s="437">
        <v>2636.0030000000002</v>
      </c>
      <c r="BO17" s="437">
        <v>2643.973</v>
      </c>
      <c r="BP17" s="437">
        <v>2652.3110000000001</v>
      </c>
      <c r="BQ17" s="437">
        <v>2660.74</v>
      </c>
      <c r="BR17" s="437">
        <v>2670.0160000000001</v>
      </c>
      <c r="BS17" s="437">
        <v>2679.864</v>
      </c>
      <c r="BT17" s="437">
        <v>2691.002</v>
      </c>
      <c r="BU17" s="437">
        <v>2701.4569999999999</v>
      </c>
      <c r="BV17" s="437">
        <v>2711.9470000000001</v>
      </c>
    </row>
    <row r="18" spans="1:74" ht="11.1" customHeight="1" x14ac:dyDescent="0.2">
      <c r="A18" s="81"/>
      <c r="B18" s="632" t="s">
        <v>572</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510"/>
      <c r="BA18" s="510"/>
      <c r="BB18" s="510"/>
      <c r="BC18" s="510"/>
      <c r="BD18" s="431"/>
      <c r="BE18" s="431"/>
      <c r="BF18" s="431"/>
      <c r="BG18" s="431"/>
      <c r="BH18" s="431"/>
      <c r="BI18" s="431"/>
      <c r="BJ18" s="431"/>
      <c r="BK18" s="431"/>
      <c r="BL18" s="431"/>
      <c r="BM18" s="431"/>
      <c r="BN18" s="431"/>
      <c r="BO18" s="431"/>
      <c r="BP18" s="431"/>
      <c r="BQ18" s="431"/>
      <c r="BR18" s="431"/>
      <c r="BS18" s="431"/>
      <c r="BT18" s="431"/>
      <c r="BU18" s="431"/>
      <c r="BV18" s="431"/>
    </row>
    <row r="19" spans="1:74" ht="11.1" customHeight="1" x14ac:dyDescent="0.2">
      <c r="A19" s="298" t="s">
        <v>571</v>
      </c>
      <c r="B19" s="633" t="s">
        <v>924</v>
      </c>
      <c r="C19" s="425">
        <v>2933.47</v>
      </c>
      <c r="D19" s="425">
        <v>2933.47</v>
      </c>
      <c r="E19" s="425">
        <v>2933.47</v>
      </c>
      <c r="F19" s="425">
        <v>2421.134</v>
      </c>
      <c r="G19" s="425">
        <v>2421.134</v>
      </c>
      <c r="H19" s="425">
        <v>2421.134</v>
      </c>
      <c r="I19" s="425">
        <v>2837.203</v>
      </c>
      <c r="J19" s="425">
        <v>2837.203</v>
      </c>
      <c r="K19" s="425">
        <v>2837.203</v>
      </c>
      <c r="L19" s="425">
        <v>3041.192</v>
      </c>
      <c r="M19" s="425">
        <v>3041.192</v>
      </c>
      <c r="N19" s="425">
        <v>3041.192</v>
      </c>
      <c r="O19" s="425">
        <v>3100.0309999999999</v>
      </c>
      <c r="P19" s="425">
        <v>3100.0309999999999</v>
      </c>
      <c r="Q19" s="425">
        <v>3100.0309999999999</v>
      </c>
      <c r="R19" s="425">
        <v>3158.0720000000001</v>
      </c>
      <c r="S19" s="425">
        <v>3158.0720000000001</v>
      </c>
      <c r="T19" s="425">
        <v>3158.0720000000001</v>
      </c>
      <c r="U19" s="425">
        <v>3222.9679999999998</v>
      </c>
      <c r="V19" s="425">
        <v>3222.9679999999998</v>
      </c>
      <c r="W19" s="425">
        <v>3222.9679999999998</v>
      </c>
      <c r="X19" s="425">
        <v>3377.62</v>
      </c>
      <c r="Y19" s="425">
        <v>3377.62</v>
      </c>
      <c r="Z19" s="425">
        <v>3377.62</v>
      </c>
      <c r="AA19" s="425">
        <v>3495.1619999999998</v>
      </c>
      <c r="AB19" s="425">
        <v>3495.1619999999998</v>
      </c>
      <c r="AC19" s="425">
        <v>3495.1619999999998</v>
      </c>
      <c r="AD19" s="425">
        <v>3530.2869999999998</v>
      </c>
      <c r="AE19" s="425">
        <v>3530.2869999999998</v>
      </c>
      <c r="AF19" s="425">
        <v>3530.2869999999998</v>
      </c>
      <c r="AG19" s="425">
        <v>3487.4270000000001</v>
      </c>
      <c r="AH19" s="425">
        <v>3487.4270000000001</v>
      </c>
      <c r="AI19" s="425">
        <v>3487.4270000000001</v>
      </c>
      <c r="AJ19" s="425">
        <v>3449.6210000000001</v>
      </c>
      <c r="AK19" s="425">
        <v>3449.6210000000001</v>
      </c>
      <c r="AL19" s="425">
        <v>3449.6210000000001</v>
      </c>
      <c r="AM19" s="425">
        <v>3460.4810000000002</v>
      </c>
      <c r="AN19" s="425">
        <v>3460.4810000000002</v>
      </c>
      <c r="AO19" s="425">
        <v>3460.4810000000002</v>
      </c>
      <c r="AP19" s="425">
        <v>3392.8609999999999</v>
      </c>
      <c r="AQ19" s="425">
        <v>3392.8609999999999</v>
      </c>
      <c r="AR19" s="425">
        <v>3392.8609999999999</v>
      </c>
      <c r="AS19" s="425">
        <v>3427.9520000000002</v>
      </c>
      <c r="AT19" s="425">
        <v>3427.9520000000002</v>
      </c>
      <c r="AU19" s="425">
        <v>3427.9520000000002</v>
      </c>
      <c r="AV19" s="425">
        <v>3446.7719999999999</v>
      </c>
      <c r="AW19" s="425">
        <v>3446.7719999999999</v>
      </c>
      <c r="AX19" s="425">
        <v>3446.7719999999999</v>
      </c>
      <c r="AY19" s="425">
        <v>3507.1590000000001</v>
      </c>
      <c r="AZ19" s="425">
        <v>3507.1590000000001</v>
      </c>
      <c r="BA19" s="425">
        <v>3507.1590000000001</v>
      </c>
      <c r="BB19" s="425">
        <v>3544.4959933999999</v>
      </c>
      <c r="BC19" s="425">
        <v>3562.0375976999999</v>
      </c>
      <c r="BD19" s="437">
        <v>3578.9029999999998</v>
      </c>
      <c r="BE19" s="437">
        <v>3593.375</v>
      </c>
      <c r="BF19" s="437">
        <v>3610.1759999999999</v>
      </c>
      <c r="BG19" s="437">
        <v>3627.5889999999999</v>
      </c>
      <c r="BH19" s="437">
        <v>3646.3040000000001</v>
      </c>
      <c r="BI19" s="437">
        <v>3664.424</v>
      </c>
      <c r="BJ19" s="437">
        <v>3682.6379999999999</v>
      </c>
      <c r="BK19" s="437">
        <v>3704.3589999999999</v>
      </c>
      <c r="BL19" s="437">
        <v>3720.2049999999999</v>
      </c>
      <c r="BM19" s="437">
        <v>3733.5880000000002</v>
      </c>
      <c r="BN19" s="437">
        <v>3741.194</v>
      </c>
      <c r="BO19" s="437">
        <v>3752.1350000000002</v>
      </c>
      <c r="BP19" s="437">
        <v>3763.098</v>
      </c>
      <c r="BQ19" s="437">
        <v>3774.915</v>
      </c>
      <c r="BR19" s="437">
        <v>3785.299</v>
      </c>
      <c r="BS19" s="437">
        <v>3795.0810000000001</v>
      </c>
      <c r="BT19" s="437">
        <v>3802.2240000000002</v>
      </c>
      <c r="BU19" s="437">
        <v>3812.33</v>
      </c>
      <c r="BV19" s="437">
        <v>3823.3609999999999</v>
      </c>
    </row>
    <row r="20" spans="1:74" ht="11.1" customHeight="1" x14ac:dyDescent="0.2">
      <c r="A20" s="81"/>
      <c r="B20" s="445" t="s">
        <v>312</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619"/>
      <c r="BE20" s="619"/>
      <c r="BF20" s="619"/>
      <c r="BG20" s="619"/>
      <c r="BH20" s="619"/>
      <c r="BI20" s="619"/>
      <c r="BJ20" s="619"/>
      <c r="BK20" s="619"/>
      <c r="BL20" s="619"/>
      <c r="BM20" s="619"/>
      <c r="BN20" s="619"/>
      <c r="BO20" s="619"/>
      <c r="BP20" s="619"/>
      <c r="BQ20" s="619"/>
      <c r="BR20" s="619"/>
      <c r="BS20" s="619"/>
      <c r="BT20" s="619"/>
      <c r="BU20" s="619"/>
      <c r="BV20" s="619"/>
    </row>
    <row r="21" spans="1:74" ht="11.1" customHeight="1" x14ac:dyDescent="0.2">
      <c r="A21" s="81" t="s">
        <v>313</v>
      </c>
      <c r="B21" s="633" t="s">
        <v>924</v>
      </c>
      <c r="C21" s="425">
        <v>15852.5</v>
      </c>
      <c r="D21" s="425">
        <v>15918</v>
      </c>
      <c r="E21" s="425">
        <v>15696.3</v>
      </c>
      <c r="F21" s="425">
        <v>18020.2</v>
      </c>
      <c r="G21" s="425">
        <v>17104.599999999999</v>
      </c>
      <c r="H21" s="425">
        <v>17035</v>
      </c>
      <c r="I21" s="425">
        <v>17193.2</v>
      </c>
      <c r="J21" s="425">
        <v>16525.8</v>
      </c>
      <c r="K21" s="425">
        <v>16607.900000000001</v>
      </c>
      <c r="L21" s="425">
        <v>16561.900000000001</v>
      </c>
      <c r="M21" s="425">
        <v>16368.1</v>
      </c>
      <c r="N21" s="425">
        <v>16406.099999999999</v>
      </c>
      <c r="O21" s="425">
        <v>18107.3</v>
      </c>
      <c r="P21" s="425">
        <v>16604.900000000001</v>
      </c>
      <c r="Q21" s="425">
        <v>20422.599999999999</v>
      </c>
      <c r="R21" s="425">
        <v>17316.599999999999</v>
      </c>
      <c r="S21" s="425">
        <v>16819.099999999999</v>
      </c>
      <c r="T21" s="425">
        <v>16736.3</v>
      </c>
      <c r="U21" s="425">
        <v>16836.099999999999</v>
      </c>
      <c r="V21" s="425">
        <v>16791.7</v>
      </c>
      <c r="W21" s="425">
        <v>16564.3</v>
      </c>
      <c r="X21" s="425">
        <v>16547.400000000001</v>
      </c>
      <c r="Y21" s="425">
        <v>16499.8</v>
      </c>
      <c r="Z21" s="425">
        <v>16418.5</v>
      </c>
      <c r="AA21" s="425">
        <v>16080.8</v>
      </c>
      <c r="AB21" s="425">
        <v>16092.7</v>
      </c>
      <c r="AC21" s="425">
        <v>16028.1</v>
      </c>
      <c r="AD21" s="425">
        <v>16042.6</v>
      </c>
      <c r="AE21" s="425">
        <v>16023.2</v>
      </c>
      <c r="AF21" s="425">
        <v>15963.4</v>
      </c>
      <c r="AG21" s="425">
        <v>16109.3</v>
      </c>
      <c r="AH21" s="425">
        <v>16161.4</v>
      </c>
      <c r="AI21" s="425">
        <v>16184.9</v>
      </c>
      <c r="AJ21" s="425">
        <v>16223.5</v>
      </c>
      <c r="AK21" s="425">
        <v>16229.6</v>
      </c>
      <c r="AL21" s="425">
        <v>16265.1</v>
      </c>
      <c r="AM21" s="425">
        <v>16601.900000000001</v>
      </c>
      <c r="AN21" s="425">
        <v>16656.099999999999</v>
      </c>
      <c r="AO21" s="425">
        <v>16730.2</v>
      </c>
      <c r="AP21" s="425">
        <v>16763.900000000001</v>
      </c>
      <c r="AQ21" s="425">
        <v>16818.5</v>
      </c>
      <c r="AR21" s="425">
        <v>16809.5</v>
      </c>
      <c r="AS21" s="425">
        <v>16816.400000000001</v>
      </c>
      <c r="AT21" s="425">
        <v>16826.2</v>
      </c>
      <c r="AU21" s="425">
        <v>16816.3</v>
      </c>
      <c r="AV21" s="425">
        <v>16847.8</v>
      </c>
      <c r="AW21" s="425">
        <v>16912.099999999999</v>
      </c>
      <c r="AX21" s="425">
        <v>16946.5</v>
      </c>
      <c r="AY21" s="425">
        <v>16947.400000000001</v>
      </c>
      <c r="AZ21" s="425">
        <v>16931.099999999999</v>
      </c>
      <c r="BA21" s="425">
        <v>16961.3</v>
      </c>
      <c r="BB21" s="425">
        <v>16993.606474</v>
      </c>
      <c r="BC21" s="425">
        <v>17022.056723999998</v>
      </c>
      <c r="BD21" s="437">
        <v>17053.48</v>
      </c>
      <c r="BE21" s="437">
        <v>17094</v>
      </c>
      <c r="BF21" s="437">
        <v>17126.75</v>
      </c>
      <c r="BG21" s="437">
        <v>17157.87</v>
      </c>
      <c r="BH21" s="437">
        <v>17177.32</v>
      </c>
      <c r="BI21" s="437">
        <v>17212.71</v>
      </c>
      <c r="BJ21" s="437">
        <v>17254</v>
      </c>
      <c r="BK21" s="437">
        <v>17309.73</v>
      </c>
      <c r="BL21" s="437">
        <v>17356.419999999998</v>
      </c>
      <c r="BM21" s="437">
        <v>17402.61</v>
      </c>
      <c r="BN21" s="437">
        <v>17447.849999999999</v>
      </c>
      <c r="BO21" s="437">
        <v>17493.36</v>
      </c>
      <c r="BP21" s="437">
        <v>17538.7</v>
      </c>
      <c r="BQ21" s="437">
        <v>17586.55</v>
      </c>
      <c r="BR21" s="437">
        <v>17629.53</v>
      </c>
      <c r="BS21" s="437">
        <v>17670.310000000001</v>
      </c>
      <c r="BT21" s="437">
        <v>17699.32</v>
      </c>
      <c r="BU21" s="437">
        <v>17742.919999999998</v>
      </c>
      <c r="BV21" s="437">
        <v>17791.52</v>
      </c>
    </row>
    <row r="22" spans="1:74" ht="11.1" customHeight="1" x14ac:dyDescent="0.2">
      <c r="A22" s="81"/>
      <c r="B22" s="627" t="s">
        <v>325</v>
      </c>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36"/>
      <c r="BE22" s="436"/>
      <c r="BF22" s="436"/>
      <c r="BG22" s="436"/>
      <c r="BH22" s="436"/>
      <c r="BI22" s="436"/>
      <c r="BJ22" s="436"/>
      <c r="BK22" s="436"/>
      <c r="BL22" s="436"/>
      <c r="BM22" s="436"/>
      <c r="BN22" s="436"/>
      <c r="BO22" s="436"/>
      <c r="BP22" s="436"/>
      <c r="BQ22" s="436"/>
      <c r="BR22" s="436"/>
      <c r="BS22" s="436"/>
      <c r="BT22" s="436"/>
      <c r="BU22" s="436"/>
      <c r="BV22" s="436"/>
    </row>
    <row r="23" spans="1:74" ht="11.1" customHeight="1" x14ac:dyDescent="0.2">
      <c r="A23" s="81" t="s">
        <v>326</v>
      </c>
      <c r="B23" s="628" t="s">
        <v>1241</v>
      </c>
      <c r="C23" s="421">
        <v>152.04499999999999</v>
      </c>
      <c r="D23" s="421">
        <v>152.309</v>
      </c>
      <c r="E23" s="421">
        <v>150.898</v>
      </c>
      <c r="F23" s="421">
        <v>130.42099999999999</v>
      </c>
      <c r="G23" s="421">
        <v>133.04</v>
      </c>
      <c r="H23" s="421">
        <v>137.655</v>
      </c>
      <c r="I23" s="421">
        <v>139.24</v>
      </c>
      <c r="J23" s="421">
        <v>140.774</v>
      </c>
      <c r="K23" s="421">
        <v>141.82</v>
      </c>
      <c r="L23" s="421">
        <v>142.49299999999999</v>
      </c>
      <c r="M23" s="421">
        <v>142.761</v>
      </c>
      <c r="N23" s="421">
        <v>142.518</v>
      </c>
      <c r="O23" s="421">
        <v>142.916</v>
      </c>
      <c r="P23" s="421">
        <v>143.44300000000001</v>
      </c>
      <c r="Q23" s="421">
        <v>144.274</v>
      </c>
      <c r="R23" s="421">
        <v>144.59299999999999</v>
      </c>
      <c r="S23" s="421">
        <v>145.04400000000001</v>
      </c>
      <c r="T23" s="421">
        <v>145.822</v>
      </c>
      <c r="U23" s="421">
        <v>146.761</v>
      </c>
      <c r="V23" s="421">
        <v>147.226</v>
      </c>
      <c r="W23" s="421">
        <v>147.70599999999999</v>
      </c>
      <c r="X23" s="421">
        <v>148.566</v>
      </c>
      <c r="Y23" s="421">
        <v>149.197</v>
      </c>
      <c r="Z23" s="421">
        <v>149.76300000000001</v>
      </c>
      <c r="AA23" s="421">
        <v>150.01400000000001</v>
      </c>
      <c r="AB23" s="421">
        <v>150.876</v>
      </c>
      <c r="AC23" s="421">
        <v>151.37</v>
      </c>
      <c r="AD23" s="421">
        <v>151.642</v>
      </c>
      <c r="AE23" s="421">
        <v>151.928</v>
      </c>
      <c r="AF23" s="421">
        <v>152.34800000000001</v>
      </c>
      <c r="AG23" s="421">
        <v>153.03800000000001</v>
      </c>
      <c r="AH23" s="421">
        <v>153.28100000000001</v>
      </c>
      <c r="AI23" s="421">
        <v>153.536</v>
      </c>
      <c r="AJ23" s="421">
        <v>153.89699999999999</v>
      </c>
      <c r="AK23" s="421">
        <v>154.155</v>
      </c>
      <c r="AL23" s="421">
        <v>154.291</v>
      </c>
      <c r="AM23" s="421">
        <v>154.773</v>
      </c>
      <c r="AN23" s="421">
        <v>155.06</v>
      </c>
      <c r="AO23" s="421">
        <v>155.20599999999999</v>
      </c>
      <c r="AP23" s="421">
        <v>155.48400000000001</v>
      </c>
      <c r="AQ23" s="421">
        <v>155.78700000000001</v>
      </c>
      <c r="AR23" s="421">
        <v>156.02699999999999</v>
      </c>
      <c r="AS23" s="421">
        <v>156.21100000000001</v>
      </c>
      <c r="AT23" s="421">
        <v>156.42099999999999</v>
      </c>
      <c r="AU23" s="421">
        <v>156.667</v>
      </c>
      <c r="AV23" s="421">
        <v>156.83199999999999</v>
      </c>
      <c r="AW23" s="421">
        <v>157.01400000000001</v>
      </c>
      <c r="AX23" s="421">
        <v>157.304</v>
      </c>
      <c r="AY23" s="421">
        <v>157.56</v>
      </c>
      <c r="AZ23" s="421">
        <v>157.79599999999999</v>
      </c>
      <c r="BA23" s="421">
        <v>158.11099999999999</v>
      </c>
      <c r="BB23" s="421">
        <v>158.286</v>
      </c>
      <c r="BC23" s="421">
        <v>158.55319506000001</v>
      </c>
      <c r="BD23" s="433">
        <v>158.7525</v>
      </c>
      <c r="BE23" s="433">
        <v>158.92339999999999</v>
      </c>
      <c r="BF23" s="433">
        <v>159.08629999999999</v>
      </c>
      <c r="BG23" s="433">
        <v>159.23390000000001</v>
      </c>
      <c r="BH23" s="433">
        <v>159.36760000000001</v>
      </c>
      <c r="BI23" s="433">
        <v>159.48310000000001</v>
      </c>
      <c r="BJ23" s="433">
        <v>159.58199999999999</v>
      </c>
      <c r="BK23" s="433">
        <v>159.65649999999999</v>
      </c>
      <c r="BL23" s="433">
        <v>159.72810000000001</v>
      </c>
      <c r="BM23" s="433">
        <v>159.78890000000001</v>
      </c>
      <c r="BN23" s="433">
        <v>159.83609999999999</v>
      </c>
      <c r="BO23" s="433">
        <v>159.8776</v>
      </c>
      <c r="BP23" s="433">
        <v>159.91069999999999</v>
      </c>
      <c r="BQ23" s="433">
        <v>159.92250000000001</v>
      </c>
      <c r="BR23" s="433">
        <v>159.9479</v>
      </c>
      <c r="BS23" s="433">
        <v>159.9743</v>
      </c>
      <c r="BT23" s="433">
        <v>159.99709999999999</v>
      </c>
      <c r="BU23" s="433">
        <v>160.02879999999999</v>
      </c>
      <c r="BV23" s="433">
        <v>160.06469999999999</v>
      </c>
    </row>
    <row r="24" spans="1:74" s="83" customFormat="1" ht="11.1" customHeight="1" x14ac:dyDescent="0.2">
      <c r="A24" s="81"/>
      <c r="B24" s="627" t="s">
        <v>527</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33"/>
      <c r="BE24" s="433"/>
      <c r="BF24" s="433"/>
      <c r="BG24" s="433"/>
      <c r="BH24" s="433"/>
      <c r="BI24" s="433"/>
      <c r="BJ24" s="433"/>
      <c r="BK24" s="433"/>
      <c r="BL24" s="433"/>
      <c r="BM24" s="433"/>
      <c r="BN24" s="433"/>
      <c r="BO24" s="433"/>
      <c r="BP24" s="433"/>
      <c r="BQ24" s="433"/>
      <c r="BR24" s="433"/>
      <c r="BS24" s="433"/>
      <c r="BT24" s="433"/>
      <c r="BU24" s="433"/>
      <c r="BV24" s="433"/>
    </row>
    <row r="25" spans="1:74" s="83" customFormat="1" ht="11.1" customHeight="1" x14ac:dyDescent="0.2">
      <c r="A25" s="81" t="s">
        <v>528</v>
      </c>
      <c r="B25" s="628" t="s">
        <v>1242</v>
      </c>
      <c r="C25" s="421">
        <v>3.6</v>
      </c>
      <c r="D25" s="421">
        <v>3.5</v>
      </c>
      <c r="E25" s="421">
        <v>4.4000000000000004</v>
      </c>
      <c r="F25" s="421">
        <v>14.8</v>
      </c>
      <c r="G25" s="421">
        <v>13.2</v>
      </c>
      <c r="H25" s="421">
        <v>11</v>
      </c>
      <c r="I25" s="421">
        <v>10.199999999999999</v>
      </c>
      <c r="J25" s="421">
        <v>8.4</v>
      </c>
      <c r="K25" s="421">
        <v>7.8</v>
      </c>
      <c r="L25" s="421">
        <v>6.8</v>
      </c>
      <c r="M25" s="421">
        <v>6.7</v>
      </c>
      <c r="N25" s="421">
        <v>6.7</v>
      </c>
      <c r="O25" s="421">
        <v>6.4</v>
      </c>
      <c r="P25" s="421">
        <v>6.2</v>
      </c>
      <c r="Q25" s="421">
        <v>6.1</v>
      </c>
      <c r="R25" s="421">
        <v>6.1</v>
      </c>
      <c r="S25" s="421">
        <v>5.8</v>
      </c>
      <c r="T25" s="421">
        <v>5.9</v>
      </c>
      <c r="U25" s="421">
        <v>5.4</v>
      </c>
      <c r="V25" s="421">
        <v>5.0999999999999996</v>
      </c>
      <c r="W25" s="421">
        <v>4.7</v>
      </c>
      <c r="X25" s="421">
        <v>4.5</v>
      </c>
      <c r="Y25" s="421">
        <v>4.0999999999999996</v>
      </c>
      <c r="Z25" s="421">
        <v>3.9</v>
      </c>
      <c r="AA25" s="421">
        <v>4</v>
      </c>
      <c r="AB25" s="421">
        <v>3.8</v>
      </c>
      <c r="AC25" s="421">
        <v>3.6</v>
      </c>
      <c r="AD25" s="421">
        <v>3.7</v>
      </c>
      <c r="AE25" s="421">
        <v>3.6</v>
      </c>
      <c r="AF25" s="421">
        <v>3.6</v>
      </c>
      <c r="AG25" s="421">
        <v>3.5</v>
      </c>
      <c r="AH25" s="421">
        <v>3.6</v>
      </c>
      <c r="AI25" s="421">
        <v>3.5</v>
      </c>
      <c r="AJ25" s="421">
        <v>3.6</v>
      </c>
      <c r="AK25" s="421">
        <v>3.6</v>
      </c>
      <c r="AL25" s="421">
        <v>3.5</v>
      </c>
      <c r="AM25" s="421">
        <v>3.4</v>
      </c>
      <c r="AN25" s="421">
        <v>3.6</v>
      </c>
      <c r="AO25" s="421">
        <v>3.5</v>
      </c>
      <c r="AP25" s="421">
        <v>3.4</v>
      </c>
      <c r="AQ25" s="421">
        <v>3.7</v>
      </c>
      <c r="AR25" s="421">
        <v>3.6</v>
      </c>
      <c r="AS25" s="421">
        <v>3.5</v>
      </c>
      <c r="AT25" s="421">
        <v>3.8</v>
      </c>
      <c r="AU25" s="421">
        <v>3.8</v>
      </c>
      <c r="AV25" s="421">
        <v>3.8</v>
      </c>
      <c r="AW25" s="421">
        <v>3.7</v>
      </c>
      <c r="AX25" s="421">
        <v>3.7</v>
      </c>
      <c r="AY25" s="421">
        <v>3.7</v>
      </c>
      <c r="AZ25" s="421">
        <v>3.9</v>
      </c>
      <c r="BA25" s="421">
        <v>3.8</v>
      </c>
      <c r="BB25" s="421">
        <v>3.9</v>
      </c>
      <c r="BC25" s="421">
        <v>3.8367409744000001</v>
      </c>
      <c r="BD25" s="433">
        <v>3.8330890000000002</v>
      </c>
      <c r="BE25" s="433">
        <v>3.8061859999999998</v>
      </c>
      <c r="BF25" s="433">
        <v>3.799261</v>
      </c>
      <c r="BG25" s="433">
        <v>3.7965949999999999</v>
      </c>
      <c r="BH25" s="433">
        <v>3.7954140000000001</v>
      </c>
      <c r="BI25" s="433">
        <v>3.8033459999999999</v>
      </c>
      <c r="BJ25" s="433">
        <v>3.8176160000000001</v>
      </c>
      <c r="BK25" s="433">
        <v>3.8417669999999999</v>
      </c>
      <c r="BL25" s="433">
        <v>3.8660610000000002</v>
      </c>
      <c r="BM25" s="433">
        <v>3.8940380000000001</v>
      </c>
      <c r="BN25" s="433">
        <v>3.9309669999999999</v>
      </c>
      <c r="BO25" s="433">
        <v>3.962361</v>
      </c>
      <c r="BP25" s="433">
        <v>3.9934859999999999</v>
      </c>
      <c r="BQ25" s="433">
        <v>4.0250659999999998</v>
      </c>
      <c r="BR25" s="433">
        <v>4.0551149999999998</v>
      </c>
      <c r="BS25" s="433">
        <v>4.0843550000000004</v>
      </c>
      <c r="BT25" s="433">
        <v>4.115011</v>
      </c>
      <c r="BU25" s="433">
        <v>4.1409649999999996</v>
      </c>
      <c r="BV25" s="433">
        <v>4.1644399999999999</v>
      </c>
    </row>
    <row r="26" spans="1:74" ht="11.1" customHeight="1" x14ac:dyDescent="0.2">
      <c r="A26" s="81"/>
      <c r="B26" s="627" t="s">
        <v>529</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14"/>
      <c r="AZ26" s="614"/>
      <c r="BA26" s="614"/>
      <c r="BB26" s="614"/>
      <c r="BC26" s="614"/>
      <c r="BD26" s="620"/>
      <c r="BE26" s="620"/>
      <c r="BF26" s="620"/>
      <c r="BG26" s="620"/>
      <c r="BH26" s="620"/>
      <c r="BI26" s="620"/>
      <c r="BJ26" s="620"/>
      <c r="BK26" s="620"/>
      <c r="BL26" s="620"/>
      <c r="BM26" s="620"/>
      <c r="BN26" s="620"/>
      <c r="BO26" s="620"/>
      <c r="BP26" s="620"/>
      <c r="BQ26" s="620"/>
      <c r="BR26" s="620"/>
      <c r="BS26" s="620"/>
      <c r="BT26" s="620"/>
      <c r="BU26" s="620"/>
      <c r="BV26" s="620"/>
    </row>
    <row r="27" spans="1:74" ht="11.1" customHeight="1" x14ac:dyDescent="0.2">
      <c r="A27" s="81" t="s">
        <v>530</v>
      </c>
      <c r="B27" s="628" t="s">
        <v>1243</v>
      </c>
      <c r="C27" s="419">
        <v>1.5780000000000001</v>
      </c>
      <c r="D27" s="419">
        <v>1.5369999999999999</v>
      </c>
      <c r="E27" s="419">
        <v>1.252</v>
      </c>
      <c r="F27" s="419">
        <v>0.93100000000000005</v>
      </c>
      <c r="G27" s="419">
        <v>1.0529999999999999</v>
      </c>
      <c r="H27" s="419">
        <v>1.254</v>
      </c>
      <c r="I27" s="419">
        <v>1.5229999999999999</v>
      </c>
      <c r="J27" s="419">
        <v>1.401</v>
      </c>
      <c r="K27" s="419">
        <v>1.4630000000000001</v>
      </c>
      <c r="L27" s="419">
        <v>1.5429999999999999</v>
      </c>
      <c r="M27" s="419">
        <v>1.5529999999999999</v>
      </c>
      <c r="N27" s="419">
        <v>1.635</v>
      </c>
      <c r="O27" s="419">
        <v>1.639</v>
      </c>
      <c r="P27" s="419">
        <v>1.407</v>
      </c>
      <c r="Q27" s="419">
        <v>1.6679999999999999</v>
      </c>
      <c r="R27" s="419">
        <v>1.492</v>
      </c>
      <c r="S27" s="419">
        <v>1.607</v>
      </c>
      <c r="T27" s="419">
        <v>1.6379999999999999</v>
      </c>
      <c r="U27" s="419">
        <v>1.6</v>
      </c>
      <c r="V27" s="419">
        <v>1.595</v>
      </c>
      <c r="W27" s="419">
        <v>1.5629999999999999</v>
      </c>
      <c r="X27" s="419">
        <v>1.587</v>
      </c>
      <c r="Y27" s="419">
        <v>1.704</v>
      </c>
      <c r="Z27" s="419">
        <v>1.7569999999999999</v>
      </c>
      <c r="AA27" s="419">
        <v>1.712</v>
      </c>
      <c r="AB27" s="419">
        <v>1.742</v>
      </c>
      <c r="AC27" s="419">
        <v>1.6779999999999999</v>
      </c>
      <c r="AD27" s="419">
        <v>1.8280000000000001</v>
      </c>
      <c r="AE27" s="419">
        <v>1.54</v>
      </c>
      <c r="AF27" s="419">
        <v>1.542</v>
      </c>
      <c r="AG27" s="419">
        <v>1.3919999999999999</v>
      </c>
      <c r="AH27" s="419">
        <v>1.52</v>
      </c>
      <c r="AI27" s="419">
        <v>1.47</v>
      </c>
      <c r="AJ27" s="419">
        <v>1.44</v>
      </c>
      <c r="AK27" s="419">
        <v>1.42</v>
      </c>
      <c r="AL27" s="419">
        <v>1.34</v>
      </c>
      <c r="AM27" s="419">
        <v>1.361</v>
      </c>
      <c r="AN27" s="419">
        <v>1.4039999999999999</v>
      </c>
      <c r="AO27" s="419">
        <v>1.3420000000000001</v>
      </c>
      <c r="AP27" s="419">
        <v>1.3680000000000001</v>
      </c>
      <c r="AQ27" s="419">
        <v>1.583</v>
      </c>
      <c r="AR27" s="419">
        <v>1.415</v>
      </c>
      <c r="AS27" s="419">
        <v>1.4730000000000001</v>
      </c>
      <c r="AT27" s="419">
        <v>1.3049999999999999</v>
      </c>
      <c r="AU27" s="419">
        <v>1.363</v>
      </c>
      <c r="AV27" s="419">
        <v>1.365</v>
      </c>
      <c r="AW27" s="419">
        <v>1.51</v>
      </c>
      <c r="AX27" s="419">
        <v>1.5680000000000001</v>
      </c>
      <c r="AY27" s="419">
        <v>1.3759999999999999</v>
      </c>
      <c r="AZ27" s="419">
        <v>1.546</v>
      </c>
      <c r="BA27" s="419">
        <v>1.2869999999999999</v>
      </c>
      <c r="BB27" s="419">
        <v>1.36</v>
      </c>
      <c r="BC27" s="419">
        <v>1.3759525185000001</v>
      </c>
      <c r="BD27" s="431">
        <v>1.3811960000000001</v>
      </c>
      <c r="BE27" s="431">
        <v>1.409467</v>
      </c>
      <c r="BF27" s="431">
        <v>1.416015</v>
      </c>
      <c r="BG27" s="431">
        <v>1.4171119999999999</v>
      </c>
      <c r="BH27" s="431">
        <v>1.4042030000000001</v>
      </c>
      <c r="BI27" s="431">
        <v>1.4008149999999999</v>
      </c>
      <c r="BJ27" s="431">
        <v>1.398393</v>
      </c>
      <c r="BK27" s="431">
        <v>1.3984019999999999</v>
      </c>
      <c r="BL27" s="431">
        <v>1.396814</v>
      </c>
      <c r="BM27" s="431">
        <v>1.3950940000000001</v>
      </c>
      <c r="BN27" s="431">
        <v>1.3942110000000001</v>
      </c>
      <c r="BO27" s="431">
        <v>1.3914979999999999</v>
      </c>
      <c r="BP27" s="431">
        <v>1.3879269999999999</v>
      </c>
      <c r="BQ27" s="431">
        <v>1.3794679999999999</v>
      </c>
      <c r="BR27" s="431">
        <v>1.3771979999999999</v>
      </c>
      <c r="BS27" s="431">
        <v>1.3770910000000001</v>
      </c>
      <c r="BT27" s="431">
        <v>1.3804620000000001</v>
      </c>
      <c r="BU27" s="431">
        <v>1.3836889999999999</v>
      </c>
      <c r="BV27" s="431">
        <v>1.3880889999999999</v>
      </c>
    </row>
    <row r="28" spans="1:74" s="83" customFormat="1" ht="11.1" customHeight="1" x14ac:dyDescent="0.2">
      <c r="A28" s="82"/>
      <c r="B28" s="104"/>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33"/>
      <c r="BE28" s="433"/>
      <c r="BF28" s="433"/>
      <c r="BG28" s="433"/>
      <c r="BH28" s="433"/>
      <c r="BI28" s="433"/>
      <c r="BJ28" s="433"/>
      <c r="BK28" s="433"/>
      <c r="BL28" s="433"/>
      <c r="BM28" s="433"/>
      <c r="BN28" s="433"/>
      <c r="BO28" s="433"/>
      <c r="BP28" s="433"/>
      <c r="BQ28" s="433"/>
      <c r="BR28" s="433"/>
      <c r="BS28" s="433"/>
      <c r="BT28" s="433"/>
      <c r="BU28" s="433"/>
      <c r="BV28" s="433"/>
    </row>
    <row r="29" spans="1:74" ht="11.1" customHeight="1" x14ac:dyDescent="0.2">
      <c r="A29" s="75"/>
      <c r="B29" s="136" t="s">
        <v>837</v>
      </c>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38"/>
      <c r="BE29" s="438"/>
      <c r="BF29" s="438"/>
      <c r="BG29" s="438"/>
      <c r="BH29" s="438"/>
      <c r="BI29" s="438"/>
      <c r="BJ29" s="438"/>
      <c r="BK29" s="438"/>
      <c r="BL29" s="438"/>
      <c r="BM29" s="438"/>
      <c r="BN29" s="438"/>
      <c r="BO29" s="438"/>
      <c r="BP29" s="438"/>
      <c r="BQ29" s="438"/>
      <c r="BR29" s="438"/>
      <c r="BS29" s="438"/>
      <c r="BT29" s="438"/>
      <c r="BU29" s="438"/>
      <c r="BV29" s="438"/>
    </row>
    <row r="30" spans="1:74" ht="11.1" customHeight="1" x14ac:dyDescent="0.2">
      <c r="A30" s="298" t="s">
        <v>328</v>
      </c>
      <c r="B30" s="629" t="s">
        <v>327</v>
      </c>
      <c r="C30" s="421">
        <v>101.3768</v>
      </c>
      <c r="D30" s="421">
        <v>101.633</v>
      </c>
      <c r="E30" s="421">
        <v>97.667199999999994</v>
      </c>
      <c r="F30" s="421">
        <v>84.597899999999996</v>
      </c>
      <c r="G30" s="421">
        <v>85.973200000000006</v>
      </c>
      <c r="H30" s="421">
        <v>91.5625</v>
      </c>
      <c r="I30" s="421">
        <v>95.014399999999995</v>
      </c>
      <c r="J30" s="421">
        <v>95.888099999999994</v>
      </c>
      <c r="K30" s="421">
        <v>95.844399999999993</v>
      </c>
      <c r="L30" s="421">
        <v>96.429199999999994</v>
      </c>
      <c r="M30" s="421">
        <v>96.856399999999994</v>
      </c>
      <c r="N30" s="421">
        <v>97.975399999999993</v>
      </c>
      <c r="O30" s="421">
        <v>98.783600000000007</v>
      </c>
      <c r="P30" s="421">
        <v>95.374399999999994</v>
      </c>
      <c r="Q30" s="421">
        <v>98.135099999999994</v>
      </c>
      <c r="R30" s="421">
        <v>98.288600000000002</v>
      </c>
      <c r="S30" s="421">
        <v>99.150800000000004</v>
      </c>
      <c r="T30" s="421">
        <v>99.509600000000006</v>
      </c>
      <c r="U30" s="421">
        <v>100.12309999999999</v>
      </c>
      <c r="V30" s="421">
        <v>100.1255</v>
      </c>
      <c r="W30" s="421">
        <v>99.061400000000006</v>
      </c>
      <c r="X30" s="421">
        <v>100.3045</v>
      </c>
      <c r="Y30" s="421">
        <v>101.19710000000001</v>
      </c>
      <c r="Z30" s="421">
        <v>100.886</v>
      </c>
      <c r="AA30" s="421">
        <v>101.0227</v>
      </c>
      <c r="AB30" s="421">
        <v>101.67659999999999</v>
      </c>
      <c r="AC30" s="421">
        <v>102.47799999999999</v>
      </c>
      <c r="AD30" s="421">
        <v>102.7953</v>
      </c>
      <c r="AE30" s="421">
        <v>102.7769</v>
      </c>
      <c r="AF30" s="421">
        <v>102.6863</v>
      </c>
      <c r="AG30" s="421">
        <v>103.1328</v>
      </c>
      <c r="AH30" s="421">
        <v>103.23439999999999</v>
      </c>
      <c r="AI30" s="421">
        <v>103.5283</v>
      </c>
      <c r="AJ30" s="421">
        <v>103.4114</v>
      </c>
      <c r="AK30" s="421">
        <v>103.0707</v>
      </c>
      <c r="AL30" s="421">
        <v>101.48480000000001</v>
      </c>
      <c r="AM30" s="421">
        <v>102.5478</v>
      </c>
      <c r="AN30" s="421">
        <v>102.5671</v>
      </c>
      <c r="AO30" s="421">
        <v>102.6592</v>
      </c>
      <c r="AP30" s="421">
        <v>103.1512</v>
      </c>
      <c r="AQ30" s="421">
        <v>102.92400000000001</v>
      </c>
      <c r="AR30" s="421">
        <v>102.3002</v>
      </c>
      <c r="AS30" s="421">
        <v>103.19</v>
      </c>
      <c r="AT30" s="421">
        <v>103.11409999999999</v>
      </c>
      <c r="AU30" s="421">
        <v>103.2974</v>
      </c>
      <c r="AV30" s="421">
        <v>102.56829999999999</v>
      </c>
      <c r="AW30" s="421">
        <v>102.9049</v>
      </c>
      <c r="AX30" s="421">
        <v>102.57429999999999</v>
      </c>
      <c r="AY30" s="421">
        <v>101.7987</v>
      </c>
      <c r="AZ30" s="421">
        <v>102.6317</v>
      </c>
      <c r="BA30" s="421">
        <v>102.75620000000001</v>
      </c>
      <c r="BB30" s="421">
        <v>102.7623</v>
      </c>
      <c r="BC30" s="421">
        <v>102.88833086</v>
      </c>
      <c r="BD30" s="433">
        <v>103.0275</v>
      </c>
      <c r="BE30" s="433">
        <v>103.1786</v>
      </c>
      <c r="BF30" s="433">
        <v>103.2761</v>
      </c>
      <c r="BG30" s="433">
        <v>103.3438</v>
      </c>
      <c r="BH30" s="433">
        <v>103.3373</v>
      </c>
      <c r="BI30" s="433">
        <v>103.379</v>
      </c>
      <c r="BJ30" s="433">
        <v>103.4242</v>
      </c>
      <c r="BK30" s="433">
        <v>103.47110000000001</v>
      </c>
      <c r="BL30" s="433">
        <v>103.5252</v>
      </c>
      <c r="BM30" s="433">
        <v>103.58450000000001</v>
      </c>
      <c r="BN30" s="433">
        <v>103.65260000000001</v>
      </c>
      <c r="BO30" s="433">
        <v>103.7195</v>
      </c>
      <c r="BP30" s="433">
        <v>103.789</v>
      </c>
      <c r="BQ30" s="433">
        <v>103.8369</v>
      </c>
      <c r="BR30" s="433">
        <v>103.9295</v>
      </c>
      <c r="BS30" s="433">
        <v>104.04259999999999</v>
      </c>
      <c r="BT30" s="433">
        <v>104.19710000000001</v>
      </c>
      <c r="BU30" s="433">
        <v>104.33580000000001</v>
      </c>
      <c r="BV30" s="433">
        <v>104.4795</v>
      </c>
    </row>
    <row r="31" spans="1:74" ht="11.1" customHeight="1" x14ac:dyDescent="0.2">
      <c r="A31" s="137" t="s">
        <v>314</v>
      </c>
      <c r="B31" s="633" t="s">
        <v>1244</v>
      </c>
      <c r="C31" s="421">
        <v>98.911600000000007</v>
      </c>
      <c r="D31" s="421">
        <v>99.133099999999999</v>
      </c>
      <c r="E31" s="421">
        <v>94.607399999999998</v>
      </c>
      <c r="F31" s="421">
        <v>79.942099999999996</v>
      </c>
      <c r="G31" s="421">
        <v>83.488</v>
      </c>
      <c r="H31" s="421">
        <v>90.024199999999993</v>
      </c>
      <c r="I31" s="421">
        <v>93.261200000000002</v>
      </c>
      <c r="J31" s="421">
        <v>94.519300000000001</v>
      </c>
      <c r="K31" s="421">
        <v>94.4619</v>
      </c>
      <c r="L31" s="421">
        <v>95.208200000000005</v>
      </c>
      <c r="M31" s="421">
        <v>95.811499999999995</v>
      </c>
      <c r="N31" s="421">
        <v>96.444999999999993</v>
      </c>
      <c r="O31" s="421">
        <v>97.509799999999998</v>
      </c>
      <c r="P31" s="421">
        <v>93.527600000000007</v>
      </c>
      <c r="Q31" s="421">
        <v>96.397800000000004</v>
      </c>
      <c r="R31" s="421">
        <v>96.585899999999995</v>
      </c>
      <c r="S31" s="421">
        <v>97.684299999999993</v>
      </c>
      <c r="T31" s="421">
        <v>97.680599999999998</v>
      </c>
      <c r="U31" s="421">
        <v>98.688699999999997</v>
      </c>
      <c r="V31" s="421">
        <v>98.331299999999999</v>
      </c>
      <c r="W31" s="421">
        <v>97.423500000000004</v>
      </c>
      <c r="X31" s="421">
        <v>98.754999999999995</v>
      </c>
      <c r="Y31" s="421">
        <v>99.6404</v>
      </c>
      <c r="Z31" s="421">
        <v>99.617000000000004</v>
      </c>
      <c r="AA31" s="421">
        <v>99.059600000000003</v>
      </c>
      <c r="AB31" s="421">
        <v>100.2304</v>
      </c>
      <c r="AC31" s="421">
        <v>101.0107</v>
      </c>
      <c r="AD31" s="421">
        <v>101.19410000000001</v>
      </c>
      <c r="AE31" s="421">
        <v>100.863</v>
      </c>
      <c r="AF31" s="421">
        <v>100.4645</v>
      </c>
      <c r="AG31" s="421">
        <v>100.7345</v>
      </c>
      <c r="AH31" s="421">
        <v>100.9427</v>
      </c>
      <c r="AI31" s="421">
        <v>101.14019999999999</v>
      </c>
      <c r="AJ31" s="421">
        <v>101.23390000000001</v>
      </c>
      <c r="AK31" s="421">
        <v>100.4743</v>
      </c>
      <c r="AL31" s="421">
        <v>98.313000000000002</v>
      </c>
      <c r="AM31" s="421">
        <v>99.924000000000007</v>
      </c>
      <c r="AN31" s="421">
        <v>100.2713</v>
      </c>
      <c r="AO31" s="421">
        <v>99.510999999999996</v>
      </c>
      <c r="AP31" s="421">
        <v>100.50790000000001</v>
      </c>
      <c r="AQ31" s="421">
        <v>100.3586</v>
      </c>
      <c r="AR31" s="421">
        <v>99.642700000000005</v>
      </c>
      <c r="AS31" s="421">
        <v>100.0108</v>
      </c>
      <c r="AT31" s="421">
        <v>99.919300000000007</v>
      </c>
      <c r="AU31" s="421">
        <v>100.1165</v>
      </c>
      <c r="AV31" s="421">
        <v>99.400499999999994</v>
      </c>
      <c r="AW31" s="421">
        <v>99.902699999999996</v>
      </c>
      <c r="AX31" s="421">
        <v>99.921300000000002</v>
      </c>
      <c r="AY31" s="421">
        <v>98.721100000000007</v>
      </c>
      <c r="AZ31" s="421">
        <v>100.08580000000001</v>
      </c>
      <c r="BA31" s="421">
        <v>100.2516</v>
      </c>
      <c r="BB31" s="421">
        <v>99.975899999999996</v>
      </c>
      <c r="BC31" s="421">
        <v>100.21835556000001</v>
      </c>
      <c r="BD31" s="433">
        <v>100.3578</v>
      </c>
      <c r="BE31" s="433">
        <v>100.46680000000001</v>
      </c>
      <c r="BF31" s="433">
        <v>100.5797</v>
      </c>
      <c r="BG31" s="433">
        <v>100.6841</v>
      </c>
      <c r="BH31" s="433">
        <v>100.7931</v>
      </c>
      <c r="BI31" s="433">
        <v>100.87050000000001</v>
      </c>
      <c r="BJ31" s="433">
        <v>100.9295</v>
      </c>
      <c r="BK31" s="433">
        <v>100.9366</v>
      </c>
      <c r="BL31" s="433">
        <v>100.9838</v>
      </c>
      <c r="BM31" s="433">
        <v>101.03749999999999</v>
      </c>
      <c r="BN31" s="433">
        <v>101.1054</v>
      </c>
      <c r="BO31" s="433">
        <v>101.16670000000001</v>
      </c>
      <c r="BP31" s="433">
        <v>101.2291</v>
      </c>
      <c r="BQ31" s="433">
        <v>101.24550000000001</v>
      </c>
      <c r="BR31" s="433">
        <v>101.3449</v>
      </c>
      <c r="BS31" s="433">
        <v>101.48050000000001</v>
      </c>
      <c r="BT31" s="433">
        <v>101.6909</v>
      </c>
      <c r="BU31" s="433">
        <v>101.8695</v>
      </c>
      <c r="BV31" s="433">
        <v>102.0552</v>
      </c>
    </row>
    <row r="32" spans="1:74" ht="11.1" customHeight="1" x14ac:dyDescent="0.2">
      <c r="A32" s="299" t="s">
        <v>560</v>
      </c>
      <c r="B32" s="634" t="s">
        <v>1235</v>
      </c>
      <c r="C32" s="421">
        <v>104.6379</v>
      </c>
      <c r="D32" s="421">
        <v>105.238</v>
      </c>
      <c r="E32" s="421">
        <v>104.36199999999999</v>
      </c>
      <c r="F32" s="421">
        <v>94.7423</v>
      </c>
      <c r="G32" s="421">
        <v>97.335099999999997</v>
      </c>
      <c r="H32" s="421">
        <v>102.4064</v>
      </c>
      <c r="I32" s="421">
        <v>102.5132</v>
      </c>
      <c r="J32" s="421">
        <v>104.1255</v>
      </c>
      <c r="K32" s="421">
        <v>103.64230000000001</v>
      </c>
      <c r="L32" s="421">
        <v>103.9271</v>
      </c>
      <c r="M32" s="421">
        <v>104.36360000000001</v>
      </c>
      <c r="N32" s="421">
        <v>104.4396</v>
      </c>
      <c r="O32" s="421">
        <v>104.6948</v>
      </c>
      <c r="P32" s="421">
        <v>102.32940000000001</v>
      </c>
      <c r="Q32" s="421">
        <v>104.4367</v>
      </c>
      <c r="R32" s="421">
        <v>103.4736</v>
      </c>
      <c r="S32" s="421">
        <v>102.6294</v>
      </c>
      <c r="T32" s="421">
        <v>102.518</v>
      </c>
      <c r="U32" s="421">
        <v>101.89530000000001</v>
      </c>
      <c r="V32" s="421">
        <v>102.2881</v>
      </c>
      <c r="W32" s="421">
        <v>101.99979999999999</v>
      </c>
      <c r="X32" s="421">
        <v>102.38420000000001</v>
      </c>
      <c r="Y32" s="421">
        <v>103.5407</v>
      </c>
      <c r="Z32" s="421">
        <v>103.9932</v>
      </c>
      <c r="AA32" s="421">
        <v>104.09229999999999</v>
      </c>
      <c r="AB32" s="421">
        <v>105.7223</v>
      </c>
      <c r="AC32" s="421">
        <v>105.62949999999999</v>
      </c>
      <c r="AD32" s="421">
        <v>105.4037</v>
      </c>
      <c r="AE32" s="421">
        <v>105.017</v>
      </c>
      <c r="AF32" s="421">
        <v>104.9058</v>
      </c>
      <c r="AG32" s="421">
        <v>104.7063</v>
      </c>
      <c r="AH32" s="421">
        <v>104.7521</v>
      </c>
      <c r="AI32" s="421">
        <v>104.99550000000001</v>
      </c>
      <c r="AJ32" s="421">
        <v>105.3655</v>
      </c>
      <c r="AK32" s="421">
        <v>104.7967</v>
      </c>
      <c r="AL32" s="421">
        <v>103.4864</v>
      </c>
      <c r="AM32" s="421">
        <v>105.5658</v>
      </c>
      <c r="AN32" s="421">
        <v>105.5707</v>
      </c>
      <c r="AO32" s="421">
        <v>104.2397</v>
      </c>
      <c r="AP32" s="421">
        <v>104.5689</v>
      </c>
      <c r="AQ32" s="421">
        <v>104.2668</v>
      </c>
      <c r="AR32" s="421">
        <v>102.10680000000001</v>
      </c>
      <c r="AS32" s="421">
        <v>101.2167</v>
      </c>
      <c r="AT32" s="421">
        <v>101.8978</v>
      </c>
      <c r="AU32" s="421">
        <v>101.72329999999999</v>
      </c>
      <c r="AV32" s="421">
        <v>102.5984</v>
      </c>
      <c r="AW32" s="421">
        <v>102.3177</v>
      </c>
      <c r="AX32" s="421">
        <v>102.4243</v>
      </c>
      <c r="AY32" s="421">
        <v>101.512</v>
      </c>
      <c r="AZ32" s="421">
        <v>102.49760000000001</v>
      </c>
      <c r="BA32" s="421">
        <v>101.1238</v>
      </c>
      <c r="BB32" s="421">
        <v>102.30070000000001</v>
      </c>
      <c r="BC32" s="421">
        <v>102.35377037000001</v>
      </c>
      <c r="BD32" s="433">
        <v>102.59180000000001</v>
      </c>
      <c r="BE32" s="433">
        <v>102.8664</v>
      </c>
      <c r="BF32" s="433">
        <v>103.10809999999999</v>
      </c>
      <c r="BG32" s="433">
        <v>103.3421</v>
      </c>
      <c r="BH32" s="433">
        <v>103.6003</v>
      </c>
      <c r="BI32" s="433">
        <v>103.79519999999999</v>
      </c>
      <c r="BJ32" s="433">
        <v>103.9586</v>
      </c>
      <c r="BK32" s="433">
        <v>104.0489</v>
      </c>
      <c r="BL32" s="433">
        <v>104.18049999999999</v>
      </c>
      <c r="BM32" s="433">
        <v>104.31180000000001</v>
      </c>
      <c r="BN32" s="433">
        <v>104.4308</v>
      </c>
      <c r="BO32" s="433">
        <v>104.5705</v>
      </c>
      <c r="BP32" s="433">
        <v>104.71899999999999</v>
      </c>
      <c r="BQ32" s="433">
        <v>104.88209999999999</v>
      </c>
      <c r="BR32" s="433">
        <v>105.04340000000001</v>
      </c>
      <c r="BS32" s="433">
        <v>105.209</v>
      </c>
      <c r="BT32" s="433">
        <v>105.37860000000001</v>
      </c>
      <c r="BU32" s="433">
        <v>105.5526</v>
      </c>
      <c r="BV32" s="433">
        <v>105.73090000000001</v>
      </c>
    </row>
    <row r="33" spans="1:74" ht="11.1" customHeight="1" x14ac:dyDescent="0.2">
      <c r="A33" s="299" t="s">
        <v>561</v>
      </c>
      <c r="B33" s="634" t="s">
        <v>1236</v>
      </c>
      <c r="C33" s="421">
        <v>100.91249999999999</v>
      </c>
      <c r="D33" s="421">
        <v>100.69670000000001</v>
      </c>
      <c r="E33" s="421">
        <v>100.6597</v>
      </c>
      <c r="F33" s="421">
        <v>95.583500000000001</v>
      </c>
      <c r="G33" s="421">
        <v>90.040899999999993</v>
      </c>
      <c r="H33" s="421">
        <v>90.742599999999996</v>
      </c>
      <c r="I33" s="421">
        <v>90.796000000000006</v>
      </c>
      <c r="J33" s="421">
        <v>90.854799999999997</v>
      </c>
      <c r="K33" s="421">
        <v>93.166799999999995</v>
      </c>
      <c r="L33" s="421">
        <v>95.454700000000003</v>
      </c>
      <c r="M33" s="421">
        <v>96.157899999999998</v>
      </c>
      <c r="N33" s="421">
        <v>95.6477</v>
      </c>
      <c r="O33" s="421">
        <v>96.870699999999999</v>
      </c>
      <c r="P33" s="421">
        <v>93.0017</v>
      </c>
      <c r="Q33" s="421">
        <v>95.7958</v>
      </c>
      <c r="R33" s="421">
        <v>95.538200000000003</v>
      </c>
      <c r="S33" s="421">
        <v>95.461699999999993</v>
      </c>
      <c r="T33" s="421">
        <v>93.938100000000006</v>
      </c>
      <c r="U33" s="421">
        <v>95.070300000000003</v>
      </c>
      <c r="V33" s="421">
        <v>95.748599999999996</v>
      </c>
      <c r="W33" s="421">
        <v>95.501099999999994</v>
      </c>
      <c r="X33" s="421">
        <v>95.0334</v>
      </c>
      <c r="Y33" s="421">
        <v>93.959100000000007</v>
      </c>
      <c r="Z33" s="421">
        <v>95.224400000000003</v>
      </c>
      <c r="AA33" s="421">
        <v>94.6721</v>
      </c>
      <c r="AB33" s="421">
        <v>96.273899999999998</v>
      </c>
      <c r="AC33" s="421">
        <v>96.7363</v>
      </c>
      <c r="AD33" s="421">
        <v>96.618799999999993</v>
      </c>
      <c r="AE33" s="421">
        <v>96.289500000000004</v>
      </c>
      <c r="AF33" s="421">
        <v>95.737099999999998</v>
      </c>
      <c r="AG33" s="421">
        <v>94.457599999999999</v>
      </c>
      <c r="AH33" s="421">
        <v>91.777100000000004</v>
      </c>
      <c r="AI33" s="421">
        <v>91.875200000000007</v>
      </c>
      <c r="AJ33" s="421">
        <v>89.649299999999997</v>
      </c>
      <c r="AK33" s="421">
        <v>91.167900000000003</v>
      </c>
      <c r="AL33" s="421">
        <v>86.498099999999994</v>
      </c>
      <c r="AM33" s="421">
        <v>87.891999999999996</v>
      </c>
      <c r="AN33" s="421">
        <v>87.485600000000005</v>
      </c>
      <c r="AO33" s="421">
        <v>87.962999999999994</v>
      </c>
      <c r="AP33" s="421">
        <v>86.059299999999993</v>
      </c>
      <c r="AQ33" s="421">
        <v>87.236000000000004</v>
      </c>
      <c r="AR33" s="421">
        <v>86.627700000000004</v>
      </c>
      <c r="AS33" s="421">
        <v>85.115600000000001</v>
      </c>
      <c r="AT33" s="421">
        <v>86.466499999999996</v>
      </c>
      <c r="AU33" s="421">
        <v>88.397800000000004</v>
      </c>
      <c r="AV33" s="421">
        <v>87.699700000000007</v>
      </c>
      <c r="AW33" s="421">
        <v>88.381299999999996</v>
      </c>
      <c r="AX33" s="421">
        <v>87.901499999999999</v>
      </c>
      <c r="AY33" s="421">
        <v>86.735500000000002</v>
      </c>
      <c r="AZ33" s="421">
        <v>89.110200000000006</v>
      </c>
      <c r="BA33" s="421">
        <v>88.252700000000004</v>
      </c>
      <c r="BB33" s="421">
        <v>88.603300000000004</v>
      </c>
      <c r="BC33" s="421">
        <v>88.944721728000005</v>
      </c>
      <c r="BD33" s="433">
        <v>89.167339999999996</v>
      </c>
      <c r="BE33" s="433">
        <v>89.347390000000004</v>
      </c>
      <c r="BF33" s="433">
        <v>89.49597</v>
      </c>
      <c r="BG33" s="433">
        <v>89.609049999999996</v>
      </c>
      <c r="BH33" s="433">
        <v>89.673310000000001</v>
      </c>
      <c r="BI33" s="433">
        <v>89.725369999999998</v>
      </c>
      <c r="BJ33" s="433">
        <v>89.751919999999998</v>
      </c>
      <c r="BK33" s="433">
        <v>89.691029999999998</v>
      </c>
      <c r="BL33" s="433">
        <v>89.713009999999997</v>
      </c>
      <c r="BM33" s="433">
        <v>89.755920000000003</v>
      </c>
      <c r="BN33" s="433">
        <v>89.880769999999998</v>
      </c>
      <c r="BO33" s="433">
        <v>89.919799999999995</v>
      </c>
      <c r="BP33" s="433">
        <v>89.934010000000001</v>
      </c>
      <c r="BQ33" s="433">
        <v>89.829970000000003</v>
      </c>
      <c r="BR33" s="433">
        <v>89.864630000000005</v>
      </c>
      <c r="BS33" s="433">
        <v>89.944550000000007</v>
      </c>
      <c r="BT33" s="433">
        <v>90.107280000000003</v>
      </c>
      <c r="BU33" s="433">
        <v>90.249560000000002</v>
      </c>
      <c r="BV33" s="433">
        <v>90.408940000000001</v>
      </c>
    </row>
    <row r="34" spans="1:74" ht="11.1" customHeight="1" x14ac:dyDescent="0.2">
      <c r="A34" s="299" t="s">
        <v>562</v>
      </c>
      <c r="B34" s="634" t="s">
        <v>1237</v>
      </c>
      <c r="C34" s="421">
        <v>95.282700000000006</v>
      </c>
      <c r="D34" s="421">
        <v>93.431899999999999</v>
      </c>
      <c r="E34" s="421">
        <v>87.728700000000003</v>
      </c>
      <c r="F34" s="421">
        <v>70.412999999999997</v>
      </c>
      <c r="G34" s="421">
        <v>69.413600000000002</v>
      </c>
      <c r="H34" s="421">
        <v>70.460499999999996</v>
      </c>
      <c r="I34" s="421">
        <v>74.600099999999998</v>
      </c>
      <c r="J34" s="421">
        <v>74.141599999999997</v>
      </c>
      <c r="K34" s="421">
        <v>74.148799999999994</v>
      </c>
      <c r="L34" s="421">
        <v>76.702399999999997</v>
      </c>
      <c r="M34" s="421">
        <v>76.866299999999995</v>
      </c>
      <c r="N34" s="421">
        <v>80.397199999999998</v>
      </c>
      <c r="O34" s="421">
        <v>82.841800000000006</v>
      </c>
      <c r="P34" s="421">
        <v>77.554900000000004</v>
      </c>
      <c r="Q34" s="421">
        <v>86.851500000000001</v>
      </c>
      <c r="R34" s="421">
        <v>88.606800000000007</v>
      </c>
      <c r="S34" s="421">
        <v>89.567700000000002</v>
      </c>
      <c r="T34" s="421">
        <v>90.478099999999998</v>
      </c>
      <c r="U34" s="421">
        <v>91.086100000000002</v>
      </c>
      <c r="V34" s="421">
        <v>90.742500000000007</v>
      </c>
      <c r="W34" s="421">
        <v>90.482799999999997</v>
      </c>
      <c r="X34" s="421">
        <v>92.555099999999996</v>
      </c>
      <c r="Y34" s="421">
        <v>92.342100000000002</v>
      </c>
      <c r="Z34" s="421">
        <v>91.589500000000001</v>
      </c>
      <c r="AA34" s="421">
        <v>88.151399999999995</v>
      </c>
      <c r="AB34" s="421">
        <v>90.027900000000002</v>
      </c>
      <c r="AC34" s="421">
        <v>91.224000000000004</v>
      </c>
      <c r="AD34" s="421">
        <v>89.776399999999995</v>
      </c>
      <c r="AE34" s="421">
        <v>90.480500000000006</v>
      </c>
      <c r="AF34" s="421">
        <v>88.519800000000004</v>
      </c>
      <c r="AG34" s="421">
        <v>88.151399999999995</v>
      </c>
      <c r="AH34" s="421">
        <v>89.947999999999993</v>
      </c>
      <c r="AI34" s="421">
        <v>92.055700000000002</v>
      </c>
      <c r="AJ34" s="421">
        <v>91.1327</v>
      </c>
      <c r="AK34" s="421">
        <v>91.026700000000005</v>
      </c>
      <c r="AL34" s="421">
        <v>87.355599999999995</v>
      </c>
      <c r="AM34" s="421">
        <v>87.546199999999999</v>
      </c>
      <c r="AN34" s="421">
        <v>88.255200000000002</v>
      </c>
      <c r="AO34" s="421">
        <v>89.720299999999995</v>
      </c>
      <c r="AP34" s="421">
        <v>90.566800000000001</v>
      </c>
      <c r="AQ34" s="421">
        <v>90.208600000000004</v>
      </c>
      <c r="AR34" s="421">
        <v>88.930700000000002</v>
      </c>
      <c r="AS34" s="421">
        <v>90.259</v>
      </c>
      <c r="AT34" s="421">
        <v>91.555099999999996</v>
      </c>
      <c r="AU34" s="421">
        <v>92.209599999999995</v>
      </c>
      <c r="AV34" s="421">
        <v>92.463800000000006</v>
      </c>
      <c r="AW34" s="421">
        <v>92.992000000000004</v>
      </c>
      <c r="AX34" s="421">
        <v>93.334599999999995</v>
      </c>
      <c r="AY34" s="421">
        <v>89.747500000000002</v>
      </c>
      <c r="AZ34" s="421">
        <v>91.9392</v>
      </c>
      <c r="BA34" s="421">
        <v>95.281199999999998</v>
      </c>
      <c r="BB34" s="421">
        <v>91.074100000000001</v>
      </c>
      <c r="BC34" s="421">
        <v>94.86967679</v>
      </c>
      <c r="BD34" s="433">
        <v>95.22184</v>
      </c>
      <c r="BE34" s="433">
        <v>95.066389999999998</v>
      </c>
      <c r="BF34" s="433">
        <v>95.152050000000003</v>
      </c>
      <c r="BG34" s="433">
        <v>95.206549999999993</v>
      </c>
      <c r="BH34" s="433">
        <v>95.222139999999996</v>
      </c>
      <c r="BI34" s="433">
        <v>95.220150000000004</v>
      </c>
      <c r="BJ34" s="433">
        <v>95.192830000000001</v>
      </c>
      <c r="BK34" s="433">
        <v>95.112210000000005</v>
      </c>
      <c r="BL34" s="433">
        <v>95.055189999999996</v>
      </c>
      <c r="BM34" s="433">
        <v>94.993809999999996</v>
      </c>
      <c r="BN34" s="433">
        <v>94.928259999999995</v>
      </c>
      <c r="BO34" s="433">
        <v>94.858029999999999</v>
      </c>
      <c r="BP34" s="433">
        <v>94.783289999999994</v>
      </c>
      <c r="BQ34" s="433">
        <v>94.68338</v>
      </c>
      <c r="BR34" s="433">
        <v>94.615139999999997</v>
      </c>
      <c r="BS34" s="433">
        <v>94.55789</v>
      </c>
      <c r="BT34" s="433">
        <v>94.526709999999994</v>
      </c>
      <c r="BU34" s="433">
        <v>94.480159999999998</v>
      </c>
      <c r="BV34" s="433">
        <v>94.433300000000003</v>
      </c>
    </row>
    <row r="35" spans="1:74" ht="11.1" customHeight="1" x14ac:dyDescent="0.2">
      <c r="A35" s="299" t="s">
        <v>563</v>
      </c>
      <c r="B35" s="634" t="s">
        <v>1238</v>
      </c>
      <c r="C35" s="421">
        <v>96.747200000000007</v>
      </c>
      <c r="D35" s="421">
        <v>96.747699999999995</v>
      </c>
      <c r="E35" s="421">
        <v>98.317400000000006</v>
      </c>
      <c r="F35" s="421">
        <v>92.205799999999996</v>
      </c>
      <c r="G35" s="421">
        <v>92.058700000000002</v>
      </c>
      <c r="H35" s="421">
        <v>92.601600000000005</v>
      </c>
      <c r="I35" s="421">
        <v>94.207599999999999</v>
      </c>
      <c r="J35" s="421">
        <v>95.3553</v>
      </c>
      <c r="K35" s="421">
        <v>95.411000000000001</v>
      </c>
      <c r="L35" s="421">
        <v>96.7226</v>
      </c>
      <c r="M35" s="421">
        <v>96.815100000000001</v>
      </c>
      <c r="N35" s="421">
        <v>96.706199999999995</v>
      </c>
      <c r="O35" s="421">
        <v>96.9298</v>
      </c>
      <c r="P35" s="421">
        <v>89.892600000000002</v>
      </c>
      <c r="Q35" s="421">
        <v>94.835099999999997</v>
      </c>
      <c r="R35" s="421">
        <v>98.996799999999993</v>
      </c>
      <c r="S35" s="421">
        <v>101.6152</v>
      </c>
      <c r="T35" s="421">
        <v>102.5333</v>
      </c>
      <c r="U35" s="421">
        <v>102.6221</v>
      </c>
      <c r="V35" s="421">
        <v>101.7256</v>
      </c>
      <c r="W35" s="421">
        <v>99.905299999999997</v>
      </c>
      <c r="X35" s="421">
        <v>102.08329999999999</v>
      </c>
      <c r="Y35" s="421">
        <v>102.3985</v>
      </c>
      <c r="Z35" s="421">
        <v>102.7719</v>
      </c>
      <c r="AA35" s="421">
        <v>101.6199</v>
      </c>
      <c r="AB35" s="421">
        <v>101.8199</v>
      </c>
      <c r="AC35" s="421">
        <v>102.7371</v>
      </c>
      <c r="AD35" s="421">
        <v>102.57129999999999</v>
      </c>
      <c r="AE35" s="421">
        <v>102.30200000000001</v>
      </c>
      <c r="AF35" s="421">
        <v>102.0852</v>
      </c>
      <c r="AG35" s="421">
        <v>102.15560000000001</v>
      </c>
      <c r="AH35" s="421">
        <v>102.5849</v>
      </c>
      <c r="AI35" s="421">
        <v>102.4739</v>
      </c>
      <c r="AJ35" s="421">
        <v>102.60639999999999</v>
      </c>
      <c r="AK35" s="421">
        <v>102.15600000000001</v>
      </c>
      <c r="AL35" s="421">
        <v>98.004099999999994</v>
      </c>
      <c r="AM35" s="421">
        <v>101.8747</v>
      </c>
      <c r="AN35" s="421">
        <v>104.3321</v>
      </c>
      <c r="AO35" s="421">
        <v>103.375</v>
      </c>
      <c r="AP35" s="421">
        <v>103.6388</v>
      </c>
      <c r="AQ35" s="421">
        <v>103.54430000000001</v>
      </c>
      <c r="AR35" s="421">
        <v>104.1421</v>
      </c>
      <c r="AS35" s="421">
        <v>103.0898</v>
      </c>
      <c r="AT35" s="421">
        <v>103.51779999999999</v>
      </c>
      <c r="AU35" s="421">
        <v>103.7473</v>
      </c>
      <c r="AV35" s="421">
        <v>102.7663</v>
      </c>
      <c r="AW35" s="421">
        <v>102.3138</v>
      </c>
      <c r="AX35" s="421">
        <v>103.32689999999999</v>
      </c>
      <c r="AY35" s="421">
        <v>101.88160000000001</v>
      </c>
      <c r="AZ35" s="421">
        <v>104.1797</v>
      </c>
      <c r="BA35" s="421">
        <v>104.3027</v>
      </c>
      <c r="BB35" s="421">
        <v>104.65009999999999</v>
      </c>
      <c r="BC35" s="421">
        <v>105.10763086</v>
      </c>
      <c r="BD35" s="433">
        <v>105.5457</v>
      </c>
      <c r="BE35" s="433">
        <v>105.9308</v>
      </c>
      <c r="BF35" s="433">
        <v>106.2615</v>
      </c>
      <c r="BG35" s="433">
        <v>106.53830000000001</v>
      </c>
      <c r="BH35" s="433">
        <v>106.71729999999999</v>
      </c>
      <c r="BI35" s="433">
        <v>106.9192</v>
      </c>
      <c r="BJ35" s="433">
        <v>107.1</v>
      </c>
      <c r="BK35" s="433">
        <v>107.17789999999999</v>
      </c>
      <c r="BL35" s="433">
        <v>107.3781</v>
      </c>
      <c r="BM35" s="433">
        <v>107.61879999999999</v>
      </c>
      <c r="BN35" s="433">
        <v>108.0179</v>
      </c>
      <c r="BO35" s="433">
        <v>108.2508</v>
      </c>
      <c r="BP35" s="433">
        <v>108.4355</v>
      </c>
      <c r="BQ35" s="433">
        <v>108.4453</v>
      </c>
      <c r="BR35" s="433">
        <v>108.6288</v>
      </c>
      <c r="BS35" s="433">
        <v>108.8591</v>
      </c>
      <c r="BT35" s="433">
        <v>109.1606</v>
      </c>
      <c r="BU35" s="433">
        <v>109.46639999999999</v>
      </c>
      <c r="BV35" s="433">
        <v>109.80070000000001</v>
      </c>
    </row>
    <row r="36" spans="1:74" ht="11.1" customHeight="1" x14ac:dyDescent="0.2">
      <c r="A36" s="299" t="s">
        <v>564</v>
      </c>
      <c r="B36" s="634" t="s">
        <v>1239</v>
      </c>
      <c r="C36" s="421">
        <v>102.91240000000001</v>
      </c>
      <c r="D36" s="421">
        <v>103.1005</v>
      </c>
      <c r="E36" s="421">
        <v>97.7607</v>
      </c>
      <c r="F36" s="421">
        <v>84.291799999999995</v>
      </c>
      <c r="G36" s="421">
        <v>91.481300000000005</v>
      </c>
      <c r="H36" s="421">
        <v>95.531499999999994</v>
      </c>
      <c r="I36" s="421">
        <v>97.311400000000006</v>
      </c>
      <c r="J36" s="421">
        <v>97.439599999999999</v>
      </c>
      <c r="K36" s="421">
        <v>96.404799999999994</v>
      </c>
      <c r="L36" s="421">
        <v>99.180999999999997</v>
      </c>
      <c r="M36" s="421">
        <v>99.921499999999995</v>
      </c>
      <c r="N36" s="421">
        <v>102.5714</v>
      </c>
      <c r="O36" s="421">
        <v>100.9092</v>
      </c>
      <c r="P36" s="421">
        <v>96.860100000000003</v>
      </c>
      <c r="Q36" s="421">
        <v>99.605099999999993</v>
      </c>
      <c r="R36" s="421">
        <v>99.339699999999993</v>
      </c>
      <c r="S36" s="421">
        <v>97.662800000000004</v>
      </c>
      <c r="T36" s="421">
        <v>98.808199999999999</v>
      </c>
      <c r="U36" s="421">
        <v>100.3617</v>
      </c>
      <c r="V36" s="421">
        <v>101.1033</v>
      </c>
      <c r="W36" s="421">
        <v>101.39619999999999</v>
      </c>
      <c r="X36" s="421">
        <v>101.0497</v>
      </c>
      <c r="Y36" s="421">
        <v>103.72669999999999</v>
      </c>
      <c r="Z36" s="421">
        <v>105.4387</v>
      </c>
      <c r="AA36" s="421">
        <v>104.5005</v>
      </c>
      <c r="AB36" s="421">
        <v>108.8798</v>
      </c>
      <c r="AC36" s="421">
        <v>108.04349999999999</v>
      </c>
      <c r="AD36" s="421">
        <v>107.0907</v>
      </c>
      <c r="AE36" s="421">
        <v>108.3871</v>
      </c>
      <c r="AF36" s="421">
        <v>108.6711</v>
      </c>
      <c r="AG36" s="421">
        <v>108.85290000000001</v>
      </c>
      <c r="AH36" s="421">
        <v>109.0337</v>
      </c>
      <c r="AI36" s="421">
        <v>111.3086</v>
      </c>
      <c r="AJ36" s="421">
        <v>111.0857</v>
      </c>
      <c r="AK36" s="421">
        <v>110.3129</v>
      </c>
      <c r="AL36" s="421">
        <v>110.2958</v>
      </c>
      <c r="AM36" s="421">
        <v>112.128</v>
      </c>
      <c r="AN36" s="421">
        <v>112.89279999999999</v>
      </c>
      <c r="AO36" s="421">
        <v>109.1678</v>
      </c>
      <c r="AP36" s="421">
        <v>108.93770000000001</v>
      </c>
      <c r="AQ36" s="421">
        <v>109.52500000000001</v>
      </c>
      <c r="AR36" s="421">
        <v>107.48009999999999</v>
      </c>
      <c r="AS36" s="421">
        <v>107.1948</v>
      </c>
      <c r="AT36" s="421">
        <v>107.3741</v>
      </c>
      <c r="AU36" s="421">
        <v>107.7527</v>
      </c>
      <c r="AV36" s="421">
        <v>108.4128</v>
      </c>
      <c r="AW36" s="421">
        <v>106.6923</v>
      </c>
      <c r="AX36" s="421">
        <v>107.3937</v>
      </c>
      <c r="AY36" s="421">
        <v>103.50320000000001</v>
      </c>
      <c r="AZ36" s="421">
        <v>103.94450000000001</v>
      </c>
      <c r="BA36" s="421">
        <v>102.8775</v>
      </c>
      <c r="BB36" s="421">
        <v>101.9991</v>
      </c>
      <c r="BC36" s="421">
        <v>104.23558889</v>
      </c>
      <c r="BD36" s="433">
        <v>104.5556</v>
      </c>
      <c r="BE36" s="433">
        <v>104.98350000000001</v>
      </c>
      <c r="BF36" s="433">
        <v>105.29470000000001</v>
      </c>
      <c r="BG36" s="433">
        <v>105.57089999999999</v>
      </c>
      <c r="BH36" s="433">
        <v>105.7809</v>
      </c>
      <c r="BI36" s="433">
        <v>106.0102</v>
      </c>
      <c r="BJ36" s="433">
        <v>106.22790000000001</v>
      </c>
      <c r="BK36" s="433">
        <v>106.4037</v>
      </c>
      <c r="BL36" s="433">
        <v>106.6203</v>
      </c>
      <c r="BM36" s="433">
        <v>106.8477</v>
      </c>
      <c r="BN36" s="433">
        <v>107.129</v>
      </c>
      <c r="BO36" s="433">
        <v>107.3456</v>
      </c>
      <c r="BP36" s="433">
        <v>107.5407</v>
      </c>
      <c r="BQ36" s="433">
        <v>107.6576</v>
      </c>
      <c r="BR36" s="433">
        <v>107.8522</v>
      </c>
      <c r="BS36" s="433">
        <v>108.0676</v>
      </c>
      <c r="BT36" s="433">
        <v>108.3331</v>
      </c>
      <c r="BU36" s="433">
        <v>108.5686</v>
      </c>
      <c r="BV36" s="433">
        <v>108.80329999999999</v>
      </c>
    </row>
    <row r="37" spans="1:74" ht="11.1" customHeight="1" x14ac:dyDescent="0.2">
      <c r="A37" s="299" t="s">
        <v>565</v>
      </c>
      <c r="B37" s="634" t="s">
        <v>1240</v>
      </c>
      <c r="C37" s="421">
        <v>98.788200000000003</v>
      </c>
      <c r="D37" s="421">
        <v>96.186700000000002</v>
      </c>
      <c r="E37" s="421">
        <v>94.042199999999994</v>
      </c>
      <c r="F37" s="421">
        <v>73.728899999999996</v>
      </c>
      <c r="G37" s="421">
        <v>71.149299999999997</v>
      </c>
      <c r="H37" s="421">
        <v>75.783699999999996</v>
      </c>
      <c r="I37" s="421">
        <v>79.918499999999995</v>
      </c>
      <c r="J37" s="421">
        <v>84.765799999999999</v>
      </c>
      <c r="K37" s="421">
        <v>89.101600000000005</v>
      </c>
      <c r="L37" s="421">
        <v>90.617400000000004</v>
      </c>
      <c r="M37" s="421">
        <v>92.992400000000004</v>
      </c>
      <c r="N37" s="421">
        <v>92.461299999999994</v>
      </c>
      <c r="O37" s="421">
        <v>93.867099999999994</v>
      </c>
      <c r="P37" s="421">
        <v>92.081199999999995</v>
      </c>
      <c r="Q37" s="421">
        <v>94.113399999999999</v>
      </c>
      <c r="R37" s="421">
        <v>96.598600000000005</v>
      </c>
      <c r="S37" s="421">
        <v>95.139700000000005</v>
      </c>
      <c r="T37" s="421">
        <v>96.415700000000001</v>
      </c>
      <c r="U37" s="421">
        <v>97.132199999999997</v>
      </c>
      <c r="V37" s="421">
        <v>97.0535</v>
      </c>
      <c r="W37" s="421">
        <v>97.643600000000006</v>
      </c>
      <c r="X37" s="421">
        <v>98.559399999999997</v>
      </c>
      <c r="Y37" s="421">
        <v>97.876300000000001</v>
      </c>
      <c r="Z37" s="421">
        <v>96.316299999999998</v>
      </c>
      <c r="AA37" s="421">
        <v>93.926100000000005</v>
      </c>
      <c r="AB37" s="421">
        <v>95.972999999999999</v>
      </c>
      <c r="AC37" s="421">
        <v>94.844200000000001</v>
      </c>
      <c r="AD37" s="421">
        <v>96.091200000000001</v>
      </c>
      <c r="AE37" s="421">
        <v>96.961299999999994</v>
      </c>
      <c r="AF37" s="421">
        <v>96.260099999999994</v>
      </c>
      <c r="AG37" s="421">
        <v>96.784199999999998</v>
      </c>
      <c r="AH37" s="421">
        <v>95.394800000000004</v>
      </c>
      <c r="AI37" s="421">
        <v>95.028000000000006</v>
      </c>
      <c r="AJ37" s="421">
        <v>95.199100000000001</v>
      </c>
      <c r="AK37" s="421">
        <v>91.996399999999994</v>
      </c>
      <c r="AL37" s="421">
        <v>90.159199999999998</v>
      </c>
      <c r="AM37" s="421">
        <v>92.027199999999993</v>
      </c>
      <c r="AN37" s="421">
        <v>93.492699999999999</v>
      </c>
      <c r="AO37" s="421">
        <v>92.660399999999996</v>
      </c>
      <c r="AP37" s="421">
        <v>95.552700000000002</v>
      </c>
      <c r="AQ37" s="421">
        <v>95.3232</v>
      </c>
      <c r="AR37" s="421">
        <v>96.244</v>
      </c>
      <c r="AS37" s="421">
        <v>94.417000000000002</v>
      </c>
      <c r="AT37" s="421">
        <v>94.022400000000005</v>
      </c>
      <c r="AU37" s="421">
        <v>95.94</v>
      </c>
      <c r="AV37" s="421">
        <v>93.332300000000004</v>
      </c>
      <c r="AW37" s="421">
        <v>94.075999999999993</v>
      </c>
      <c r="AX37" s="421">
        <v>94.107200000000006</v>
      </c>
      <c r="AY37" s="421">
        <v>92.041399999999996</v>
      </c>
      <c r="AZ37" s="421">
        <v>92.950599999999994</v>
      </c>
      <c r="BA37" s="421">
        <v>92.229100000000003</v>
      </c>
      <c r="BB37" s="421">
        <v>93.133499999999998</v>
      </c>
      <c r="BC37" s="421">
        <v>93.364253579999996</v>
      </c>
      <c r="BD37" s="433">
        <v>93.891040000000004</v>
      </c>
      <c r="BE37" s="433">
        <v>94.858360000000005</v>
      </c>
      <c r="BF37" s="433">
        <v>95.325310000000002</v>
      </c>
      <c r="BG37" s="433">
        <v>95.634029999999996</v>
      </c>
      <c r="BH37" s="433">
        <v>95.698670000000007</v>
      </c>
      <c r="BI37" s="433">
        <v>95.755340000000004</v>
      </c>
      <c r="BJ37" s="433">
        <v>95.718180000000004</v>
      </c>
      <c r="BK37" s="433">
        <v>95.305599999999998</v>
      </c>
      <c r="BL37" s="433">
        <v>95.291989999999998</v>
      </c>
      <c r="BM37" s="433">
        <v>95.395740000000004</v>
      </c>
      <c r="BN37" s="433">
        <v>95.870009999999994</v>
      </c>
      <c r="BO37" s="433">
        <v>96.018630000000002</v>
      </c>
      <c r="BP37" s="433">
        <v>96.094769999999997</v>
      </c>
      <c r="BQ37" s="433">
        <v>95.764899999999997</v>
      </c>
      <c r="BR37" s="433">
        <v>95.946179999999998</v>
      </c>
      <c r="BS37" s="433">
        <v>96.305090000000007</v>
      </c>
      <c r="BT37" s="433">
        <v>97.015829999999994</v>
      </c>
      <c r="BU37" s="433">
        <v>97.599369999999993</v>
      </c>
      <c r="BV37" s="433">
        <v>98.229900000000001</v>
      </c>
    </row>
    <row r="38" spans="1:74" ht="11.1" customHeight="1" x14ac:dyDescent="0.2">
      <c r="A38" s="137" t="s">
        <v>555</v>
      </c>
      <c r="B38" s="447" t="s">
        <v>1245</v>
      </c>
      <c r="C38" s="421">
        <v>97.541969848999997</v>
      </c>
      <c r="D38" s="421">
        <v>96.536759660000001</v>
      </c>
      <c r="E38" s="421">
        <v>93.662133948000005</v>
      </c>
      <c r="F38" s="421">
        <v>78.629093357000002</v>
      </c>
      <c r="G38" s="421">
        <v>79.235651993999994</v>
      </c>
      <c r="H38" s="421">
        <v>82.268303734</v>
      </c>
      <c r="I38" s="421">
        <v>84.896163474000005</v>
      </c>
      <c r="J38" s="421">
        <v>86.711509796000001</v>
      </c>
      <c r="K38" s="421">
        <v>88.462274523000005</v>
      </c>
      <c r="L38" s="421">
        <v>90.816674909</v>
      </c>
      <c r="M38" s="421">
        <v>92.017656697999996</v>
      </c>
      <c r="N38" s="421">
        <v>93.012900404000007</v>
      </c>
      <c r="O38" s="421">
        <v>93.427901586999994</v>
      </c>
      <c r="P38" s="421">
        <v>87.829506253999995</v>
      </c>
      <c r="Q38" s="421">
        <v>92.895029438999998</v>
      </c>
      <c r="R38" s="421">
        <v>95.244020423999999</v>
      </c>
      <c r="S38" s="421">
        <v>95.606908348000005</v>
      </c>
      <c r="T38" s="421">
        <v>96.596921365</v>
      </c>
      <c r="U38" s="421">
        <v>97.257882800999994</v>
      </c>
      <c r="V38" s="421">
        <v>96.823752752999994</v>
      </c>
      <c r="W38" s="421">
        <v>96.119777369999994</v>
      </c>
      <c r="X38" s="421">
        <v>97.532603773999995</v>
      </c>
      <c r="Y38" s="421">
        <v>97.869597533999993</v>
      </c>
      <c r="Z38" s="421">
        <v>97.760633999999996</v>
      </c>
      <c r="AA38" s="421">
        <v>95.904422620999995</v>
      </c>
      <c r="AB38" s="421">
        <v>98.210415843999996</v>
      </c>
      <c r="AC38" s="421">
        <v>97.971877276000001</v>
      </c>
      <c r="AD38" s="421">
        <v>97.538017288999995</v>
      </c>
      <c r="AE38" s="421">
        <v>98.084744193999995</v>
      </c>
      <c r="AF38" s="421">
        <v>97.370451783999997</v>
      </c>
      <c r="AG38" s="421">
        <v>97.301495614000004</v>
      </c>
      <c r="AH38" s="421">
        <v>96.778049703999997</v>
      </c>
      <c r="AI38" s="421">
        <v>97.544786067000004</v>
      </c>
      <c r="AJ38" s="421">
        <v>97.031505383999999</v>
      </c>
      <c r="AK38" s="421">
        <v>95.577061470999993</v>
      </c>
      <c r="AL38" s="421">
        <v>93.030383162000007</v>
      </c>
      <c r="AM38" s="421">
        <v>95.130927894999999</v>
      </c>
      <c r="AN38" s="421">
        <v>96.443962193999994</v>
      </c>
      <c r="AO38" s="421">
        <v>95.498508193000006</v>
      </c>
      <c r="AP38" s="421">
        <v>96.172373711000006</v>
      </c>
      <c r="AQ38" s="421">
        <v>96.540648707000003</v>
      </c>
      <c r="AR38" s="421">
        <v>95.876611093999998</v>
      </c>
      <c r="AS38" s="421">
        <v>95.501196410000006</v>
      </c>
      <c r="AT38" s="421">
        <v>95.603416671999994</v>
      </c>
      <c r="AU38" s="421">
        <v>96.814720961000006</v>
      </c>
      <c r="AV38" s="421">
        <v>95.842826603000006</v>
      </c>
      <c r="AW38" s="421">
        <v>95.754364014000004</v>
      </c>
      <c r="AX38" s="421">
        <v>96.222426275999993</v>
      </c>
      <c r="AY38" s="421">
        <v>93.749308259000003</v>
      </c>
      <c r="AZ38" s="421">
        <v>94.956819928000002</v>
      </c>
      <c r="BA38" s="421">
        <v>95.166230143999996</v>
      </c>
      <c r="BB38" s="421">
        <v>94.435015117999995</v>
      </c>
      <c r="BC38" s="421">
        <v>95.876351217000007</v>
      </c>
      <c r="BD38" s="433">
        <v>96.278509999999997</v>
      </c>
      <c r="BE38" s="433">
        <v>96.78416</v>
      </c>
      <c r="BF38" s="433">
        <v>97.088840000000005</v>
      </c>
      <c r="BG38" s="433">
        <v>97.303269999999998</v>
      </c>
      <c r="BH38" s="433">
        <v>97.373999999999995</v>
      </c>
      <c r="BI38" s="433">
        <v>97.447999999999993</v>
      </c>
      <c r="BJ38" s="433">
        <v>97.471829999999997</v>
      </c>
      <c r="BK38" s="433">
        <v>97.291979999999995</v>
      </c>
      <c r="BL38" s="433">
        <v>97.330609999999993</v>
      </c>
      <c r="BM38" s="433">
        <v>97.434219999999996</v>
      </c>
      <c r="BN38" s="433">
        <v>97.759749999999997</v>
      </c>
      <c r="BO38" s="433">
        <v>97.875590000000003</v>
      </c>
      <c r="BP38" s="433">
        <v>97.938670000000002</v>
      </c>
      <c r="BQ38" s="433">
        <v>97.763909999999996</v>
      </c>
      <c r="BR38" s="433">
        <v>97.860339999999994</v>
      </c>
      <c r="BS38" s="433">
        <v>98.042839999999998</v>
      </c>
      <c r="BT38" s="433">
        <v>98.391620000000003</v>
      </c>
      <c r="BU38" s="433">
        <v>98.686139999999995</v>
      </c>
      <c r="BV38" s="433">
        <v>99.006590000000003</v>
      </c>
    </row>
    <row r="39" spans="1:74" ht="11.1" customHeight="1" x14ac:dyDescent="0.2">
      <c r="A39" s="137" t="s">
        <v>556</v>
      </c>
      <c r="B39" s="447" t="s">
        <v>1246</v>
      </c>
      <c r="C39" s="421">
        <v>99.207662499999998</v>
      </c>
      <c r="D39" s="421">
        <v>99.010462500000003</v>
      </c>
      <c r="E39" s="421">
        <v>94.613868749999995</v>
      </c>
      <c r="F39" s="421">
        <v>80.147518750000003</v>
      </c>
      <c r="G39" s="421">
        <v>83.630443749999998</v>
      </c>
      <c r="H39" s="421">
        <v>88.773256250000003</v>
      </c>
      <c r="I39" s="421">
        <v>91.860068749999996</v>
      </c>
      <c r="J39" s="421">
        <v>92.530299999999997</v>
      </c>
      <c r="K39" s="421">
        <v>92.764499999999998</v>
      </c>
      <c r="L39" s="421">
        <v>94.578843750000004</v>
      </c>
      <c r="M39" s="421">
        <v>95.370743750000003</v>
      </c>
      <c r="N39" s="421">
        <v>96.84250625</v>
      </c>
      <c r="O39" s="421">
        <v>96.912106249999994</v>
      </c>
      <c r="P39" s="421">
        <v>92.07688125</v>
      </c>
      <c r="Q39" s="421">
        <v>95.989850000000004</v>
      </c>
      <c r="R39" s="421">
        <v>96.456737500000003</v>
      </c>
      <c r="S39" s="421">
        <v>96.650618750000007</v>
      </c>
      <c r="T39" s="421">
        <v>96.781431249999997</v>
      </c>
      <c r="U39" s="421">
        <v>97.625518749999998</v>
      </c>
      <c r="V39" s="421">
        <v>97.458818750000006</v>
      </c>
      <c r="W39" s="421">
        <v>96.873724999999993</v>
      </c>
      <c r="X39" s="421">
        <v>97.995156249999994</v>
      </c>
      <c r="Y39" s="421">
        <v>98.99485</v>
      </c>
      <c r="Z39" s="421">
        <v>99.431018750000007</v>
      </c>
      <c r="AA39" s="421">
        <v>98.387006249999999</v>
      </c>
      <c r="AB39" s="421">
        <v>100.60869375</v>
      </c>
      <c r="AC39" s="421">
        <v>100.93409375</v>
      </c>
      <c r="AD39" s="421">
        <v>100.47211875000001</v>
      </c>
      <c r="AE39" s="421">
        <v>100.75406875</v>
      </c>
      <c r="AF39" s="421">
        <v>100.28246875000001</v>
      </c>
      <c r="AG39" s="421">
        <v>100.36231875</v>
      </c>
      <c r="AH39" s="421">
        <v>100.158725</v>
      </c>
      <c r="AI39" s="421">
        <v>100.75123125</v>
      </c>
      <c r="AJ39" s="421">
        <v>100.29983125</v>
      </c>
      <c r="AK39" s="421">
        <v>99.626175000000003</v>
      </c>
      <c r="AL39" s="421">
        <v>97.539362499999996</v>
      </c>
      <c r="AM39" s="421">
        <v>99.310400000000001</v>
      </c>
      <c r="AN39" s="421">
        <v>99.871818750000003</v>
      </c>
      <c r="AO39" s="421">
        <v>98.761212499999999</v>
      </c>
      <c r="AP39" s="421">
        <v>99.275274999999993</v>
      </c>
      <c r="AQ39" s="421">
        <v>99.631712500000006</v>
      </c>
      <c r="AR39" s="421">
        <v>98.300062499999996</v>
      </c>
      <c r="AS39" s="421">
        <v>98.356706250000002</v>
      </c>
      <c r="AT39" s="421">
        <v>98.523043749999999</v>
      </c>
      <c r="AU39" s="421">
        <v>99.319275000000005</v>
      </c>
      <c r="AV39" s="421">
        <v>98.552456250000006</v>
      </c>
      <c r="AW39" s="421">
        <v>98.967425000000006</v>
      </c>
      <c r="AX39" s="421">
        <v>98.838193750000002</v>
      </c>
      <c r="AY39" s="421">
        <v>96.661268750000005</v>
      </c>
      <c r="AZ39" s="421">
        <v>97.924868750000002</v>
      </c>
      <c r="BA39" s="421">
        <v>98.120581250000001</v>
      </c>
      <c r="BB39" s="421">
        <v>97.270468750000006</v>
      </c>
      <c r="BC39" s="421">
        <v>98.731092129999993</v>
      </c>
      <c r="BD39" s="433">
        <v>99.050179999999997</v>
      </c>
      <c r="BE39" s="433">
        <v>99.355699999999999</v>
      </c>
      <c r="BF39" s="433">
        <v>99.59599</v>
      </c>
      <c r="BG39" s="433">
        <v>99.789829999999995</v>
      </c>
      <c r="BH39" s="433">
        <v>99.92165</v>
      </c>
      <c r="BI39" s="433">
        <v>100.0343</v>
      </c>
      <c r="BJ39" s="433">
        <v>100.1122</v>
      </c>
      <c r="BK39" s="433">
        <v>100.07299999999999</v>
      </c>
      <c r="BL39" s="433">
        <v>100.1431</v>
      </c>
      <c r="BM39" s="433">
        <v>100.2401</v>
      </c>
      <c r="BN39" s="433">
        <v>100.4181</v>
      </c>
      <c r="BO39" s="433">
        <v>100.5284</v>
      </c>
      <c r="BP39" s="433">
        <v>100.62520000000001</v>
      </c>
      <c r="BQ39" s="433">
        <v>100.6341</v>
      </c>
      <c r="BR39" s="433">
        <v>100.7593</v>
      </c>
      <c r="BS39" s="433">
        <v>100.9265</v>
      </c>
      <c r="BT39" s="433">
        <v>101.1756</v>
      </c>
      <c r="BU39" s="433">
        <v>101.3969</v>
      </c>
      <c r="BV39" s="433">
        <v>101.63030000000001</v>
      </c>
    </row>
    <row r="40" spans="1:74" ht="11.1" customHeight="1" x14ac:dyDescent="0.2">
      <c r="A40" s="137" t="s">
        <v>557</v>
      </c>
      <c r="B40" s="447" t="s">
        <v>1247</v>
      </c>
      <c r="C40" s="421">
        <v>97.568101511999998</v>
      </c>
      <c r="D40" s="421">
        <v>97.402944101000003</v>
      </c>
      <c r="E40" s="421">
        <v>94.020844686000004</v>
      </c>
      <c r="F40" s="421">
        <v>79.490704158</v>
      </c>
      <c r="G40" s="421">
        <v>81.506416692000002</v>
      </c>
      <c r="H40" s="421">
        <v>86.752595463999995</v>
      </c>
      <c r="I40" s="421">
        <v>89.473422358999997</v>
      </c>
      <c r="J40" s="421">
        <v>91.119329465999996</v>
      </c>
      <c r="K40" s="421">
        <v>92.257359472000005</v>
      </c>
      <c r="L40" s="421">
        <v>93.855904928000001</v>
      </c>
      <c r="M40" s="421">
        <v>94.871395965999994</v>
      </c>
      <c r="N40" s="421">
        <v>95.251789947999995</v>
      </c>
      <c r="O40" s="421">
        <v>95.816836043999999</v>
      </c>
      <c r="P40" s="421">
        <v>89.693815938</v>
      </c>
      <c r="Q40" s="421">
        <v>93.999170862</v>
      </c>
      <c r="R40" s="421">
        <v>95.843773016</v>
      </c>
      <c r="S40" s="421">
        <v>97.032149485000005</v>
      </c>
      <c r="T40" s="421">
        <v>97.506937710000003</v>
      </c>
      <c r="U40" s="421">
        <v>98.101413519000005</v>
      </c>
      <c r="V40" s="421">
        <v>97.420108608000007</v>
      </c>
      <c r="W40" s="421">
        <v>96.030182163999996</v>
      </c>
      <c r="X40" s="421">
        <v>97.839541617999998</v>
      </c>
      <c r="Y40" s="421">
        <v>98.452410422</v>
      </c>
      <c r="Z40" s="421">
        <v>98.383828512999997</v>
      </c>
      <c r="AA40" s="421">
        <v>97.331401497000002</v>
      </c>
      <c r="AB40" s="421">
        <v>98.934983217999999</v>
      </c>
      <c r="AC40" s="421">
        <v>99.237211909999999</v>
      </c>
      <c r="AD40" s="421">
        <v>99.118157354000004</v>
      </c>
      <c r="AE40" s="421">
        <v>98.999176048999999</v>
      </c>
      <c r="AF40" s="421">
        <v>98.347824885999998</v>
      </c>
      <c r="AG40" s="421">
        <v>98.499255868999995</v>
      </c>
      <c r="AH40" s="421">
        <v>97.957608429999993</v>
      </c>
      <c r="AI40" s="421">
        <v>98.132624692999997</v>
      </c>
      <c r="AJ40" s="421">
        <v>97.728076784999999</v>
      </c>
      <c r="AK40" s="421">
        <v>96.486533945000005</v>
      </c>
      <c r="AL40" s="421">
        <v>93.718590745</v>
      </c>
      <c r="AM40" s="421">
        <v>95.982526964000002</v>
      </c>
      <c r="AN40" s="421">
        <v>96.965694244000005</v>
      </c>
      <c r="AO40" s="421">
        <v>96.248125564999995</v>
      </c>
      <c r="AP40" s="421">
        <v>96.816894872000006</v>
      </c>
      <c r="AQ40" s="421">
        <v>97.118489940000003</v>
      </c>
      <c r="AR40" s="421">
        <v>96.524750318000002</v>
      </c>
      <c r="AS40" s="421">
        <v>96.656711032999993</v>
      </c>
      <c r="AT40" s="421">
        <v>96.571997889000002</v>
      </c>
      <c r="AU40" s="421">
        <v>97.382572017000001</v>
      </c>
      <c r="AV40" s="421">
        <v>96.226652700000002</v>
      </c>
      <c r="AW40" s="421">
        <v>96.670049754000004</v>
      </c>
      <c r="AX40" s="421">
        <v>96.964587862000002</v>
      </c>
      <c r="AY40" s="421">
        <v>95.379022398000004</v>
      </c>
      <c r="AZ40" s="421">
        <v>96.797759986000003</v>
      </c>
      <c r="BA40" s="421">
        <v>96.802978674000002</v>
      </c>
      <c r="BB40" s="421">
        <v>96.556926969000003</v>
      </c>
      <c r="BC40" s="421">
        <v>97.321002483000001</v>
      </c>
      <c r="BD40" s="433">
        <v>97.647549999999995</v>
      </c>
      <c r="BE40" s="433">
        <v>98.046959999999999</v>
      </c>
      <c r="BF40" s="433">
        <v>98.312449999999998</v>
      </c>
      <c r="BG40" s="433">
        <v>98.519210000000001</v>
      </c>
      <c r="BH40" s="433">
        <v>98.646270000000001</v>
      </c>
      <c r="BI40" s="433">
        <v>98.751310000000004</v>
      </c>
      <c r="BJ40" s="433">
        <v>98.81335</v>
      </c>
      <c r="BK40" s="433">
        <v>98.7089</v>
      </c>
      <c r="BL40" s="433">
        <v>98.777569999999997</v>
      </c>
      <c r="BM40" s="433">
        <v>98.895870000000002</v>
      </c>
      <c r="BN40" s="433">
        <v>99.17192</v>
      </c>
      <c r="BO40" s="433">
        <v>99.30838</v>
      </c>
      <c r="BP40" s="433">
        <v>99.41337</v>
      </c>
      <c r="BQ40" s="433">
        <v>99.357399999999998</v>
      </c>
      <c r="BR40" s="433">
        <v>99.496579999999994</v>
      </c>
      <c r="BS40" s="433">
        <v>99.701400000000007</v>
      </c>
      <c r="BT40" s="433">
        <v>100.0264</v>
      </c>
      <c r="BU40" s="433">
        <v>100.3216</v>
      </c>
      <c r="BV40" s="433">
        <v>100.6416</v>
      </c>
    </row>
    <row r="41" spans="1:74" ht="11.1" customHeight="1" x14ac:dyDescent="0.2">
      <c r="A41" s="137" t="s">
        <v>558</v>
      </c>
      <c r="B41" s="447" t="s">
        <v>1248</v>
      </c>
      <c r="C41" s="421">
        <v>95.208786817999993</v>
      </c>
      <c r="D41" s="421">
        <v>95.022335959000003</v>
      </c>
      <c r="E41" s="421">
        <v>92.857571613999994</v>
      </c>
      <c r="F41" s="421">
        <v>80.666237370000005</v>
      </c>
      <c r="G41" s="421">
        <v>81.908159952000005</v>
      </c>
      <c r="H41" s="421">
        <v>85.037647797999995</v>
      </c>
      <c r="I41" s="421">
        <v>87.011015169000004</v>
      </c>
      <c r="J41" s="421">
        <v>88.327195685000007</v>
      </c>
      <c r="K41" s="421">
        <v>89.443750125999998</v>
      </c>
      <c r="L41" s="421">
        <v>91.849439775999997</v>
      </c>
      <c r="M41" s="421">
        <v>92.943410709999995</v>
      </c>
      <c r="N41" s="421">
        <v>93.247203802000001</v>
      </c>
      <c r="O41" s="421">
        <v>93.442689700000003</v>
      </c>
      <c r="P41" s="421">
        <v>84.140726748000006</v>
      </c>
      <c r="Q41" s="421">
        <v>90.781678611999993</v>
      </c>
      <c r="R41" s="421">
        <v>94.517612400999994</v>
      </c>
      <c r="S41" s="421">
        <v>96.475998308000001</v>
      </c>
      <c r="T41" s="421">
        <v>97.265489161000005</v>
      </c>
      <c r="U41" s="421">
        <v>97.640168911000004</v>
      </c>
      <c r="V41" s="421">
        <v>96.390850384000004</v>
      </c>
      <c r="W41" s="421">
        <v>94.180415721000003</v>
      </c>
      <c r="X41" s="421">
        <v>96.806148976000003</v>
      </c>
      <c r="Y41" s="421">
        <v>97.197157035000004</v>
      </c>
      <c r="Z41" s="421">
        <v>97.141920870000007</v>
      </c>
      <c r="AA41" s="421">
        <v>95.811606686000005</v>
      </c>
      <c r="AB41" s="421">
        <v>97.359621341999997</v>
      </c>
      <c r="AC41" s="421">
        <v>97.699828475000004</v>
      </c>
      <c r="AD41" s="421">
        <v>97.031885591999995</v>
      </c>
      <c r="AE41" s="421">
        <v>96.952216508000006</v>
      </c>
      <c r="AF41" s="421">
        <v>96.137227426999999</v>
      </c>
      <c r="AG41" s="421">
        <v>95.933171665000003</v>
      </c>
      <c r="AH41" s="421">
        <v>95.375115932</v>
      </c>
      <c r="AI41" s="421">
        <v>95.575939708999996</v>
      </c>
      <c r="AJ41" s="421">
        <v>94.785883565000006</v>
      </c>
      <c r="AK41" s="421">
        <v>93.624067291000003</v>
      </c>
      <c r="AL41" s="421">
        <v>89.717607512000001</v>
      </c>
      <c r="AM41" s="421">
        <v>93.031770507999994</v>
      </c>
      <c r="AN41" s="421">
        <v>94.763406540999995</v>
      </c>
      <c r="AO41" s="421">
        <v>94.126144080000003</v>
      </c>
      <c r="AP41" s="421">
        <v>93.945375803999994</v>
      </c>
      <c r="AQ41" s="421">
        <v>94.322893176999997</v>
      </c>
      <c r="AR41" s="421">
        <v>93.890046158999994</v>
      </c>
      <c r="AS41" s="421">
        <v>94.127202166000004</v>
      </c>
      <c r="AT41" s="421">
        <v>94.366590637000002</v>
      </c>
      <c r="AU41" s="421">
        <v>95.046112847000003</v>
      </c>
      <c r="AV41" s="421">
        <v>94.101996919000001</v>
      </c>
      <c r="AW41" s="421">
        <v>94.169596867999999</v>
      </c>
      <c r="AX41" s="421">
        <v>94.952951806000002</v>
      </c>
      <c r="AY41" s="421">
        <v>92.976339408000001</v>
      </c>
      <c r="AZ41" s="421">
        <v>94.815343522000006</v>
      </c>
      <c r="BA41" s="421">
        <v>95.047604518</v>
      </c>
      <c r="BB41" s="421">
        <v>94.281983599</v>
      </c>
      <c r="BC41" s="421">
        <v>95.513102868000004</v>
      </c>
      <c r="BD41" s="433">
        <v>95.869960000000006</v>
      </c>
      <c r="BE41" s="433">
        <v>96.269869999999997</v>
      </c>
      <c r="BF41" s="433">
        <v>96.523759999999996</v>
      </c>
      <c r="BG41" s="433">
        <v>96.700379999999996</v>
      </c>
      <c r="BH41" s="433">
        <v>96.756640000000004</v>
      </c>
      <c r="BI41" s="433">
        <v>96.811049999999994</v>
      </c>
      <c r="BJ41" s="433">
        <v>96.820509999999999</v>
      </c>
      <c r="BK41" s="433">
        <v>96.635679999999994</v>
      </c>
      <c r="BL41" s="433">
        <v>96.667240000000007</v>
      </c>
      <c r="BM41" s="433">
        <v>96.76585</v>
      </c>
      <c r="BN41" s="433">
        <v>97.096170000000001</v>
      </c>
      <c r="BO41" s="433">
        <v>97.205410000000001</v>
      </c>
      <c r="BP41" s="433">
        <v>97.258219999999994</v>
      </c>
      <c r="BQ41" s="433">
        <v>97.082409999999996</v>
      </c>
      <c r="BR41" s="433">
        <v>97.151489999999995</v>
      </c>
      <c r="BS41" s="433">
        <v>97.293270000000007</v>
      </c>
      <c r="BT41" s="433">
        <v>97.562600000000003</v>
      </c>
      <c r="BU41" s="433">
        <v>97.808660000000003</v>
      </c>
      <c r="BV41" s="433">
        <v>98.086299999999994</v>
      </c>
    </row>
    <row r="42" spans="1:74" ht="11.1" customHeight="1" x14ac:dyDescent="0.2">
      <c r="A42" s="17"/>
      <c r="B42" s="19"/>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33"/>
      <c r="BE42" s="433"/>
      <c r="BF42" s="433"/>
      <c r="BG42" s="433"/>
      <c r="BH42" s="433"/>
      <c r="BI42" s="433"/>
      <c r="BJ42" s="433"/>
      <c r="BK42" s="433"/>
      <c r="BL42" s="433"/>
      <c r="BM42" s="433"/>
      <c r="BN42" s="433"/>
      <c r="BO42" s="433"/>
      <c r="BP42" s="433"/>
      <c r="BQ42" s="433"/>
      <c r="BR42" s="433"/>
      <c r="BS42" s="433"/>
      <c r="BT42" s="433"/>
      <c r="BU42" s="433"/>
      <c r="BV42" s="433"/>
    </row>
    <row r="43" spans="1:74" ht="11.1" customHeight="1" x14ac:dyDescent="0.2">
      <c r="A43" s="81"/>
      <c r="B43" s="77" t="s">
        <v>10</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33"/>
      <c r="BE43" s="433"/>
      <c r="BF43" s="433"/>
      <c r="BG43" s="433"/>
      <c r="BH43" s="433"/>
      <c r="BI43" s="433"/>
      <c r="BJ43" s="433"/>
      <c r="BK43" s="433"/>
      <c r="BL43" s="433"/>
      <c r="BM43" s="433"/>
      <c r="BN43" s="433"/>
      <c r="BO43" s="433"/>
      <c r="BP43" s="433"/>
      <c r="BQ43" s="433"/>
      <c r="BR43" s="433"/>
      <c r="BS43" s="433"/>
      <c r="BT43" s="433"/>
      <c r="BU43" s="433"/>
      <c r="BV43" s="433"/>
    </row>
    <row r="44" spans="1:74" ht="11.1" customHeight="1" x14ac:dyDescent="0.2">
      <c r="A44" s="75"/>
      <c r="B44" s="627" t="s">
        <v>554</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21"/>
      <c r="BE44" s="621"/>
      <c r="BF44" s="621"/>
      <c r="BG44" s="621"/>
      <c r="BH44" s="621"/>
      <c r="BI44" s="621"/>
      <c r="BJ44" s="621"/>
      <c r="BK44" s="621"/>
      <c r="BL44" s="621"/>
      <c r="BM44" s="621"/>
      <c r="BN44" s="621"/>
      <c r="BO44" s="621"/>
      <c r="BP44" s="621"/>
      <c r="BQ44" s="621"/>
      <c r="BR44" s="621"/>
      <c r="BS44" s="621"/>
      <c r="BT44" s="621"/>
      <c r="BU44" s="621"/>
      <c r="BV44" s="621"/>
    </row>
    <row r="45" spans="1:74" ht="11.1" customHeight="1" x14ac:dyDescent="0.2">
      <c r="A45" s="81" t="s">
        <v>323</v>
      </c>
      <c r="B45" s="628" t="s">
        <v>1249</v>
      </c>
      <c r="C45" s="510">
        <v>2.5890599999999999</v>
      </c>
      <c r="D45" s="510">
        <v>2.59246</v>
      </c>
      <c r="E45" s="510">
        <v>2.5815000000000001</v>
      </c>
      <c r="F45" s="510">
        <v>2.5612599999999999</v>
      </c>
      <c r="G45" s="510">
        <v>2.5584799999999999</v>
      </c>
      <c r="H45" s="510">
        <v>2.5700400000000001</v>
      </c>
      <c r="I45" s="510">
        <v>2.5840800000000002</v>
      </c>
      <c r="J45" s="510">
        <v>2.5936599999999999</v>
      </c>
      <c r="K45" s="510">
        <v>2.59951</v>
      </c>
      <c r="L45" s="510">
        <v>2.60249</v>
      </c>
      <c r="M45" s="510">
        <v>2.6089500000000001</v>
      </c>
      <c r="N45" s="510">
        <v>2.62005</v>
      </c>
      <c r="O45" s="510">
        <v>2.6251799999999998</v>
      </c>
      <c r="P45" s="510">
        <v>2.6358299999999999</v>
      </c>
      <c r="Q45" s="510">
        <v>2.6490999999999998</v>
      </c>
      <c r="R45" s="510">
        <v>2.6675200000000001</v>
      </c>
      <c r="S45" s="510">
        <v>2.68452</v>
      </c>
      <c r="T45" s="510">
        <v>2.7066400000000002</v>
      </c>
      <c r="U45" s="510">
        <v>2.7199399999999998</v>
      </c>
      <c r="V45" s="510">
        <v>2.7278899999999999</v>
      </c>
      <c r="W45" s="510">
        <v>2.7388699999999999</v>
      </c>
      <c r="X45" s="510">
        <v>2.7643399999999998</v>
      </c>
      <c r="Y45" s="510">
        <v>2.7879900000000002</v>
      </c>
      <c r="Z45" s="510">
        <v>2.8080799999999999</v>
      </c>
      <c r="AA45" s="510">
        <v>2.8239000000000001</v>
      </c>
      <c r="AB45" s="510">
        <v>2.8453499999999998</v>
      </c>
      <c r="AC45" s="510">
        <v>2.8755299999999999</v>
      </c>
      <c r="AD45" s="510">
        <v>2.8876400000000002</v>
      </c>
      <c r="AE45" s="510">
        <v>2.9135900000000001</v>
      </c>
      <c r="AF45" s="510">
        <v>2.9499599999999999</v>
      </c>
      <c r="AG45" s="510">
        <v>2.94977</v>
      </c>
      <c r="AH45" s="510">
        <v>2.9520900000000001</v>
      </c>
      <c r="AI45" s="510">
        <v>2.9634100000000001</v>
      </c>
      <c r="AJ45" s="510">
        <v>2.9786299999999999</v>
      </c>
      <c r="AK45" s="510">
        <v>2.9864799999999998</v>
      </c>
      <c r="AL45" s="510">
        <v>2.9881199999999999</v>
      </c>
      <c r="AM45" s="510">
        <v>3.0035599999999998</v>
      </c>
      <c r="AN45" s="510">
        <v>3.0150899999999998</v>
      </c>
      <c r="AO45" s="510">
        <v>3.0174400000000001</v>
      </c>
      <c r="AP45" s="510">
        <v>3.0303200000000001</v>
      </c>
      <c r="AQ45" s="510">
        <v>3.0336500000000002</v>
      </c>
      <c r="AR45" s="510">
        <v>3.0400299999999998</v>
      </c>
      <c r="AS45" s="510">
        <v>3.0462799999999999</v>
      </c>
      <c r="AT45" s="510">
        <v>3.0618699999999999</v>
      </c>
      <c r="AU45" s="510">
        <v>3.0728800000000001</v>
      </c>
      <c r="AV45" s="510">
        <v>3.07531</v>
      </c>
      <c r="AW45" s="510">
        <v>3.0802399999999999</v>
      </c>
      <c r="AX45" s="510">
        <v>3.0874199999999998</v>
      </c>
      <c r="AY45" s="510">
        <v>3.0968499999999999</v>
      </c>
      <c r="AZ45" s="510">
        <v>3.1105399999999999</v>
      </c>
      <c r="BA45" s="510">
        <v>3.1223000000000001</v>
      </c>
      <c r="BB45" s="510">
        <v>3.1320700000000001</v>
      </c>
      <c r="BC45" s="510">
        <v>3.1318783086000002</v>
      </c>
      <c r="BD45" s="431">
        <v>3.137829</v>
      </c>
      <c r="BE45" s="431">
        <v>3.1411709999999999</v>
      </c>
      <c r="BF45" s="431">
        <v>3.1472859999999998</v>
      </c>
      <c r="BG45" s="431">
        <v>3.154217</v>
      </c>
      <c r="BH45" s="431">
        <v>3.1635819999999999</v>
      </c>
      <c r="BI45" s="431">
        <v>3.1709309999999999</v>
      </c>
      <c r="BJ45" s="431">
        <v>3.1778819999999999</v>
      </c>
      <c r="BK45" s="431">
        <v>3.1849850000000002</v>
      </c>
      <c r="BL45" s="431">
        <v>3.190728</v>
      </c>
      <c r="BM45" s="431">
        <v>3.1956609999999999</v>
      </c>
      <c r="BN45" s="431">
        <v>3.1985320000000002</v>
      </c>
      <c r="BO45" s="431">
        <v>3.2027830000000002</v>
      </c>
      <c r="BP45" s="431">
        <v>3.207163</v>
      </c>
      <c r="BQ45" s="431">
        <v>3.2109329999999998</v>
      </c>
      <c r="BR45" s="431">
        <v>3.2161230000000001</v>
      </c>
      <c r="BS45" s="431">
        <v>3.221994</v>
      </c>
      <c r="BT45" s="431">
        <v>3.2306509999999999</v>
      </c>
      <c r="BU45" s="431">
        <v>3.2363080000000002</v>
      </c>
      <c r="BV45" s="431">
        <v>3.241069</v>
      </c>
    </row>
    <row r="46" spans="1:74" ht="11.1" customHeight="1" x14ac:dyDescent="0.2">
      <c r="A46" s="84"/>
      <c r="B46" s="627" t="s">
        <v>11</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36"/>
      <c r="BE46" s="436"/>
      <c r="BF46" s="436"/>
      <c r="BG46" s="436"/>
      <c r="BH46" s="436"/>
      <c r="BI46" s="436"/>
      <c r="BJ46" s="436"/>
      <c r="BK46" s="436"/>
      <c r="BL46" s="436"/>
      <c r="BM46" s="436"/>
      <c r="BN46" s="436"/>
      <c r="BO46" s="436"/>
      <c r="BP46" s="436"/>
      <c r="BQ46" s="436"/>
      <c r="BR46" s="436"/>
      <c r="BS46" s="436"/>
      <c r="BT46" s="436"/>
      <c r="BU46" s="436"/>
      <c r="BV46" s="436"/>
    </row>
    <row r="47" spans="1:74" ht="11.1" customHeight="1" x14ac:dyDescent="0.2">
      <c r="A47" s="81" t="s">
        <v>322</v>
      </c>
      <c r="B47" s="628" t="s">
        <v>1250</v>
      </c>
      <c r="C47" s="510">
        <v>1.9889656774</v>
      </c>
      <c r="D47" s="510">
        <v>1.9725516225999999</v>
      </c>
      <c r="E47" s="510">
        <v>1.9486882694000001</v>
      </c>
      <c r="F47" s="510">
        <v>1.8847448133</v>
      </c>
      <c r="G47" s="510">
        <v>1.8704559668</v>
      </c>
      <c r="H47" s="510">
        <v>1.8731909251000001</v>
      </c>
      <c r="I47" s="510">
        <v>1.9155873935000001</v>
      </c>
      <c r="J47" s="510">
        <v>1.9353916831</v>
      </c>
      <c r="K47" s="510">
        <v>1.9552414989</v>
      </c>
      <c r="L47" s="510">
        <v>1.9671859909</v>
      </c>
      <c r="M47" s="510">
        <v>1.9930899966</v>
      </c>
      <c r="N47" s="510">
        <v>2.0250026659999998</v>
      </c>
      <c r="O47" s="510">
        <v>2.0703350299999999</v>
      </c>
      <c r="P47" s="510">
        <v>2.1087067537999999</v>
      </c>
      <c r="Q47" s="510">
        <v>2.1475288683999998</v>
      </c>
      <c r="R47" s="510">
        <v>2.1901810203999998</v>
      </c>
      <c r="S47" s="510">
        <v>2.2273691810999998</v>
      </c>
      <c r="T47" s="510">
        <v>2.2624729973000002</v>
      </c>
      <c r="U47" s="510">
        <v>2.2913437386000002</v>
      </c>
      <c r="V47" s="510">
        <v>2.3253904136000001</v>
      </c>
      <c r="W47" s="510">
        <v>2.3604642918000001</v>
      </c>
      <c r="X47" s="510">
        <v>2.3981900714000002</v>
      </c>
      <c r="Y47" s="510">
        <v>2.4340998324999998</v>
      </c>
      <c r="Z47" s="510">
        <v>2.4698182734</v>
      </c>
      <c r="AA47" s="510">
        <v>2.4956288418999999</v>
      </c>
      <c r="AB47" s="510">
        <v>2.5382520562000002</v>
      </c>
      <c r="AC47" s="510">
        <v>2.5879713640999999</v>
      </c>
      <c r="AD47" s="510">
        <v>2.6834074917000001</v>
      </c>
      <c r="AE47" s="510">
        <v>2.7183534425000002</v>
      </c>
      <c r="AF47" s="510">
        <v>2.7314299424000001</v>
      </c>
      <c r="AG47" s="510">
        <v>2.6958876307000001</v>
      </c>
      <c r="AH47" s="510">
        <v>2.6852872496</v>
      </c>
      <c r="AI47" s="510">
        <v>2.6728794382999999</v>
      </c>
      <c r="AJ47" s="510">
        <v>2.6564050670000001</v>
      </c>
      <c r="AK47" s="510">
        <v>2.6420767427</v>
      </c>
      <c r="AL47" s="510">
        <v>2.6276353354999999</v>
      </c>
      <c r="AM47" s="510">
        <v>2.6167031171000001</v>
      </c>
      <c r="AN47" s="510">
        <v>2.5993188406000001</v>
      </c>
      <c r="AO47" s="510">
        <v>2.5791047778</v>
      </c>
      <c r="AP47" s="510">
        <v>2.5384035429999998</v>
      </c>
      <c r="AQ47" s="510">
        <v>2.5257729464000001</v>
      </c>
      <c r="AR47" s="510">
        <v>2.5235556025000001</v>
      </c>
      <c r="AS47" s="510">
        <v>2.5500338107</v>
      </c>
      <c r="AT47" s="510">
        <v>2.5549312477999999</v>
      </c>
      <c r="AU47" s="510">
        <v>2.5565302130999998</v>
      </c>
      <c r="AV47" s="510">
        <v>2.5494944492</v>
      </c>
      <c r="AW47" s="510">
        <v>2.5484986639999998</v>
      </c>
      <c r="AX47" s="510">
        <v>2.5482065998999999</v>
      </c>
      <c r="AY47" s="510">
        <v>2.5570767270000001</v>
      </c>
      <c r="AZ47" s="510">
        <v>2.5518482530000002</v>
      </c>
      <c r="BA47" s="510">
        <v>2.5409796478</v>
      </c>
      <c r="BB47" s="510">
        <v>2.5097320388000002</v>
      </c>
      <c r="BC47" s="510">
        <v>2.4986373255999998</v>
      </c>
      <c r="BD47" s="431">
        <v>2.4929570000000001</v>
      </c>
      <c r="BE47" s="431">
        <v>2.4979610000000001</v>
      </c>
      <c r="BF47" s="431">
        <v>2.499155</v>
      </c>
      <c r="BG47" s="431">
        <v>2.5018099999999999</v>
      </c>
      <c r="BH47" s="431">
        <v>2.5095559999999999</v>
      </c>
      <c r="BI47" s="431">
        <v>2.5124089999999999</v>
      </c>
      <c r="BJ47" s="431">
        <v>2.5139990000000001</v>
      </c>
      <c r="BK47" s="431">
        <v>2.5130840000000001</v>
      </c>
      <c r="BL47" s="431">
        <v>2.5130819999999998</v>
      </c>
      <c r="BM47" s="431">
        <v>2.5127489999999999</v>
      </c>
      <c r="BN47" s="431">
        <v>2.511628</v>
      </c>
      <c r="BO47" s="431">
        <v>2.5109789999999998</v>
      </c>
      <c r="BP47" s="431">
        <v>2.5103420000000001</v>
      </c>
      <c r="BQ47" s="431">
        <v>2.5088240000000002</v>
      </c>
      <c r="BR47" s="431">
        <v>2.5088859999999999</v>
      </c>
      <c r="BS47" s="431">
        <v>2.509633</v>
      </c>
      <c r="BT47" s="431">
        <v>2.5140899999999999</v>
      </c>
      <c r="BU47" s="431">
        <v>2.513938</v>
      </c>
      <c r="BV47" s="431">
        <v>2.5122019999999998</v>
      </c>
    </row>
    <row r="48" spans="1:74" ht="11.1" customHeight="1" x14ac:dyDescent="0.2">
      <c r="A48" s="75"/>
      <c r="B48" s="627" t="s">
        <v>415</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21"/>
      <c r="BE48" s="621"/>
      <c r="BF48" s="621"/>
      <c r="BG48" s="621"/>
      <c r="BH48" s="621"/>
      <c r="BI48" s="621"/>
      <c r="BJ48" s="621"/>
      <c r="BK48" s="621"/>
      <c r="BL48" s="621"/>
      <c r="BM48" s="621"/>
      <c r="BN48" s="621"/>
      <c r="BO48" s="621"/>
      <c r="BP48" s="621"/>
      <c r="BQ48" s="621"/>
      <c r="BR48" s="621"/>
      <c r="BS48" s="621"/>
      <c r="BT48" s="621"/>
      <c r="BU48" s="621"/>
      <c r="BV48" s="621"/>
    </row>
    <row r="49" spans="1:74" ht="11.1" customHeight="1" x14ac:dyDescent="0.2">
      <c r="A49" s="81" t="s">
        <v>324</v>
      </c>
      <c r="B49" s="628" t="s">
        <v>1250</v>
      </c>
      <c r="C49" s="510">
        <v>1.903</v>
      </c>
      <c r="D49" s="510">
        <v>1.758</v>
      </c>
      <c r="E49" s="510">
        <v>1.478</v>
      </c>
      <c r="F49" s="510">
        <v>0.90300000000000002</v>
      </c>
      <c r="G49" s="510">
        <v>0.98299999999999998</v>
      </c>
      <c r="H49" s="510">
        <v>1.262</v>
      </c>
      <c r="I49" s="510">
        <v>1.46</v>
      </c>
      <c r="J49" s="510">
        <v>1.4950000000000001</v>
      </c>
      <c r="K49" s="510">
        <v>1.444</v>
      </c>
      <c r="L49" s="510">
        <v>1.466</v>
      </c>
      <c r="M49" s="510">
        <v>1.4890000000000001</v>
      </c>
      <c r="N49" s="510">
        <v>1.6459999999999999</v>
      </c>
      <c r="O49" s="510">
        <v>1.784</v>
      </c>
      <c r="P49" s="510">
        <v>1.968</v>
      </c>
      <c r="Q49" s="510">
        <v>2.2519999999999998</v>
      </c>
      <c r="R49" s="510">
        <v>2.222</v>
      </c>
      <c r="S49" s="510">
        <v>2.4039999999999999</v>
      </c>
      <c r="T49" s="510">
        <v>2.4420000000000002</v>
      </c>
      <c r="U49" s="510">
        <v>2.5663299999999998</v>
      </c>
      <c r="V49" s="510">
        <v>2.5160800000000001</v>
      </c>
      <c r="W49" s="510">
        <v>2.5707</v>
      </c>
      <c r="X49" s="510">
        <v>2.7879999999999998</v>
      </c>
      <c r="Y49" s="510">
        <v>2.7869000000000002</v>
      </c>
      <c r="Z49" s="510">
        <v>2.5960000000000001</v>
      </c>
      <c r="AA49" s="510">
        <v>2.75116</v>
      </c>
      <c r="AB49" s="510">
        <v>3.0775700000000001</v>
      </c>
      <c r="AC49" s="510">
        <v>3.6466500000000002</v>
      </c>
      <c r="AD49" s="510">
        <v>3.7610899999999998</v>
      </c>
      <c r="AE49" s="510">
        <v>4.1862000000000004</v>
      </c>
      <c r="AF49" s="510">
        <v>4.6679899999999996</v>
      </c>
      <c r="AG49" s="510">
        <v>4.0640099999999997</v>
      </c>
      <c r="AH49" s="510">
        <v>3.54467</v>
      </c>
      <c r="AI49" s="510">
        <v>3.6070099999999998</v>
      </c>
      <c r="AJ49" s="510">
        <v>3.8117299999999998</v>
      </c>
      <c r="AK49" s="510">
        <v>3.61972</v>
      </c>
      <c r="AL49" s="510">
        <v>2.8886400000000001</v>
      </c>
      <c r="AM49" s="510">
        <v>3.1082100000000001</v>
      </c>
      <c r="AN49" s="510">
        <v>3.11816</v>
      </c>
      <c r="AO49" s="510">
        <v>3.0461200000000002</v>
      </c>
      <c r="AP49" s="510">
        <v>3.0583100000000001</v>
      </c>
      <c r="AQ49" s="510">
        <v>2.8531599999999999</v>
      </c>
      <c r="AR49" s="510">
        <v>2.8186599999999999</v>
      </c>
      <c r="AS49" s="510">
        <v>2.8149799999999998</v>
      </c>
      <c r="AT49" s="510">
        <v>3.3052899999999998</v>
      </c>
      <c r="AU49" s="510">
        <v>3.3782800000000002</v>
      </c>
      <c r="AV49" s="510">
        <v>3.04867</v>
      </c>
      <c r="AW49" s="510">
        <v>2.8495900000000001</v>
      </c>
      <c r="AX49" s="510">
        <v>2.5603400000000001</v>
      </c>
      <c r="AY49" s="510">
        <v>2.5624400000000001</v>
      </c>
      <c r="AZ49" s="510">
        <v>2.8698800000000002</v>
      </c>
      <c r="BA49" s="510">
        <v>2.9392999999999998</v>
      </c>
      <c r="BB49" s="510">
        <v>3.0609899999999999</v>
      </c>
      <c r="BC49" s="510">
        <v>2.6383390000000002</v>
      </c>
      <c r="BD49" s="431">
        <v>2.469096</v>
      </c>
      <c r="BE49" s="431">
        <v>2.4593440000000002</v>
      </c>
      <c r="BF49" s="431">
        <v>2.53193</v>
      </c>
      <c r="BG49" s="431">
        <v>2.5949960000000001</v>
      </c>
      <c r="BH49" s="431">
        <v>2.6086619999999998</v>
      </c>
      <c r="BI49" s="431">
        <v>2.620628</v>
      </c>
      <c r="BJ49" s="431">
        <v>2.6024799999999999</v>
      </c>
      <c r="BK49" s="431">
        <v>2.6135440000000001</v>
      </c>
      <c r="BL49" s="431">
        <v>2.644536</v>
      </c>
      <c r="BM49" s="431">
        <v>2.6954020000000001</v>
      </c>
      <c r="BN49" s="431">
        <v>2.7109740000000002</v>
      </c>
      <c r="BO49" s="431">
        <v>2.6805279999999998</v>
      </c>
      <c r="BP49" s="431">
        <v>2.6504080000000001</v>
      </c>
      <c r="BQ49" s="431">
        <v>2.6417449999999998</v>
      </c>
      <c r="BR49" s="431">
        <v>2.6896070000000001</v>
      </c>
      <c r="BS49" s="431">
        <v>2.6629870000000002</v>
      </c>
      <c r="BT49" s="431">
        <v>2.6077270000000001</v>
      </c>
      <c r="BU49" s="431">
        <v>2.5587089999999999</v>
      </c>
      <c r="BV49" s="431">
        <v>2.5005920000000001</v>
      </c>
    </row>
    <row r="50" spans="1:74" ht="11.1" customHeight="1" x14ac:dyDescent="0.2">
      <c r="A50" s="81"/>
      <c r="B50" s="627" t="s">
        <v>310</v>
      </c>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33"/>
      <c r="BE50" s="433"/>
      <c r="BF50" s="433"/>
      <c r="BG50" s="433"/>
      <c r="BH50" s="433"/>
      <c r="BI50" s="433"/>
      <c r="BJ50" s="433"/>
      <c r="BK50" s="433"/>
      <c r="BL50" s="433"/>
      <c r="BM50" s="433"/>
      <c r="BN50" s="433"/>
      <c r="BO50" s="433"/>
      <c r="BP50" s="433"/>
      <c r="BQ50" s="433"/>
      <c r="BR50" s="433"/>
      <c r="BS50" s="433"/>
      <c r="BT50" s="433"/>
      <c r="BU50" s="433"/>
      <c r="BV50" s="433"/>
    </row>
    <row r="51" spans="1:74" ht="11.1" customHeight="1" x14ac:dyDescent="0.2">
      <c r="A51" s="17" t="s">
        <v>311</v>
      </c>
      <c r="B51" s="630" t="s">
        <v>1251</v>
      </c>
      <c r="C51" s="421">
        <v>105.042</v>
      </c>
      <c r="D51" s="421">
        <v>105.042</v>
      </c>
      <c r="E51" s="421">
        <v>105.042</v>
      </c>
      <c r="F51" s="421">
        <v>104.661</v>
      </c>
      <c r="G51" s="421">
        <v>104.661</v>
      </c>
      <c r="H51" s="421">
        <v>104.661</v>
      </c>
      <c r="I51" s="421">
        <v>105.593</v>
      </c>
      <c r="J51" s="421">
        <v>105.593</v>
      </c>
      <c r="K51" s="421">
        <v>105.593</v>
      </c>
      <c r="L51" s="421">
        <v>106.33</v>
      </c>
      <c r="M51" s="421">
        <v>106.33</v>
      </c>
      <c r="N51" s="421">
        <v>106.33</v>
      </c>
      <c r="O51" s="421">
        <v>107.73099999999999</v>
      </c>
      <c r="P51" s="421">
        <v>107.73099999999999</v>
      </c>
      <c r="Q51" s="421">
        <v>107.73099999999999</v>
      </c>
      <c r="R51" s="421">
        <v>109.33199999999999</v>
      </c>
      <c r="S51" s="421">
        <v>109.33199999999999</v>
      </c>
      <c r="T51" s="421">
        <v>109.33199999999999</v>
      </c>
      <c r="U51" s="421">
        <v>110.95699999999999</v>
      </c>
      <c r="V51" s="421">
        <v>110.95699999999999</v>
      </c>
      <c r="W51" s="421">
        <v>110.95699999999999</v>
      </c>
      <c r="X51" s="421">
        <v>112.858</v>
      </c>
      <c r="Y51" s="421">
        <v>112.858</v>
      </c>
      <c r="Z51" s="421">
        <v>112.858</v>
      </c>
      <c r="AA51" s="421">
        <v>115.182</v>
      </c>
      <c r="AB51" s="421">
        <v>115.182</v>
      </c>
      <c r="AC51" s="421">
        <v>115.182</v>
      </c>
      <c r="AD51" s="421">
        <v>117.70399999999999</v>
      </c>
      <c r="AE51" s="421">
        <v>117.70399999999999</v>
      </c>
      <c r="AF51" s="421">
        <v>117.70399999999999</v>
      </c>
      <c r="AG51" s="421">
        <v>118.98</v>
      </c>
      <c r="AH51" s="421">
        <v>118.98</v>
      </c>
      <c r="AI51" s="421">
        <v>118.98</v>
      </c>
      <c r="AJ51" s="421">
        <v>120.11499999999999</v>
      </c>
      <c r="AK51" s="421">
        <v>120.11499999999999</v>
      </c>
      <c r="AL51" s="421">
        <v>120.11499999999999</v>
      </c>
      <c r="AM51" s="421">
        <v>121.264</v>
      </c>
      <c r="AN51" s="421">
        <v>121.264</v>
      </c>
      <c r="AO51" s="421">
        <v>121.264</v>
      </c>
      <c r="AP51" s="421">
        <v>121.789</v>
      </c>
      <c r="AQ51" s="421">
        <v>121.789</v>
      </c>
      <c r="AR51" s="421">
        <v>121.789</v>
      </c>
      <c r="AS51" s="421">
        <v>122.792</v>
      </c>
      <c r="AT51" s="421">
        <v>122.792</v>
      </c>
      <c r="AU51" s="421">
        <v>122.792</v>
      </c>
      <c r="AV51" s="421">
        <v>123.289</v>
      </c>
      <c r="AW51" s="421">
        <v>123.289</v>
      </c>
      <c r="AX51" s="421">
        <v>123.289</v>
      </c>
      <c r="AY51" s="421">
        <v>124.24</v>
      </c>
      <c r="AZ51" s="421">
        <v>124.24</v>
      </c>
      <c r="BA51" s="421">
        <v>124.24</v>
      </c>
      <c r="BB51" s="421">
        <v>124.76327926</v>
      </c>
      <c r="BC51" s="421">
        <v>125.00802209</v>
      </c>
      <c r="BD51" s="433">
        <v>125.2426</v>
      </c>
      <c r="BE51" s="433">
        <v>125.4173</v>
      </c>
      <c r="BF51" s="433">
        <v>125.669</v>
      </c>
      <c r="BG51" s="433">
        <v>125.9478</v>
      </c>
      <c r="BH51" s="433">
        <v>126.2813</v>
      </c>
      <c r="BI51" s="433">
        <v>126.5939</v>
      </c>
      <c r="BJ51" s="433">
        <v>126.91289999999999</v>
      </c>
      <c r="BK51" s="433">
        <v>127.2769</v>
      </c>
      <c r="BL51" s="433">
        <v>127.58029999999999</v>
      </c>
      <c r="BM51" s="433">
        <v>127.8613</v>
      </c>
      <c r="BN51" s="433">
        <v>128.1037</v>
      </c>
      <c r="BO51" s="433">
        <v>128.35249999999999</v>
      </c>
      <c r="BP51" s="433">
        <v>128.59129999999999</v>
      </c>
      <c r="BQ51" s="433">
        <v>128.79300000000001</v>
      </c>
      <c r="BR51" s="433">
        <v>129.03229999999999</v>
      </c>
      <c r="BS51" s="433">
        <v>129.28200000000001</v>
      </c>
      <c r="BT51" s="433">
        <v>129.5701</v>
      </c>
      <c r="BU51" s="433">
        <v>129.81970000000001</v>
      </c>
      <c r="BV51" s="433">
        <v>130.05860000000001</v>
      </c>
    </row>
    <row r="52" spans="1:74" ht="11.1" customHeight="1" x14ac:dyDescent="0.2">
      <c r="A52" s="75"/>
      <c r="B52" s="80" t="s">
        <v>264</v>
      </c>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36"/>
      <c r="BE52" s="436"/>
      <c r="BF52" s="436"/>
      <c r="BG52" s="436"/>
      <c r="BH52" s="436"/>
      <c r="BI52" s="436"/>
      <c r="BJ52" s="436"/>
      <c r="BK52" s="436"/>
      <c r="BL52" s="436"/>
      <c r="BM52" s="436"/>
      <c r="BN52" s="436"/>
      <c r="BO52" s="436"/>
      <c r="BP52" s="436"/>
      <c r="BQ52" s="436"/>
      <c r="BR52" s="436"/>
      <c r="BS52" s="436"/>
      <c r="BT52" s="436"/>
      <c r="BU52" s="436"/>
      <c r="BV52" s="436"/>
    </row>
    <row r="53" spans="1:74" ht="11.1" customHeight="1" x14ac:dyDescent="0.2">
      <c r="A53" s="75"/>
      <c r="B53" s="77" t="s">
        <v>329</v>
      </c>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36"/>
      <c r="BE53" s="436"/>
      <c r="BF53" s="436"/>
      <c r="BG53" s="436"/>
      <c r="BH53" s="436"/>
      <c r="BI53" s="436"/>
      <c r="BJ53" s="436"/>
      <c r="BK53" s="436"/>
      <c r="BL53" s="436"/>
      <c r="BM53" s="436"/>
      <c r="BN53" s="436"/>
      <c r="BO53" s="436"/>
      <c r="BP53" s="436"/>
      <c r="BQ53" s="436"/>
      <c r="BR53" s="436"/>
      <c r="BS53" s="436"/>
      <c r="BT53" s="436"/>
      <c r="BU53" s="436"/>
      <c r="BV53" s="436"/>
    </row>
    <row r="54" spans="1:74" ht="11.1" customHeight="1" x14ac:dyDescent="0.2">
      <c r="A54" s="75"/>
      <c r="B54" s="627" t="s">
        <v>39</v>
      </c>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36"/>
      <c r="BE54" s="436"/>
      <c r="BF54" s="436"/>
      <c r="BG54" s="436"/>
      <c r="BH54" s="436"/>
      <c r="BI54" s="436"/>
      <c r="BJ54" s="436"/>
      <c r="BK54" s="436"/>
      <c r="BL54" s="436"/>
      <c r="BM54" s="436"/>
      <c r="BN54" s="436"/>
      <c r="BO54" s="436"/>
      <c r="BP54" s="436"/>
      <c r="BQ54" s="436"/>
      <c r="BR54" s="436"/>
      <c r="BS54" s="436"/>
      <c r="BT54" s="436"/>
      <c r="BU54" s="436"/>
      <c r="BV54" s="436"/>
    </row>
    <row r="55" spans="1:74" ht="11.1" customHeight="1" x14ac:dyDescent="0.2">
      <c r="A55" s="85" t="s">
        <v>330</v>
      </c>
      <c r="B55" s="628" t="s">
        <v>1252</v>
      </c>
      <c r="C55" s="425">
        <v>8414.4193548000003</v>
      </c>
      <c r="D55" s="425">
        <v>8368.7931033999994</v>
      </c>
      <c r="E55" s="425">
        <v>7310.9032257999997</v>
      </c>
      <c r="F55" s="425">
        <v>5587.2333332999997</v>
      </c>
      <c r="G55" s="425">
        <v>7129.2258064999996</v>
      </c>
      <c r="H55" s="425">
        <v>8344.3333332999991</v>
      </c>
      <c r="I55" s="425">
        <v>8566.1290322999994</v>
      </c>
      <c r="J55" s="425">
        <v>8550.3225805999991</v>
      </c>
      <c r="K55" s="425">
        <v>8584.3666666999998</v>
      </c>
      <c r="L55" s="425">
        <v>8599.8709677000006</v>
      </c>
      <c r="M55" s="425">
        <v>7943.3333333</v>
      </c>
      <c r="N55" s="425">
        <v>7788.7419355000002</v>
      </c>
      <c r="O55" s="425">
        <v>7256.7419355000002</v>
      </c>
      <c r="P55" s="425">
        <v>7398.5714286000002</v>
      </c>
      <c r="Q55" s="425">
        <v>8453.7096774000001</v>
      </c>
      <c r="R55" s="425">
        <v>8407.2666666999994</v>
      </c>
      <c r="S55" s="425">
        <v>8923.8387096999995</v>
      </c>
      <c r="T55" s="425">
        <v>9306.9666667000001</v>
      </c>
      <c r="U55" s="425">
        <v>9304.6129032000008</v>
      </c>
      <c r="V55" s="425">
        <v>9019.2258065000005</v>
      </c>
      <c r="W55" s="425">
        <v>9015.3666666999998</v>
      </c>
      <c r="X55" s="425">
        <v>8963.7741934999995</v>
      </c>
      <c r="Y55" s="425">
        <v>8681.1</v>
      </c>
      <c r="Z55" s="425">
        <v>8420.2580644999998</v>
      </c>
      <c r="AA55" s="425">
        <v>7614.6774194</v>
      </c>
      <c r="AB55" s="425">
        <v>8254.8928570999997</v>
      </c>
      <c r="AC55" s="425">
        <v>8769.9677419</v>
      </c>
      <c r="AD55" s="425">
        <v>8600.0333332999999</v>
      </c>
      <c r="AE55" s="425">
        <v>9118.6451613000008</v>
      </c>
      <c r="AF55" s="425">
        <v>9235.2999999999993</v>
      </c>
      <c r="AG55" s="425">
        <v>9096</v>
      </c>
      <c r="AH55" s="425">
        <v>9172.4838710000004</v>
      </c>
      <c r="AI55" s="425">
        <v>9187.9333332999995</v>
      </c>
      <c r="AJ55" s="425">
        <v>9053.9677419</v>
      </c>
      <c r="AK55" s="425">
        <v>8624.2666666999994</v>
      </c>
      <c r="AL55" s="425">
        <v>8323.5483870999997</v>
      </c>
      <c r="AM55" s="425">
        <v>8038.9354838999998</v>
      </c>
      <c r="AN55" s="425">
        <v>8408.8214286000002</v>
      </c>
      <c r="AO55" s="425">
        <v>8829.4193548000003</v>
      </c>
      <c r="AP55" s="425">
        <v>8607.5</v>
      </c>
      <c r="AQ55" s="425">
        <v>9343.2258065000005</v>
      </c>
      <c r="AR55" s="425">
        <v>9520.1666667000009</v>
      </c>
      <c r="AS55" s="425">
        <v>9348.2580644999998</v>
      </c>
      <c r="AT55" s="425">
        <v>9384.3870967999992</v>
      </c>
      <c r="AU55" s="425">
        <v>9267.8333332999991</v>
      </c>
      <c r="AV55" s="425">
        <v>9162.8709677000006</v>
      </c>
      <c r="AW55" s="425">
        <v>8837.9666667000001</v>
      </c>
      <c r="AX55" s="425">
        <v>8502.8064515999995</v>
      </c>
      <c r="AY55" s="425">
        <v>7967.4838710000004</v>
      </c>
      <c r="AZ55" s="425">
        <v>8282.5517240999998</v>
      </c>
      <c r="BA55" s="425">
        <v>8887.8709677000006</v>
      </c>
      <c r="BB55" s="425">
        <v>8796.7666666999994</v>
      </c>
      <c r="BC55" s="425">
        <v>9365.0879999999997</v>
      </c>
      <c r="BD55" s="437">
        <v>9622.1749999999993</v>
      </c>
      <c r="BE55" s="437">
        <v>9554.9349999999995</v>
      </c>
      <c r="BF55" s="437">
        <v>9547.9120000000003</v>
      </c>
      <c r="BG55" s="437">
        <v>9417.8379999999997</v>
      </c>
      <c r="BH55" s="437">
        <v>9215.8829999999998</v>
      </c>
      <c r="BI55" s="437">
        <v>8878.9040000000005</v>
      </c>
      <c r="BJ55" s="437">
        <v>8635.5540000000001</v>
      </c>
      <c r="BK55" s="437">
        <v>8136.4949999999999</v>
      </c>
      <c r="BL55" s="437">
        <v>8568.5529999999999</v>
      </c>
      <c r="BM55" s="437">
        <v>9137.9249999999993</v>
      </c>
      <c r="BN55" s="437">
        <v>9046.1419999999998</v>
      </c>
      <c r="BO55" s="437">
        <v>9478.0280000000002</v>
      </c>
      <c r="BP55" s="437">
        <v>9725.5720000000001</v>
      </c>
      <c r="BQ55" s="437">
        <v>9644.8610000000008</v>
      </c>
      <c r="BR55" s="437">
        <v>9630.4130000000005</v>
      </c>
      <c r="BS55" s="437">
        <v>9494.4120000000003</v>
      </c>
      <c r="BT55" s="437">
        <v>9284.0220000000008</v>
      </c>
      <c r="BU55" s="437">
        <v>8942.2520000000004</v>
      </c>
      <c r="BV55" s="437">
        <v>8696.5290000000005</v>
      </c>
    </row>
    <row r="56" spans="1:74" ht="11.1" customHeight="1" x14ac:dyDescent="0.2">
      <c r="A56" s="75"/>
      <c r="B56" s="627" t="s">
        <v>331</v>
      </c>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C56" s="426"/>
      <c r="BD56" s="438"/>
      <c r="BE56" s="438"/>
      <c r="BF56" s="438"/>
      <c r="BG56" s="438"/>
      <c r="BH56" s="438"/>
      <c r="BI56" s="438"/>
      <c r="BJ56" s="438"/>
      <c r="BK56" s="438"/>
      <c r="BL56" s="438"/>
      <c r="BM56" s="438"/>
      <c r="BN56" s="438"/>
      <c r="BO56" s="438"/>
      <c r="BP56" s="438"/>
      <c r="BQ56" s="438"/>
      <c r="BR56" s="438"/>
      <c r="BS56" s="438"/>
      <c r="BT56" s="438"/>
      <c r="BU56" s="438"/>
      <c r="BV56" s="438"/>
    </row>
    <row r="57" spans="1:74" ht="11.1" customHeight="1" x14ac:dyDescent="0.2">
      <c r="A57" s="81" t="s">
        <v>332</v>
      </c>
      <c r="B57" s="628" t="s">
        <v>1253</v>
      </c>
      <c r="C57" s="512">
        <v>0.27403686636000002</v>
      </c>
      <c r="D57" s="512">
        <v>0.27253201970000002</v>
      </c>
      <c r="E57" s="512">
        <v>0.25678801842999999</v>
      </c>
      <c r="F57" s="512">
        <v>0.18255714285999999</v>
      </c>
      <c r="G57" s="512">
        <v>0.16480184332</v>
      </c>
      <c r="H57" s="512">
        <v>0.17472380952</v>
      </c>
      <c r="I57" s="512">
        <v>0.18638248848</v>
      </c>
      <c r="J57" s="512">
        <v>0.19732380952</v>
      </c>
      <c r="K57" s="512">
        <v>0.20843333333</v>
      </c>
      <c r="L57" s="512">
        <v>0.21845161290000001</v>
      </c>
      <c r="M57" s="512">
        <v>0.2248</v>
      </c>
      <c r="N57" s="512">
        <v>0.22878801842999999</v>
      </c>
      <c r="O57" s="512">
        <v>0.23743317972</v>
      </c>
      <c r="P57" s="512">
        <v>0.24818367347</v>
      </c>
      <c r="Q57" s="512">
        <v>0.25120737326999998</v>
      </c>
      <c r="R57" s="512">
        <v>0.25338095238000002</v>
      </c>
      <c r="S57" s="512">
        <v>0.25752073733000003</v>
      </c>
      <c r="T57" s="512">
        <v>0.26249523809999997</v>
      </c>
      <c r="U57" s="512">
        <v>0.26594930876</v>
      </c>
      <c r="V57" s="512">
        <v>0.26744239631</v>
      </c>
      <c r="W57" s="512">
        <v>0.26798095238000003</v>
      </c>
      <c r="X57" s="512">
        <v>0.25822119816</v>
      </c>
      <c r="Y57" s="512">
        <v>0.26354761905000001</v>
      </c>
      <c r="Z57" s="512">
        <v>0.25766359446999998</v>
      </c>
      <c r="AA57" s="512">
        <v>0.25838709676999999</v>
      </c>
      <c r="AB57" s="512">
        <v>0.25197959184000002</v>
      </c>
      <c r="AC57" s="512">
        <v>0.24822580645</v>
      </c>
      <c r="AD57" s="512">
        <v>0.25178571429000002</v>
      </c>
      <c r="AE57" s="512">
        <v>0.25514285714000001</v>
      </c>
      <c r="AF57" s="512">
        <v>0.25258008657999997</v>
      </c>
      <c r="AG57" s="512">
        <v>0.24896774193999999</v>
      </c>
      <c r="AH57" s="512">
        <v>0.24844700460999999</v>
      </c>
      <c r="AI57" s="512">
        <v>0.24307142857</v>
      </c>
      <c r="AJ57" s="512">
        <v>0.23907834101</v>
      </c>
      <c r="AK57" s="512">
        <v>0.23330541871999999</v>
      </c>
      <c r="AL57" s="512">
        <v>0.23150230415</v>
      </c>
      <c r="AM57" s="512">
        <v>0.23102304147</v>
      </c>
      <c r="AN57" s="512">
        <v>0.23755102041000001</v>
      </c>
      <c r="AO57" s="512">
        <v>0.23916129032</v>
      </c>
      <c r="AP57" s="512">
        <v>0.23408571429</v>
      </c>
      <c r="AQ57" s="512">
        <v>0.24708755760000001</v>
      </c>
      <c r="AR57" s="512">
        <v>0.24943809523999999</v>
      </c>
      <c r="AS57" s="512">
        <v>0.23904608294999999</v>
      </c>
      <c r="AT57" s="512">
        <v>0.24821198156999999</v>
      </c>
      <c r="AU57" s="512">
        <v>0.24683333332999999</v>
      </c>
      <c r="AV57" s="512">
        <v>0.24294009217000001</v>
      </c>
      <c r="AW57" s="512">
        <v>0.24175238095000001</v>
      </c>
      <c r="AX57" s="512">
        <v>0.24239170506999999</v>
      </c>
      <c r="AY57" s="512">
        <v>0.24182949308999999</v>
      </c>
      <c r="AZ57" s="512">
        <v>0.24517733990000001</v>
      </c>
      <c r="BA57" s="512">
        <v>0.24544285714</v>
      </c>
      <c r="BB57" s="512">
        <v>0.24570476190000001</v>
      </c>
      <c r="BC57" s="512">
        <v>0.24672811059999999</v>
      </c>
      <c r="BD57" s="520">
        <v>0.25249050000000001</v>
      </c>
      <c r="BE57" s="520">
        <v>0.25242540000000002</v>
      </c>
      <c r="BF57" s="520">
        <v>0.26218530000000001</v>
      </c>
      <c r="BG57" s="520">
        <v>0.26130809999999999</v>
      </c>
      <c r="BH57" s="520">
        <v>0.2577835</v>
      </c>
      <c r="BI57" s="520">
        <v>0.2561871</v>
      </c>
      <c r="BJ57" s="520">
        <v>0.25406279999999998</v>
      </c>
      <c r="BK57" s="520">
        <v>0.25187860000000001</v>
      </c>
      <c r="BL57" s="520">
        <v>0.25281160000000003</v>
      </c>
      <c r="BM57" s="520">
        <v>0.25193910000000003</v>
      </c>
      <c r="BN57" s="520">
        <v>0.2508147</v>
      </c>
      <c r="BO57" s="520">
        <v>0.2611387</v>
      </c>
      <c r="BP57" s="520">
        <v>0.26566440000000002</v>
      </c>
      <c r="BQ57" s="520">
        <v>0.26218170000000002</v>
      </c>
      <c r="BR57" s="520">
        <v>0.27121529999999999</v>
      </c>
      <c r="BS57" s="520">
        <v>0.27002110000000001</v>
      </c>
      <c r="BT57" s="520">
        <v>0.26748090000000002</v>
      </c>
      <c r="BU57" s="520">
        <v>0.26664110000000002</v>
      </c>
      <c r="BV57" s="520">
        <v>0.26555410000000002</v>
      </c>
    </row>
    <row r="58" spans="1:74" ht="11.1" customHeight="1" x14ac:dyDescent="0.2">
      <c r="A58" s="81"/>
      <c r="B58" s="104"/>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20"/>
      <c r="BE58" s="520"/>
      <c r="BF58" s="520"/>
      <c r="BG58" s="520"/>
      <c r="BH58" s="520"/>
      <c r="BI58" s="520"/>
      <c r="BJ58" s="520"/>
      <c r="BK58" s="520"/>
      <c r="BL58" s="520"/>
      <c r="BM58" s="520"/>
      <c r="BN58" s="520"/>
      <c r="BO58" s="520"/>
      <c r="BP58" s="520"/>
      <c r="BQ58" s="520"/>
      <c r="BR58" s="520"/>
      <c r="BS58" s="520"/>
      <c r="BT58" s="520"/>
      <c r="BU58" s="520"/>
      <c r="BV58" s="520"/>
    </row>
    <row r="59" spans="1:74" ht="11.1" customHeight="1" x14ac:dyDescent="0.2">
      <c r="A59" s="81"/>
      <c r="B59" s="77" t="s">
        <v>636</v>
      </c>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20"/>
      <c r="BE59" s="520"/>
      <c r="BF59" s="520"/>
      <c r="BG59" s="520"/>
      <c r="BH59" s="520"/>
      <c r="BI59" s="520"/>
      <c r="BJ59" s="520"/>
      <c r="BK59" s="520"/>
      <c r="BL59" s="520"/>
      <c r="BM59" s="520"/>
      <c r="BN59" s="520"/>
      <c r="BO59" s="520"/>
      <c r="BP59" s="520"/>
      <c r="BQ59" s="520"/>
      <c r="BR59" s="520"/>
      <c r="BS59" s="520"/>
      <c r="BT59" s="520"/>
      <c r="BU59" s="520"/>
      <c r="BV59" s="520"/>
    </row>
    <row r="60" spans="1:74" ht="11.1" customHeight="1" x14ac:dyDescent="0.2">
      <c r="A60" s="81" t="s">
        <v>497</v>
      </c>
      <c r="B60" s="623" t="s">
        <v>345</v>
      </c>
      <c r="C60" s="421">
        <v>194.23900180000001</v>
      </c>
      <c r="D60" s="421">
        <v>185.19959729999999</v>
      </c>
      <c r="E60" s="421">
        <v>178.72234850000001</v>
      </c>
      <c r="F60" s="421">
        <v>132.89016939999999</v>
      </c>
      <c r="G60" s="421">
        <v>149.82209599999999</v>
      </c>
      <c r="H60" s="421">
        <v>158.7972043</v>
      </c>
      <c r="I60" s="421">
        <v>172.98179719999999</v>
      </c>
      <c r="J60" s="421">
        <v>177.26757720000001</v>
      </c>
      <c r="K60" s="421">
        <v>170.2624218</v>
      </c>
      <c r="L60" s="421">
        <v>176.49068550000001</v>
      </c>
      <c r="M60" s="421">
        <v>170.29887170000001</v>
      </c>
      <c r="N60" s="421">
        <v>176.54990749999999</v>
      </c>
      <c r="O60" s="421">
        <v>177.7519216</v>
      </c>
      <c r="P60" s="421">
        <v>157.13468460000001</v>
      </c>
      <c r="Q60" s="421">
        <v>186.00796869999999</v>
      </c>
      <c r="R60" s="421">
        <v>183.36601110000001</v>
      </c>
      <c r="S60" s="421">
        <v>189.96734960000001</v>
      </c>
      <c r="T60" s="421">
        <v>188.52227429999999</v>
      </c>
      <c r="U60" s="421">
        <v>190.25366439999999</v>
      </c>
      <c r="V60" s="421">
        <v>195.765063</v>
      </c>
      <c r="W60" s="421">
        <v>185.6664054</v>
      </c>
      <c r="X60" s="421">
        <v>193.62798369999999</v>
      </c>
      <c r="Y60" s="421">
        <v>190.7930145</v>
      </c>
      <c r="Z60" s="421">
        <v>195.96676199999999</v>
      </c>
      <c r="AA60" s="421">
        <v>185.74809049999999</v>
      </c>
      <c r="AB60" s="421">
        <v>175.21441139999999</v>
      </c>
      <c r="AC60" s="421">
        <v>196.3015336</v>
      </c>
      <c r="AD60" s="421">
        <v>182.38847029999999</v>
      </c>
      <c r="AE60" s="421">
        <v>189.7999207</v>
      </c>
      <c r="AF60" s="421">
        <v>187.19802290000001</v>
      </c>
      <c r="AG60" s="421">
        <v>188.23256180000001</v>
      </c>
      <c r="AH60" s="421">
        <v>194.24970339999999</v>
      </c>
      <c r="AI60" s="421">
        <v>186.88200620000001</v>
      </c>
      <c r="AJ60" s="421">
        <v>190.0837315</v>
      </c>
      <c r="AK60" s="421">
        <v>187.77202679999999</v>
      </c>
      <c r="AL60" s="421">
        <v>186.3871225</v>
      </c>
      <c r="AM60" s="421">
        <v>182.1228299</v>
      </c>
      <c r="AN60" s="421">
        <v>172.10440500000001</v>
      </c>
      <c r="AO60" s="421">
        <v>193.98242099999999</v>
      </c>
      <c r="AP60" s="421">
        <v>184.45727640000001</v>
      </c>
      <c r="AQ60" s="421">
        <v>191.166146</v>
      </c>
      <c r="AR60" s="421">
        <v>187.3635199</v>
      </c>
      <c r="AS60" s="421">
        <v>186.96988930000001</v>
      </c>
      <c r="AT60" s="421">
        <v>198.77122009999999</v>
      </c>
      <c r="AU60" s="421">
        <v>184.3698268</v>
      </c>
      <c r="AV60" s="421">
        <v>194.30246500000001</v>
      </c>
      <c r="AW60" s="421">
        <v>190.20865319999999</v>
      </c>
      <c r="AX60" s="421">
        <v>187.20032019999999</v>
      </c>
      <c r="AY60" s="421">
        <v>183.9927485</v>
      </c>
      <c r="AZ60" s="421">
        <v>173.30559339999999</v>
      </c>
      <c r="BA60" s="421">
        <v>190.69669999999999</v>
      </c>
      <c r="BB60" s="421">
        <v>185.45570000000001</v>
      </c>
      <c r="BC60" s="421">
        <v>193.90219999999999</v>
      </c>
      <c r="BD60" s="433">
        <v>187.32149999999999</v>
      </c>
      <c r="BE60" s="433">
        <v>190.3484</v>
      </c>
      <c r="BF60" s="433">
        <v>198.1011</v>
      </c>
      <c r="BG60" s="433">
        <v>185.8647</v>
      </c>
      <c r="BH60" s="433">
        <v>193.54329999999999</v>
      </c>
      <c r="BI60" s="433">
        <v>187.2157</v>
      </c>
      <c r="BJ60" s="433">
        <v>190.79660000000001</v>
      </c>
      <c r="BK60" s="433">
        <v>187.9785</v>
      </c>
      <c r="BL60" s="433">
        <v>171.23269999999999</v>
      </c>
      <c r="BM60" s="433">
        <v>193.52</v>
      </c>
      <c r="BN60" s="433">
        <v>184.24590000000001</v>
      </c>
      <c r="BO60" s="433">
        <v>193.0915</v>
      </c>
      <c r="BP60" s="433">
        <v>188.7715</v>
      </c>
      <c r="BQ60" s="433">
        <v>191.5138</v>
      </c>
      <c r="BR60" s="433">
        <v>196.73159999999999</v>
      </c>
      <c r="BS60" s="433">
        <v>185.5642</v>
      </c>
      <c r="BT60" s="433">
        <v>193.8613</v>
      </c>
      <c r="BU60" s="433">
        <v>186.1473</v>
      </c>
      <c r="BV60" s="433">
        <v>191.45509999999999</v>
      </c>
    </row>
    <row r="61" spans="1:74" ht="11.1" customHeight="1" x14ac:dyDescent="0.2">
      <c r="A61" s="81" t="s">
        <v>498</v>
      </c>
      <c r="B61" s="623" t="s">
        <v>346</v>
      </c>
      <c r="C61" s="421">
        <v>180.34251459999999</v>
      </c>
      <c r="D61" s="421">
        <v>165.9473256</v>
      </c>
      <c r="E61" s="421">
        <v>147.45953979999999</v>
      </c>
      <c r="F61" s="421">
        <v>122.32462959999999</v>
      </c>
      <c r="G61" s="421">
        <v>112.05017359999999</v>
      </c>
      <c r="H61" s="421">
        <v>115.22890870000001</v>
      </c>
      <c r="I61" s="421">
        <v>133.42298729999999</v>
      </c>
      <c r="J61" s="421">
        <v>129.87090370000001</v>
      </c>
      <c r="K61" s="421">
        <v>116.33255490000001</v>
      </c>
      <c r="L61" s="421">
        <v>125.2177429</v>
      </c>
      <c r="M61" s="421">
        <v>132.1356959</v>
      </c>
      <c r="N61" s="421">
        <v>172.6678837</v>
      </c>
      <c r="O61" s="421">
        <v>180.71110160000001</v>
      </c>
      <c r="P61" s="421">
        <v>167.87557140000001</v>
      </c>
      <c r="Q61" s="421">
        <v>142.74894</v>
      </c>
      <c r="R61" s="421">
        <v>122.5748123</v>
      </c>
      <c r="S61" s="421">
        <v>114.08245340000001</v>
      </c>
      <c r="T61" s="421">
        <v>121.009153</v>
      </c>
      <c r="U61" s="421">
        <v>130.5453938</v>
      </c>
      <c r="V61" s="421">
        <v>131.55077270000001</v>
      </c>
      <c r="W61" s="421">
        <v>115.3025416</v>
      </c>
      <c r="X61" s="421">
        <v>121.84666540000001</v>
      </c>
      <c r="Y61" s="421">
        <v>145.11575719999999</v>
      </c>
      <c r="Z61" s="421">
        <v>162.75669049999999</v>
      </c>
      <c r="AA61" s="421">
        <v>193.89926460000001</v>
      </c>
      <c r="AB61" s="421">
        <v>164.9649891</v>
      </c>
      <c r="AC61" s="421">
        <v>150.01239559999999</v>
      </c>
      <c r="AD61" s="421">
        <v>126.9465785</v>
      </c>
      <c r="AE61" s="421">
        <v>120.564435</v>
      </c>
      <c r="AF61" s="421">
        <v>124.82822059999999</v>
      </c>
      <c r="AG61" s="421">
        <v>139.69879950000001</v>
      </c>
      <c r="AH61" s="421">
        <v>138.37694389999999</v>
      </c>
      <c r="AI61" s="421">
        <v>123.5083693</v>
      </c>
      <c r="AJ61" s="421">
        <v>127.2174014</v>
      </c>
      <c r="AK61" s="421">
        <v>149.400149</v>
      </c>
      <c r="AL61" s="421">
        <v>182.72592839999999</v>
      </c>
      <c r="AM61" s="421">
        <v>178.72975220000001</v>
      </c>
      <c r="AN61" s="421">
        <v>159.537713</v>
      </c>
      <c r="AO61" s="421">
        <v>162.9074517</v>
      </c>
      <c r="AP61" s="421">
        <v>130.5473059</v>
      </c>
      <c r="AQ61" s="421">
        <v>124.76789909999999</v>
      </c>
      <c r="AR61" s="421">
        <v>127.5020664</v>
      </c>
      <c r="AS61" s="421">
        <v>143.94371380000001</v>
      </c>
      <c r="AT61" s="421">
        <v>144.36882610000001</v>
      </c>
      <c r="AU61" s="421">
        <v>128.12110060000001</v>
      </c>
      <c r="AV61" s="421">
        <v>131.5871822</v>
      </c>
      <c r="AW61" s="421">
        <v>152.55731990000001</v>
      </c>
      <c r="AX61" s="421">
        <v>171.37394509999999</v>
      </c>
      <c r="AY61" s="421">
        <v>200.28590740000001</v>
      </c>
      <c r="AZ61" s="421">
        <v>160.64387550000001</v>
      </c>
      <c r="BA61" s="421">
        <v>154.0599</v>
      </c>
      <c r="BB61" s="421">
        <v>127.54219999999999</v>
      </c>
      <c r="BC61" s="421">
        <v>123.29819999999999</v>
      </c>
      <c r="BD61" s="433">
        <v>125.5979</v>
      </c>
      <c r="BE61" s="433">
        <v>143.15899999999999</v>
      </c>
      <c r="BF61" s="433">
        <v>142.52869999999999</v>
      </c>
      <c r="BG61" s="433">
        <v>129.73249999999999</v>
      </c>
      <c r="BH61" s="433">
        <v>133.7159</v>
      </c>
      <c r="BI61" s="433">
        <v>150.44130000000001</v>
      </c>
      <c r="BJ61" s="433">
        <v>178.97149999999999</v>
      </c>
      <c r="BK61" s="433">
        <v>194.2045</v>
      </c>
      <c r="BL61" s="433">
        <v>163.6157</v>
      </c>
      <c r="BM61" s="433">
        <v>153.99449999999999</v>
      </c>
      <c r="BN61" s="433">
        <v>128.27799999999999</v>
      </c>
      <c r="BO61" s="433">
        <v>127.0865</v>
      </c>
      <c r="BP61" s="433">
        <v>127.8775</v>
      </c>
      <c r="BQ61" s="433">
        <v>142.834</v>
      </c>
      <c r="BR61" s="433">
        <v>143.32159999999999</v>
      </c>
      <c r="BS61" s="433">
        <v>127.3262</v>
      </c>
      <c r="BT61" s="433">
        <v>134.2397</v>
      </c>
      <c r="BU61" s="433">
        <v>150.0291</v>
      </c>
      <c r="BV61" s="433">
        <v>179.07249999999999</v>
      </c>
    </row>
    <row r="62" spans="1:74" ht="11.1" customHeight="1" x14ac:dyDescent="0.2">
      <c r="A62" s="81" t="s">
        <v>175</v>
      </c>
      <c r="B62" s="623" t="s">
        <v>511</v>
      </c>
      <c r="C62" s="421">
        <v>75.091090660000006</v>
      </c>
      <c r="D62" s="421">
        <v>66.452992890000004</v>
      </c>
      <c r="E62" s="421">
        <v>60.738485099999998</v>
      </c>
      <c r="F62" s="421">
        <v>49.48141287</v>
      </c>
      <c r="G62" s="421">
        <v>54.951498010000002</v>
      </c>
      <c r="H62" s="421">
        <v>73.194100770000006</v>
      </c>
      <c r="I62" s="421">
        <v>96.690966509999996</v>
      </c>
      <c r="J62" s="421">
        <v>98.066063689999993</v>
      </c>
      <c r="K62" s="421">
        <v>76.737359760000004</v>
      </c>
      <c r="L62" s="421">
        <v>68.753056509999993</v>
      </c>
      <c r="M62" s="421">
        <v>69.543515069999998</v>
      </c>
      <c r="N62" s="421">
        <v>86.494912369999994</v>
      </c>
      <c r="O62" s="421">
        <v>90.112244820000001</v>
      </c>
      <c r="P62" s="421">
        <v>94.588821539999998</v>
      </c>
      <c r="Q62" s="421">
        <v>71.093973300000002</v>
      </c>
      <c r="R62" s="421">
        <v>62.060646890000001</v>
      </c>
      <c r="S62" s="421">
        <v>72.401777769999995</v>
      </c>
      <c r="T62" s="421">
        <v>94.432674849999998</v>
      </c>
      <c r="U62" s="421">
        <v>110.08007600000001</v>
      </c>
      <c r="V62" s="421">
        <v>109.6265574</v>
      </c>
      <c r="W62" s="421">
        <v>87.815918260000004</v>
      </c>
      <c r="X62" s="421">
        <v>72.699596240000005</v>
      </c>
      <c r="Y62" s="421">
        <v>67.398213029999994</v>
      </c>
      <c r="Z62" s="421">
        <v>70.34013333</v>
      </c>
      <c r="AA62" s="421">
        <v>95.509708509999996</v>
      </c>
      <c r="AB62" s="421">
        <v>79.789618140000002</v>
      </c>
      <c r="AC62" s="421">
        <v>69.752305030000002</v>
      </c>
      <c r="AD62" s="421">
        <v>63.016825480000001</v>
      </c>
      <c r="AE62" s="421">
        <v>70.271978520000005</v>
      </c>
      <c r="AF62" s="421">
        <v>82.589220269999998</v>
      </c>
      <c r="AG62" s="421">
        <v>96.405377950000002</v>
      </c>
      <c r="AH62" s="421">
        <v>94.446751699999993</v>
      </c>
      <c r="AI62" s="421">
        <v>74.337953240000004</v>
      </c>
      <c r="AJ62" s="421">
        <v>64.201467010000002</v>
      </c>
      <c r="AK62" s="421">
        <v>65.835986879999993</v>
      </c>
      <c r="AL62" s="421">
        <v>82.492241199999995</v>
      </c>
      <c r="AM62" s="421">
        <v>71.117969489999993</v>
      </c>
      <c r="AN62" s="421">
        <v>55.593812</v>
      </c>
      <c r="AO62" s="421">
        <v>59.097009440000001</v>
      </c>
      <c r="AP62" s="421">
        <v>47.840493459999998</v>
      </c>
      <c r="AQ62" s="421">
        <v>52.65343421</v>
      </c>
      <c r="AR62" s="421">
        <v>66.779546310000001</v>
      </c>
      <c r="AS62" s="421">
        <v>86.397592259999996</v>
      </c>
      <c r="AT62" s="421">
        <v>85.397196589999993</v>
      </c>
      <c r="AU62" s="421">
        <v>67.828393460000001</v>
      </c>
      <c r="AV62" s="421">
        <v>60.628325410000002</v>
      </c>
      <c r="AW62" s="421">
        <v>60.257999810000001</v>
      </c>
      <c r="AX62" s="421">
        <v>64.053737630000001</v>
      </c>
      <c r="AY62" s="421">
        <v>83.096644549999994</v>
      </c>
      <c r="AZ62" s="421">
        <v>53.664027599999997</v>
      </c>
      <c r="BA62" s="421">
        <v>44.206339999999997</v>
      </c>
      <c r="BB62" s="421">
        <v>44.585889999999999</v>
      </c>
      <c r="BC62" s="421">
        <v>55.242019999999997</v>
      </c>
      <c r="BD62" s="433">
        <v>70.840829999999997</v>
      </c>
      <c r="BE62" s="433">
        <v>91.717209999999994</v>
      </c>
      <c r="BF62" s="433">
        <v>88.145570000000006</v>
      </c>
      <c r="BG62" s="433">
        <v>64.51491</v>
      </c>
      <c r="BH62" s="433">
        <v>54.36786</v>
      </c>
      <c r="BI62" s="433">
        <v>55.158819999999999</v>
      </c>
      <c r="BJ62" s="433">
        <v>64.160939999999997</v>
      </c>
      <c r="BK62" s="433">
        <v>72.226600000000005</v>
      </c>
      <c r="BL62" s="433">
        <v>51.85539</v>
      </c>
      <c r="BM62" s="433">
        <v>45.380020000000002</v>
      </c>
      <c r="BN62" s="433">
        <v>37.241199999999999</v>
      </c>
      <c r="BO62" s="433">
        <v>48.891779999999997</v>
      </c>
      <c r="BP62" s="433">
        <v>69.589370000000002</v>
      </c>
      <c r="BQ62" s="433">
        <v>88.492580000000004</v>
      </c>
      <c r="BR62" s="433">
        <v>85.843130000000002</v>
      </c>
      <c r="BS62" s="433">
        <v>66.231909999999999</v>
      </c>
      <c r="BT62" s="433">
        <v>52.881250000000001</v>
      </c>
      <c r="BU62" s="433">
        <v>53.496499999999997</v>
      </c>
      <c r="BV62" s="433">
        <v>64.034329999999997</v>
      </c>
    </row>
    <row r="63" spans="1:74" s="346" customFormat="1" ht="11.1" customHeight="1" x14ac:dyDescent="0.2">
      <c r="A63" s="624" t="s">
        <v>598</v>
      </c>
      <c r="B63" s="625" t="s">
        <v>597</v>
      </c>
      <c r="C63" s="138">
        <v>450.60219569999998</v>
      </c>
      <c r="D63" s="138">
        <v>418.4695309</v>
      </c>
      <c r="E63" s="138">
        <v>387.84996210000003</v>
      </c>
      <c r="F63" s="138">
        <v>305.59581370000001</v>
      </c>
      <c r="G63" s="138">
        <v>317.75335619999998</v>
      </c>
      <c r="H63" s="138">
        <v>348.11981559999998</v>
      </c>
      <c r="I63" s="138">
        <v>404.02533970000002</v>
      </c>
      <c r="J63" s="138">
        <v>406.13413320000001</v>
      </c>
      <c r="K63" s="138">
        <v>364.23193839999999</v>
      </c>
      <c r="L63" s="138">
        <v>371.3910735</v>
      </c>
      <c r="M63" s="138">
        <v>372.87768460000001</v>
      </c>
      <c r="N63" s="138">
        <v>436.64229210000002</v>
      </c>
      <c r="O63" s="138">
        <v>449.59689470000001</v>
      </c>
      <c r="P63" s="138">
        <v>420.52183719999999</v>
      </c>
      <c r="Q63" s="138">
        <v>400.87250879999999</v>
      </c>
      <c r="R63" s="138">
        <v>368.9901413</v>
      </c>
      <c r="S63" s="138">
        <v>377.47320739999998</v>
      </c>
      <c r="T63" s="138">
        <v>404.9527731</v>
      </c>
      <c r="U63" s="138">
        <v>431.90076090000002</v>
      </c>
      <c r="V63" s="138">
        <v>437.96401989999998</v>
      </c>
      <c r="W63" s="138">
        <v>389.77353629999999</v>
      </c>
      <c r="X63" s="138">
        <v>389.19587209999997</v>
      </c>
      <c r="Y63" s="138">
        <v>404.29565580000002</v>
      </c>
      <c r="Z63" s="138">
        <v>430.08521259999998</v>
      </c>
      <c r="AA63" s="138">
        <v>475.7908248</v>
      </c>
      <c r="AB63" s="138">
        <v>420.54144810000003</v>
      </c>
      <c r="AC63" s="138">
        <v>416.69999539999998</v>
      </c>
      <c r="AD63" s="138">
        <v>372.96519160000003</v>
      </c>
      <c r="AE63" s="138">
        <v>381.2700954</v>
      </c>
      <c r="AF63" s="138">
        <v>395.22878100000003</v>
      </c>
      <c r="AG63" s="138">
        <v>424.97050039999999</v>
      </c>
      <c r="AH63" s="138">
        <v>427.7071603</v>
      </c>
      <c r="AI63" s="138">
        <v>385.34164609999999</v>
      </c>
      <c r="AJ63" s="138">
        <v>382.13636120000001</v>
      </c>
      <c r="AK63" s="138">
        <v>403.6214799</v>
      </c>
      <c r="AL63" s="138">
        <v>452.23905330000002</v>
      </c>
      <c r="AM63" s="138">
        <v>432.6043128</v>
      </c>
      <c r="AN63" s="138">
        <v>387.80835949999999</v>
      </c>
      <c r="AO63" s="138">
        <v>416.62064329999998</v>
      </c>
      <c r="AP63" s="138">
        <v>363.45839310000002</v>
      </c>
      <c r="AQ63" s="138">
        <v>369.22124050000002</v>
      </c>
      <c r="AR63" s="138">
        <v>382.25844990000002</v>
      </c>
      <c r="AS63" s="138">
        <v>417.94495649999999</v>
      </c>
      <c r="AT63" s="138">
        <v>429.17100399999998</v>
      </c>
      <c r="AU63" s="138">
        <v>380.93263810000002</v>
      </c>
      <c r="AV63" s="138">
        <v>387.15173379999999</v>
      </c>
      <c r="AW63" s="138">
        <v>403.6372902</v>
      </c>
      <c r="AX63" s="138">
        <v>423.26176409999999</v>
      </c>
      <c r="AY63" s="138">
        <v>468.00733000000002</v>
      </c>
      <c r="AZ63" s="138">
        <v>388.20475010000001</v>
      </c>
      <c r="BA63" s="138">
        <v>389.5967</v>
      </c>
      <c r="BB63" s="138">
        <v>358.19709999999998</v>
      </c>
      <c r="BC63" s="138">
        <v>373.07619999999997</v>
      </c>
      <c r="BD63" s="626">
        <v>384.37360000000001</v>
      </c>
      <c r="BE63" s="626">
        <v>425.85829999999999</v>
      </c>
      <c r="BF63" s="626">
        <v>429.40910000000002</v>
      </c>
      <c r="BG63" s="626">
        <v>380.72539999999998</v>
      </c>
      <c r="BH63" s="626">
        <v>382.26080000000002</v>
      </c>
      <c r="BI63" s="626">
        <v>393.42919999999998</v>
      </c>
      <c r="BJ63" s="626">
        <v>434.56279999999998</v>
      </c>
      <c r="BK63" s="626">
        <v>455.04160000000002</v>
      </c>
      <c r="BL63" s="626">
        <v>387.29500000000002</v>
      </c>
      <c r="BM63" s="626">
        <v>393.5283</v>
      </c>
      <c r="BN63" s="626">
        <v>350.3784</v>
      </c>
      <c r="BO63" s="626">
        <v>369.70359999999999</v>
      </c>
      <c r="BP63" s="626">
        <v>386.85169999999999</v>
      </c>
      <c r="BQ63" s="626">
        <v>423.4742</v>
      </c>
      <c r="BR63" s="626">
        <v>426.5301</v>
      </c>
      <c r="BS63" s="626">
        <v>379.73559999999998</v>
      </c>
      <c r="BT63" s="626">
        <v>381.61599999999999</v>
      </c>
      <c r="BU63" s="626">
        <v>390.28620000000001</v>
      </c>
      <c r="BV63" s="626">
        <v>435.19569999999999</v>
      </c>
    </row>
    <row r="64" spans="1:74" s="211" customFormat="1" ht="12" customHeight="1" x14ac:dyDescent="0.2">
      <c r="A64" s="210"/>
      <c r="B64" s="912" t="s">
        <v>559</v>
      </c>
      <c r="C64" s="912"/>
      <c r="D64" s="912"/>
      <c r="E64" s="912"/>
      <c r="F64" s="912"/>
      <c r="G64" s="912"/>
      <c r="H64" s="912"/>
      <c r="I64" s="912"/>
      <c r="J64" s="912"/>
      <c r="K64" s="912"/>
      <c r="L64" s="912"/>
      <c r="M64" s="912"/>
      <c r="N64" s="912"/>
      <c r="O64" s="912"/>
      <c r="P64" s="912"/>
      <c r="Q64" s="912"/>
      <c r="AY64" s="227"/>
      <c r="AZ64" s="227"/>
      <c r="BA64" s="227"/>
      <c r="BB64" s="227"/>
      <c r="BC64" s="227"/>
      <c r="BD64" s="227"/>
      <c r="BE64" s="227"/>
      <c r="BF64" s="227"/>
      <c r="BG64" s="227"/>
      <c r="BH64" s="227"/>
      <c r="BI64" s="227"/>
      <c r="BJ64" s="227"/>
    </row>
    <row r="65" spans="1:74" s="211" customFormat="1" ht="12" customHeight="1" x14ac:dyDescent="0.2">
      <c r="A65" s="210"/>
      <c r="B65" s="912" t="s">
        <v>0</v>
      </c>
      <c r="C65" s="912"/>
      <c r="D65" s="912"/>
      <c r="E65" s="912"/>
      <c r="F65" s="912"/>
      <c r="G65" s="912"/>
      <c r="H65" s="912"/>
      <c r="I65" s="912"/>
      <c r="J65" s="912"/>
      <c r="K65" s="912"/>
      <c r="L65" s="912"/>
      <c r="M65" s="912"/>
      <c r="N65" s="912"/>
      <c r="O65" s="912"/>
      <c r="P65" s="912"/>
      <c r="Q65" s="912"/>
      <c r="AY65" s="227"/>
      <c r="AZ65" s="227"/>
      <c r="BA65" s="227"/>
      <c r="BB65" s="227"/>
      <c r="BC65" s="227"/>
      <c r="BD65" s="347"/>
      <c r="BE65" s="347"/>
      <c r="BF65" s="347"/>
      <c r="BG65" s="227"/>
      <c r="BH65" s="227"/>
      <c r="BI65" s="227"/>
      <c r="BJ65" s="227"/>
    </row>
    <row r="66" spans="1:74" s="211" customFormat="1" ht="12" customHeight="1" x14ac:dyDescent="0.2">
      <c r="A66" s="210"/>
      <c r="B66" s="912" t="s">
        <v>599</v>
      </c>
      <c r="C66" s="792"/>
      <c r="D66" s="792"/>
      <c r="E66" s="792"/>
      <c r="F66" s="792"/>
      <c r="G66" s="792"/>
      <c r="H66" s="792"/>
      <c r="I66" s="792"/>
      <c r="J66" s="792"/>
      <c r="K66" s="792"/>
      <c r="L66" s="792"/>
      <c r="M66" s="792"/>
      <c r="N66" s="792"/>
      <c r="O66" s="792"/>
      <c r="P66" s="792"/>
      <c r="Q66" s="792"/>
      <c r="AY66" s="227"/>
      <c r="AZ66" s="227"/>
      <c r="BA66" s="227"/>
      <c r="BB66" s="227"/>
      <c r="BC66" s="227"/>
      <c r="BD66" s="347"/>
      <c r="BE66" s="347"/>
      <c r="BF66" s="347"/>
      <c r="BG66" s="227"/>
      <c r="BH66" s="227"/>
      <c r="BI66" s="227"/>
      <c r="BJ66" s="227"/>
    </row>
    <row r="67" spans="1:74" s="357" customFormat="1" ht="12" customHeight="1" x14ac:dyDescent="0.25">
      <c r="A67" s="359"/>
      <c r="B67" s="894" t="s">
        <v>929</v>
      </c>
      <c r="C67" s="895"/>
      <c r="D67" s="895"/>
      <c r="E67" s="895"/>
      <c r="F67" s="895"/>
      <c r="G67" s="895"/>
      <c r="H67" s="895"/>
      <c r="I67" s="895"/>
      <c r="J67" s="895"/>
      <c r="K67" s="895"/>
      <c r="L67" s="895"/>
      <c r="M67" s="895"/>
      <c r="N67" s="895"/>
      <c r="O67" s="895"/>
      <c r="P67" s="895"/>
      <c r="Q67" s="895"/>
      <c r="R67" s="370"/>
      <c r="S67" s="370"/>
      <c r="T67" s="370"/>
      <c r="U67" s="370"/>
      <c r="V67" s="370"/>
      <c r="W67" s="370"/>
      <c r="X67" s="370"/>
      <c r="Y67" s="370"/>
      <c r="Z67" s="370"/>
      <c r="AA67" s="370"/>
      <c r="AB67" s="370"/>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c r="BC67" s="371"/>
      <c r="BD67" s="371"/>
      <c r="BE67" s="371"/>
      <c r="BF67" s="371"/>
      <c r="BG67" s="371"/>
      <c r="BH67" s="371"/>
      <c r="BI67" s="371"/>
      <c r="BJ67" s="371"/>
      <c r="BK67" s="371"/>
      <c r="BL67" s="371"/>
      <c r="BM67" s="371"/>
      <c r="BN67" s="371"/>
      <c r="BO67" s="371"/>
      <c r="BP67" s="371"/>
      <c r="BQ67" s="371"/>
      <c r="BR67" s="371"/>
      <c r="BS67" s="371"/>
      <c r="BT67" s="371"/>
      <c r="BU67" s="371"/>
      <c r="BV67" s="371"/>
    </row>
    <row r="68" spans="1:74" s="211" customFormat="1" ht="12" customHeight="1" x14ac:dyDescent="0.2">
      <c r="A68" s="210"/>
      <c r="B68" s="798" t="s">
        <v>520</v>
      </c>
      <c r="C68" s="780"/>
      <c r="D68" s="780"/>
      <c r="E68" s="780"/>
      <c r="F68" s="780"/>
      <c r="G68" s="780"/>
      <c r="H68" s="780"/>
      <c r="I68" s="780"/>
      <c r="J68" s="780"/>
      <c r="K68" s="780"/>
      <c r="L68" s="780"/>
      <c r="M68" s="780"/>
      <c r="N68" s="780"/>
      <c r="O68" s="780"/>
      <c r="P68" s="780"/>
      <c r="Q68" s="780"/>
      <c r="AY68" s="227"/>
      <c r="AZ68" s="227"/>
      <c r="BA68" s="227"/>
      <c r="BB68" s="227"/>
      <c r="BC68" s="227"/>
      <c r="BD68" s="347"/>
      <c r="BE68" s="347"/>
      <c r="BF68" s="347"/>
      <c r="BG68" s="227"/>
      <c r="BH68" s="227"/>
      <c r="BI68" s="227"/>
      <c r="BJ68" s="227"/>
    </row>
    <row r="69" spans="1:74" s="211" customFormat="1" ht="12" customHeight="1" x14ac:dyDescent="0.2">
      <c r="A69" s="210"/>
      <c r="B69" s="297" t="s">
        <v>531</v>
      </c>
      <c r="C69"/>
      <c r="D69"/>
      <c r="E69"/>
      <c r="F69"/>
      <c r="G69"/>
      <c r="H69"/>
      <c r="I69"/>
      <c r="J69"/>
      <c r="K69"/>
      <c r="L69"/>
      <c r="M69"/>
      <c r="N69"/>
      <c r="O69"/>
      <c r="P69"/>
      <c r="Q69"/>
      <c r="AY69" s="227"/>
      <c r="AZ69" s="227"/>
      <c r="BA69" s="227"/>
      <c r="BB69" s="227"/>
      <c r="BC69" s="227"/>
      <c r="BD69" s="347"/>
      <c r="BE69" s="347"/>
      <c r="BF69" s="347"/>
      <c r="BG69" s="227"/>
      <c r="BH69" s="227"/>
      <c r="BI69" s="227"/>
      <c r="BJ69" s="227"/>
    </row>
    <row r="70" spans="1:74" s="211" customFormat="1" ht="12" customHeight="1" x14ac:dyDescent="0.2">
      <c r="A70" s="210"/>
      <c r="B70" s="788" t="str">
        <f>Dates!$G$2</f>
        <v>EIA completed modeling and analysis for this report on Thursday, June 6, 2024.</v>
      </c>
      <c r="C70" s="789"/>
      <c r="D70" s="789"/>
      <c r="E70" s="789"/>
      <c r="F70" s="789"/>
      <c r="G70" s="789"/>
      <c r="H70" s="789"/>
      <c r="I70" s="789"/>
      <c r="J70" s="789"/>
      <c r="K70" s="789"/>
      <c r="L70" s="789"/>
      <c r="M70" s="789"/>
      <c r="N70" s="789"/>
      <c r="O70" s="789"/>
      <c r="P70" s="789"/>
      <c r="Q70" s="789"/>
      <c r="AY70" s="227"/>
      <c r="AZ70" s="227"/>
      <c r="BA70" s="227"/>
      <c r="BB70" s="227"/>
      <c r="BC70" s="227"/>
      <c r="BD70" s="347"/>
      <c r="BE70" s="347"/>
      <c r="BF70" s="347"/>
      <c r="BG70" s="227"/>
      <c r="BH70" s="227"/>
      <c r="BI70" s="227"/>
      <c r="BJ70" s="227"/>
    </row>
    <row r="71" spans="1:74" s="211" customFormat="1" ht="12" customHeight="1" x14ac:dyDescent="0.2">
      <c r="A71" s="210"/>
      <c r="B71" s="803" t="s">
        <v>213</v>
      </c>
      <c r="C71" s="789"/>
      <c r="D71" s="789"/>
      <c r="E71" s="789"/>
      <c r="F71" s="789"/>
      <c r="G71" s="789"/>
      <c r="H71" s="789"/>
      <c r="I71" s="789"/>
      <c r="J71" s="789"/>
      <c r="K71" s="789"/>
      <c r="L71" s="789"/>
      <c r="M71" s="789"/>
      <c r="N71" s="789"/>
      <c r="O71" s="789"/>
      <c r="P71" s="789"/>
      <c r="Q71" s="789"/>
      <c r="AY71" s="227"/>
      <c r="AZ71" s="227"/>
      <c r="BA71" s="227"/>
      <c r="BB71" s="227"/>
      <c r="BC71" s="227"/>
      <c r="BD71" s="347"/>
      <c r="BE71" s="347"/>
      <c r="BF71" s="347"/>
      <c r="BG71" s="227"/>
      <c r="BH71" s="227"/>
      <c r="BI71" s="227"/>
      <c r="BJ71" s="227"/>
    </row>
    <row r="72" spans="1:74" s="211" customFormat="1" ht="12" customHeight="1" x14ac:dyDescent="0.2">
      <c r="A72" s="210"/>
      <c r="B72" s="790" t="s">
        <v>827</v>
      </c>
      <c r="C72" s="791"/>
      <c r="D72" s="791"/>
      <c r="E72" s="791"/>
      <c r="F72" s="791"/>
      <c r="G72" s="791"/>
      <c r="H72" s="791"/>
      <c r="I72" s="791"/>
      <c r="J72" s="791"/>
      <c r="K72" s="791"/>
      <c r="L72" s="791"/>
      <c r="M72" s="791"/>
      <c r="N72" s="791"/>
      <c r="O72" s="791"/>
      <c r="P72" s="791"/>
      <c r="Q72" s="792"/>
      <c r="AY72" s="227"/>
      <c r="AZ72" s="227"/>
      <c r="BA72" s="227"/>
      <c r="BB72" s="227"/>
      <c r="BC72" s="227"/>
      <c r="BD72" s="347"/>
      <c r="BE72" s="347"/>
      <c r="BF72" s="347"/>
      <c r="BG72" s="227"/>
      <c r="BH72" s="227"/>
      <c r="BI72" s="227"/>
      <c r="BJ72" s="227"/>
    </row>
    <row r="73" spans="1:74" s="211" customFormat="1" ht="12" customHeight="1" x14ac:dyDescent="0.2">
      <c r="A73" s="210"/>
      <c r="B73" s="800" t="s">
        <v>536</v>
      </c>
      <c r="C73" s="792"/>
      <c r="D73" s="792"/>
      <c r="E73" s="792"/>
      <c r="F73" s="792"/>
      <c r="G73" s="792"/>
      <c r="H73" s="792"/>
      <c r="I73" s="792"/>
      <c r="J73" s="792"/>
      <c r="K73" s="792"/>
      <c r="L73" s="792"/>
      <c r="M73" s="792"/>
      <c r="N73" s="792"/>
      <c r="O73" s="792"/>
      <c r="P73" s="792"/>
      <c r="Q73" s="792"/>
      <c r="AY73" s="227"/>
      <c r="AZ73" s="227"/>
      <c r="BA73" s="227"/>
      <c r="BB73" s="227"/>
      <c r="BC73" s="227"/>
      <c r="BD73" s="347"/>
      <c r="BE73" s="347"/>
      <c r="BF73" s="347"/>
      <c r="BG73" s="227"/>
      <c r="BH73" s="227"/>
      <c r="BI73" s="227"/>
      <c r="BJ73" s="227"/>
    </row>
    <row r="74" spans="1:74" s="211" customFormat="1" ht="12" customHeight="1" x14ac:dyDescent="0.2">
      <c r="A74" s="210"/>
      <c r="B74" s="802" t="s">
        <v>843</v>
      </c>
      <c r="C74" s="792"/>
      <c r="D74" s="792"/>
      <c r="E74" s="792"/>
      <c r="F74" s="792"/>
      <c r="G74" s="792"/>
      <c r="H74" s="792"/>
      <c r="I74" s="792"/>
      <c r="J74" s="792"/>
      <c r="K74" s="792"/>
      <c r="L74" s="792"/>
      <c r="M74" s="792"/>
      <c r="N74" s="792"/>
      <c r="O74" s="792"/>
      <c r="P74" s="792"/>
      <c r="Q74" s="792"/>
      <c r="AY74" s="227"/>
      <c r="AZ74" s="227"/>
      <c r="BA74" s="227"/>
      <c r="BB74" s="227"/>
      <c r="BC74" s="227"/>
      <c r="BD74" s="347"/>
      <c r="BE74" s="347"/>
      <c r="BF74" s="347"/>
      <c r="BG74" s="227"/>
      <c r="BH74" s="227"/>
      <c r="BI74" s="227"/>
      <c r="BJ74" s="227"/>
    </row>
    <row r="75" spans="1:74" s="211" customFormat="1" ht="12" customHeight="1" x14ac:dyDescent="0.2">
      <c r="A75" s="210"/>
      <c r="B75" s="802"/>
      <c r="C75" s="792"/>
      <c r="D75" s="792"/>
      <c r="E75" s="792"/>
      <c r="F75" s="792"/>
      <c r="G75" s="792"/>
      <c r="H75" s="792"/>
      <c r="I75" s="792"/>
      <c r="J75" s="792"/>
      <c r="K75" s="792"/>
      <c r="L75" s="792"/>
      <c r="M75" s="792"/>
      <c r="N75" s="792"/>
      <c r="O75" s="792"/>
      <c r="P75" s="792"/>
      <c r="Q75" s="792"/>
      <c r="AY75" s="227"/>
      <c r="AZ75" s="227"/>
      <c r="BA75" s="227"/>
      <c r="BB75" s="227"/>
      <c r="BC75" s="227"/>
      <c r="BD75" s="347"/>
      <c r="BE75" s="347"/>
      <c r="BF75" s="347"/>
      <c r="BG75" s="227"/>
      <c r="BH75" s="227"/>
      <c r="BI75" s="227"/>
      <c r="BJ75" s="227"/>
    </row>
    <row r="76" spans="1:74" x14ac:dyDescent="0.2">
      <c r="BK76" s="143"/>
      <c r="BL76" s="143"/>
      <c r="BM76" s="143"/>
      <c r="BN76" s="143"/>
      <c r="BO76" s="143"/>
      <c r="BP76" s="143"/>
      <c r="BQ76" s="143"/>
      <c r="BR76" s="143"/>
      <c r="BS76" s="143"/>
      <c r="BT76" s="143"/>
      <c r="BU76" s="143"/>
      <c r="BV76" s="143"/>
    </row>
    <row r="77" spans="1:74" x14ac:dyDescent="0.2">
      <c r="BK77" s="143"/>
      <c r="BL77" s="143"/>
      <c r="BM77" s="143"/>
      <c r="BN77" s="143"/>
      <c r="BO77" s="143"/>
      <c r="BP77" s="143"/>
      <c r="BQ77" s="143"/>
      <c r="BR77" s="143"/>
      <c r="BS77" s="143"/>
      <c r="BT77" s="143"/>
      <c r="BU77" s="143"/>
      <c r="BV77" s="143"/>
    </row>
    <row r="78" spans="1:74" x14ac:dyDescent="0.2">
      <c r="BK78" s="143"/>
      <c r="BL78" s="143"/>
      <c r="BM78" s="143"/>
      <c r="BN78" s="143"/>
      <c r="BO78" s="143"/>
      <c r="BP78" s="143"/>
      <c r="BQ78" s="143"/>
      <c r="BR78" s="143"/>
      <c r="BS78" s="143"/>
      <c r="BT78" s="143"/>
      <c r="BU78" s="143"/>
      <c r="BV78" s="143"/>
    </row>
    <row r="79" spans="1:74" x14ac:dyDescent="0.2">
      <c r="BK79" s="143"/>
      <c r="BL79" s="143"/>
      <c r="BM79" s="143"/>
      <c r="BN79" s="143"/>
      <c r="BO79" s="143"/>
      <c r="BP79" s="143"/>
      <c r="BQ79" s="143"/>
      <c r="BR79" s="143"/>
      <c r="BS79" s="143"/>
      <c r="BT79" s="143"/>
      <c r="BU79" s="143"/>
      <c r="BV79" s="143"/>
    </row>
    <row r="80" spans="1:74" x14ac:dyDescent="0.2">
      <c r="BK80" s="143"/>
      <c r="BL80" s="143"/>
      <c r="BM80" s="143"/>
      <c r="BN80" s="143"/>
      <c r="BO80" s="143"/>
      <c r="BP80" s="143"/>
      <c r="BQ80" s="143"/>
      <c r="BR80" s="143"/>
      <c r="BS80" s="143"/>
      <c r="BT80" s="143"/>
      <c r="BU80" s="143"/>
      <c r="BV80" s="143"/>
    </row>
    <row r="81" spans="63:74" x14ac:dyDescent="0.2">
      <c r="BK81" s="143"/>
      <c r="BL81" s="143"/>
      <c r="BM81" s="143"/>
      <c r="BN81" s="143"/>
      <c r="BO81" s="143"/>
      <c r="BP81" s="143"/>
      <c r="BQ81" s="143"/>
      <c r="BR81" s="143"/>
      <c r="BS81" s="143"/>
      <c r="BT81" s="143"/>
      <c r="BU81" s="143"/>
      <c r="BV81" s="143"/>
    </row>
    <row r="82" spans="63:74" x14ac:dyDescent="0.2">
      <c r="BK82" s="143"/>
      <c r="BL82" s="143"/>
      <c r="BM82" s="143"/>
      <c r="BN82" s="143"/>
      <c r="BO82" s="143"/>
      <c r="BP82" s="143"/>
      <c r="BQ82" s="143"/>
      <c r="BR82" s="143"/>
      <c r="BS82" s="143"/>
      <c r="BT82" s="143"/>
      <c r="BU82" s="143"/>
      <c r="BV82" s="143"/>
    </row>
    <row r="83" spans="63:74" x14ac:dyDescent="0.2">
      <c r="BK83" s="143"/>
      <c r="BL83" s="143"/>
      <c r="BM83" s="143"/>
      <c r="BN83" s="143"/>
      <c r="BO83" s="143"/>
      <c r="BP83" s="143"/>
      <c r="BQ83" s="143"/>
      <c r="BR83" s="143"/>
      <c r="BS83" s="143"/>
      <c r="BT83" s="143"/>
      <c r="BU83" s="143"/>
      <c r="BV83" s="143"/>
    </row>
    <row r="84" spans="63:74" x14ac:dyDescent="0.2">
      <c r="BK84" s="143"/>
      <c r="BL84" s="143"/>
      <c r="BM84" s="143"/>
      <c r="BN84" s="143"/>
      <c r="BO84" s="143"/>
      <c r="BP84" s="143"/>
      <c r="BQ84" s="143"/>
      <c r="BR84" s="143"/>
      <c r="BS84" s="143"/>
      <c r="BT84" s="143"/>
      <c r="BU84" s="143"/>
      <c r="BV84" s="143"/>
    </row>
    <row r="85" spans="63:74" x14ac:dyDescent="0.2">
      <c r="BK85" s="143"/>
      <c r="BL85" s="143"/>
      <c r="BM85" s="143"/>
      <c r="BN85" s="143"/>
      <c r="BO85" s="143"/>
      <c r="BP85" s="143"/>
      <c r="BQ85" s="143"/>
      <c r="BR85" s="143"/>
      <c r="BS85" s="143"/>
      <c r="BT85" s="143"/>
      <c r="BU85" s="143"/>
      <c r="BV85" s="143"/>
    </row>
    <row r="86" spans="63:74" x14ac:dyDescent="0.2">
      <c r="BK86" s="143"/>
      <c r="BL86" s="143"/>
      <c r="BM86" s="143"/>
      <c r="BN86" s="143"/>
      <c r="BO86" s="143"/>
      <c r="BP86" s="143"/>
      <c r="BQ86" s="143"/>
      <c r="BR86" s="143"/>
      <c r="BS86" s="143"/>
      <c r="BT86" s="143"/>
      <c r="BU86" s="143"/>
      <c r="BV86" s="143"/>
    </row>
    <row r="87" spans="63:74" x14ac:dyDescent="0.2">
      <c r="BK87" s="143"/>
      <c r="BL87" s="143"/>
      <c r="BM87" s="143"/>
      <c r="BN87" s="143"/>
      <c r="BO87" s="143"/>
      <c r="BP87" s="143"/>
      <c r="BQ87" s="143"/>
      <c r="BR87" s="143"/>
      <c r="BS87" s="143"/>
      <c r="BT87" s="143"/>
      <c r="BU87" s="143"/>
      <c r="BV87" s="143"/>
    </row>
    <row r="88" spans="63:74" x14ac:dyDescent="0.2">
      <c r="BK88" s="143"/>
      <c r="BL88" s="143"/>
      <c r="BM88" s="143"/>
      <c r="BN88" s="143"/>
      <c r="BO88" s="143"/>
      <c r="BP88" s="143"/>
      <c r="BQ88" s="143"/>
      <c r="BR88" s="143"/>
      <c r="BS88" s="143"/>
      <c r="BT88" s="143"/>
      <c r="BU88" s="143"/>
      <c r="BV88" s="143"/>
    </row>
    <row r="89" spans="63:74" x14ac:dyDescent="0.2">
      <c r="BK89" s="143"/>
      <c r="BL89" s="143"/>
      <c r="BM89" s="143"/>
      <c r="BN89" s="143"/>
      <c r="BO89" s="143"/>
      <c r="BP89" s="143"/>
      <c r="BQ89" s="143"/>
      <c r="BR89" s="143"/>
      <c r="BS89" s="143"/>
      <c r="BT89" s="143"/>
      <c r="BU89" s="143"/>
      <c r="BV89" s="143"/>
    </row>
    <row r="90" spans="63:74" x14ac:dyDescent="0.2">
      <c r="BK90" s="143"/>
      <c r="BL90" s="143"/>
      <c r="BM90" s="143"/>
      <c r="BN90" s="143"/>
      <c r="BO90" s="143"/>
      <c r="BP90" s="143"/>
      <c r="BQ90" s="143"/>
      <c r="BR90" s="143"/>
      <c r="BS90" s="143"/>
      <c r="BT90" s="143"/>
      <c r="BU90" s="143"/>
      <c r="BV90" s="143"/>
    </row>
    <row r="91" spans="63:74" x14ac:dyDescent="0.2">
      <c r="BK91" s="143"/>
      <c r="BL91" s="143"/>
      <c r="BM91" s="143"/>
      <c r="BN91" s="143"/>
      <c r="BO91" s="143"/>
      <c r="BP91" s="143"/>
      <c r="BQ91" s="143"/>
      <c r="BR91" s="143"/>
      <c r="BS91" s="143"/>
      <c r="BT91" s="143"/>
      <c r="BU91" s="143"/>
      <c r="BV91" s="143"/>
    </row>
    <row r="92" spans="63:74" x14ac:dyDescent="0.2">
      <c r="BK92" s="143"/>
      <c r="BL92" s="143"/>
      <c r="BM92" s="143"/>
      <c r="BN92" s="143"/>
      <c r="BO92" s="143"/>
      <c r="BP92" s="143"/>
      <c r="BQ92" s="143"/>
      <c r="BR92" s="143"/>
      <c r="BS92" s="143"/>
      <c r="BT92" s="143"/>
      <c r="BU92" s="143"/>
      <c r="BV92" s="143"/>
    </row>
    <row r="93" spans="63:74" x14ac:dyDescent="0.2">
      <c r="BK93" s="143"/>
      <c r="BL93" s="143"/>
      <c r="BM93" s="143"/>
      <c r="BN93" s="143"/>
      <c r="BO93" s="143"/>
      <c r="BP93" s="143"/>
      <c r="BQ93" s="143"/>
      <c r="BR93" s="143"/>
      <c r="BS93" s="143"/>
      <c r="BT93" s="143"/>
      <c r="BU93" s="143"/>
      <c r="BV93" s="143"/>
    </row>
    <row r="94" spans="63:74" x14ac:dyDescent="0.2">
      <c r="BK94" s="143"/>
      <c r="BL94" s="143"/>
      <c r="BM94" s="143"/>
      <c r="BN94" s="143"/>
      <c r="BO94" s="143"/>
      <c r="BP94" s="143"/>
      <c r="BQ94" s="143"/>
      <c r="BR94" s="143"/>
      <c r="BS94" s="143"/>
      <c r="BT94" s="143"/>
      <c r="BU94" s="143"/>
      <c r="BV94" s="143"/>
    </row>
    <row r="95" spans="63:74" x14ac:dyDescent="0.2">
      <c r="BK95" s="143"/>
      <c r="BL95" s="143"/>
      <c r="BM95" s="143"/>
      <c r="BN95" s="143"/>
      <c r="BO95" s="143"/>
      <c r="BP95" s="143"/>
      <c r="BQ95" s="143"/>
      <c r="BR95" s="143"/>
      <c r="BS95" s="143"/>
      <c r="BT95" s="143"/>
      <c r="BU95" s="143"/>
      <c r="BV95" s="143"/>
    </row>
    <row r="96" spans="63:74" x14ac:dyDescent="0.2">
      <c r="BK96" s="143"/>
      <c r="BL96" s="143"/>
      <c r="BM96" s="143"/>
      <c r="BN96" s="143"/>
      <c r="BO96" s="143"/>
      <c r="BP96" s="143"/>
      <c r="BQ96" s="143"/>
      <c r="BR96" s="143"/>
      <c r="BS96" s="143"/>
      <c r="BT96" s="143"/>
      <c r="BU96" s="143"/>
      <c r="BV96" s="143"/>
    </row>
    <row r="97" spans="63:74" x14ac:dyDescent="0.2">
      <c r="BK97" s="143"/>
      <c r="BL97" s="143"/>
      <c r="BM97" s="143"/>
      <c r="BN97" s="143"/>
      <c r="BO97" s="143"/>
      <c r="BP97" s="143"/>
      <c r="BQ97" s="143"/>
      <c r="BR97" s="143"/>
      <c r="BS97" s="143"/>
      <c r="BT97" s="143"/>
      <c r="BU97" s="143"/>
      <c r="BV97" s="143"/>
    </row>
    <row r="98" spans="63:74" x14ac:dyDescent="0.2">
      <c r="BK98" s="143"/>
      <c r="BL98" s="143"/>
      <c r="BM98" s="143"/>
      <c r="BN98" s="143"/>
      <c r="BO98" s="143"/>
      <c r="BP98" s="143"/>
      <c r="BQ98" s="143"/>
      <c r="BR98" s="143"/>
      <c r="BS98" s="143"/>
      <c r="BT98" s="143"/>
      <c r="BU98" s="143"/>
      <c r="BV98" s="143"/>
    </row>
    <row r="99" spans="63:74" x14ac:dyDescent="0.2">
      <c r="BK99" s="143"/>
      <c r="BL99" s="143"/>
      <c r="BM99" s="143"/>
      <c r="BN99" s="143"/>
      <c r="BO99" s="143"/>
      <c r="BP99" s="143"/>
      <c r="BQ99" s="143"/>
      <c r="BR99" s="143"/>
      <c r="BS99" s="143"/>
      <c r="BT99" s="143"/>
      <c r="BU99" s="143"/>
      <c r="BV99" s="143"/>
    </row>
    <row r="100" spans="63:74" x14ac:dyDescent="0.2">
      <c r="BK100" s="143"/>
      <c r="BL100" s="143"/>
      <c r="BM100" s="143"/>
      <c r="BN100" s="143"/>
      <c r="BO100" s="143"/>
      <c r="BP100" s="143"/>
      <c r="BQ100" s="143"/>
      <c r="BR100" s="143"/>
      <c r="BS100" s="143"/>
      <c r="BT100" s="143"/>
      <c r="BU100" s="143"/>
      <c r="BV100" s="143"/>
    </row>
    <row r="101" spans="63:74" x14ac:dyDescent="0.2">
      <c r="BK101" s="143"/>
      <c r="BL101" s="143"/>
      <c r="BM101" s="143"/>
      <c r="BN101" s="143"/>
      <c r="BO101" s="143"/>
      <c r="BP101" s="143"/>
      <c r="BQ101" s="143"/>
      <c r="BR101" s="143"/>
      <c r="BS101" s="143"/>
      <c r="BT101" s="143"/>
      <c r="BU101" s="143"/>
      <c r="BV101" s="143"/>
    </row>
    <row r="102" spans="63:74" x14ac:dyDescent="0.2">
      <c r="BK102" s="143"/>
      <c r="BL102" s="143"/>
      <c r="BM102" s="143"/>
      <c r="BN102" s="143"/>
      <c r="BO102" s="143"/>
      <c r="BP102" s="143"/>
      <c r="BQ102" s="143"/>
      <c r="BR102" s="143"/>
      <c r="BS102" s="143"/>
      <c r="BT102" s="143"/>
      <c r="BU102" s="143"/>
      <c r="BV102" s="143"/>
    </row>
    <row r="103" spans="63:74" x14ac:dyDescent="0.2">
      <c r="BK103" s="143"/>
      <c r="BL103" s="143"/>
      <c r="BM103" s="143"/>
      <c r="BN103" s="143"/>
      <c r="BO103" s="143"/>
      <c r="BP103" s="143"/>
      <c r="BQ103" s="143"/>
      <c r="BR103" s="143"/>
      <c r="BS103" s="143"/>
      <c r="BT103" s="143"/>
      <c r="BU103" s="143"/>
      <c r="BV103" s="143"/>
    </row>
    <row r="104" spans="63:74" x14ac:dyDescent="0.2">
      <c r="BK104" s="143"/>
      <c r="BL104" s="143"/>
      <c r="BM104" s="143"/>
      <c r="BN104" s="143"/>
      <c r="BO104" s="143"/>
      <c r="BP104" s="143"/>
      <c r="BQ104" s="143"/>
      <c r="BR104" s="143"/>
      <c r="BS104" s="143"/>
      <c r="BT104" s="143"/>
      <c r="BU104" s="143"/>
      <c r="BV104" s="143"/>
    </row>
    <row r="105" spans="63:74" x14ac:dyDescent="0.2">
      <c r="BK105" s="143"/>
      <c r="BL105" s="143"/>
      <c r="BM105" s="143"/>
      <c r="BN105" s="143"/>
      <c r="BO105" s="143"/>
      <c r="BP105" s="143"/>
      <c r="BQ105" s="143"/>
      <c r="BR105" s="143"/>
      <c r="BS105" s="143"/>
      <c r="BT105" s="143"/>
      <c r="BU105" s="143"/>
      <c r="BV105" s="143"/>
    </row>
    <row r="106" spans="63:74" x14ac:dyDescent="0.2">
      <c r="BK106" s="143"/>
      <c r="BL106" s="143"/>
      <c r="BM106" s="143"/>
      <c r="BN106" s="143"/>
      <c r="BO106" s="143"/>
      <c r="BP106" s="143"/>
      <c r="BQ106" s="143"/>
      <c r="BR106" s="143"/>
      <c r="BS106" s="143"/>
      <c r="BT106" s="143"/>
      <c r="BU106" s="143"/>
      <c r="BV106" s="143"/>
    </row>
    <row r="107" spans="63:74" x14ac:dyDescent="0.2">
      <c r="BK107" s="143"/>
      <c r="BL107" s="143"/>
      <c r="BM107" s="143"/>
      <c r="BN107" s="143"/>
      <c r="BO107" s="143"/>
      <c r="BP107" s="143"/>
      <c r="BQ107" s="143"/>
      <c r="BR107" s="143"/>
      <c r="BS107" s="143"/>
      <c r="BT107" s="143"/>
      <c r="BU107" s="143"/>
      <c r="BV107" s="143"/>
    </row>
    <row r="108" spans="63:74" x14ac:dyDescent="0.2">
      <c r="BK108" s="143"/>
      <c r="BL108" s="143"/>
      <c r="BM108" s="143"/>
      <c r="BN108" s="143"/>
      <c r="BO108" s="143"/>
      <c r="BP108" s="143"/>
      <c r="BQ108" s="143"/>
      <c r="BR108" s="143"/>
      <c r="BS108" s="143"/>
      <c r="BT108" s="143"/>
      <c r="BU108" s="143"/>
      <c r="BV108" s="143"/>
    </row>
    <row r="109" spans="63:74" x14ac:dyDescent="0.2">
      <c r="BK109" s="143"/>
      <c r="BL109" s="143"/>
      <c r="BM109" s="143"/>
      <c r="BN109" s="143"/>
      <c r="BO109" s="143"/>
      <c r="BP109" s="143"/>
      <c r="BQ109" s="143"/>
      <c r="BR109" s="143"/>
      <c r="BS109" s="143"/>
      <c r="BT109" s="143"/>
      <c r="BU109" s="143"/>
      <c r="BV109" s="143"/>
    </row>
    <row r="110" spans="63:74" x14ac:dyDescent="0.2">
      <c r="BK110" s="143"/>
      <c r="BL110" s="143"/>
      <c r="BM110" s="143"/>
      <c r="BN110" s="143"/>
      <c r="BO110" s="143"/>
      <c r="BP110" s="143"/>
      <c r="BQ110" s="143"/>
      <c r="BR110" s="143"/>
      <c r="BS110" s="143"/>
      <c r="BT110" s="143"/>
      <c r="BU110" s="143"/>
      <c r="BV110" s="143"/>
    </row>
    <row r="111" spans="63:74" x14ac:dyDescent="0.2">
      <c r="BK111" s="143"/>
      <c r="BL111" s="143"/>
      <c r="BM111" s="143"/>
      <c r="BN111" s="143"/>
      <c r="BO111" s="143"/>
      <c r="BP111" s="143"/>
      <c r="BQ111" s="143"/>
      <c r="BR111" s="143"/>
      <c r="BS111" s="143"/>
      <c r="BT111" s="143"/>
      <c r="BU111" s="143"/>
      <c r="BV111" s="143"/>
    </row>
    <row r="112" spans="63:74" x14ac:dyDescent="0.2">
      <c r="BK112" s="143"/>
      <c r="BL112" s="143"/>
      <c r="BM112" s="143"/>
      <c r="BN112" s="143"/>
      <c r="BO112" s="143"/>
      <c r="BP112" s="143"/>
      <c r="BQ112" s="143"/>
      <c r="BR112" s="143"/>
      <c r="BS112" s="143"/>
      <c r="BT112" s="143"/>
      <c r="BU112" s="143"/>
      <c r="BV112" s="143"/>
    </row>
    <row r="113" spans="63:74" x14ac:dyDescent="0.2">
      <c r="BK113" s="143"/>
      <c r="BL113" s="143"/>
      <c r="BM113" s="143"/>
      <c r="BN113" s="143"/>
      <c r="BO113" s="143"/>
      <c r="BP113" s="143"/>
      <c r="BQ113" s="143"/>
      <c r="BR113" s="143"/>
      <c r="BS113" s="143"/>
      <c r="BT113" s="143"/>
      <c r="BU113" s="143"/>
      <c r="BV113" s="143"/>
    </row>
    <row r="114" spans="63:74" x14ac:dyDescent="0.2">
      <c r="BK114" s="143"/>
      <c r="BL114" s="143"/>
      <c r="BM114" s="143"/>
      <c r="BN114" s="143"/>
      <c r="BO114" s="143"/>
      <c r="BP114" s="143"/>
      <c r="BQ114" s="143"/>
      <c r="BR114" s="143"/>
      <c r="BS114" s="143"/>
      <c r="BT114" s="143"/>
      <c r="BU114" s="143"/>
      <c r="BV114" s="143"/>
    </row>
    <row r="115" spans="63:74" x14ac:dyDescent="0.2">
      <c r="BK115" s="143"/>
      <c r="BL115" s="143"/>
      <c r="BM115" s="143"/>
      <c r="BN115" s="143"/>
      <c r="BO115" s="143"/>
      <c r="BP115" s="143"/>
      <c r="BQ115" s="143"/>
      <c r="BR115" s="143"/>
      <c r="BS115" s="143"/>
      <c r="BT115" s="143"/>
      <c r="BU115" s="143"/>
      <c r="BV115" s="143"/>
    </row>
    <row r="116" spans="63:74" x14ac:dyDescent="0.2">
      <c r="BK116" s="143"/>
      <c r="BL116" s="143"/>
      <c r="BM116" s="143"/>
      <c r="BN116" s="143"/>
      <c r="BO116" s="143"/>
      <c r="BP116" s="143"/>
      <c r="BQ116" s="143"/>
      <c r="BR116" s="143"/>
      <c r="BS116" s="143"/>
      <c r="BT116" s="143"/>
      <c r="BU116" s="143"/>
      <c r="BV116" s="143"/>
    </row>
    <row r="117" spans="63:74" x14ac:dyDescent="0.2">
      <c r="BK117" s="143"/>
      <c r="BL117" s="143"/>
      <c r="BM117" s="143"/>
      <c r="BN117" s="143"/>
      <c r="BO117" s="143"/>
      <c r="BP117" s="143"/>
      <c r="BQ117" s="143"/>
      <c r="BR117" s="143"/>
      <c r="BS117" s="143"/>
      <c r="BT117" s="143"/>
      <c r="BU117" s="143"/>
      <c r="BV117" s="143"/>
    </row>
    <row r="118" spans="63:74" x14ac:dyDescent="0.2">
      <c r="BK118" s="143"/>
      <c r="BL118" s="143"/>
      <c r="BM118" s="143"/>
      <c r="BN118" s="143"/>
      <c r="BO118" s="143"/>
      <c r="BP118" s="143"/>
      <c r="BQ118" s="143"/>
      <c r="BR118" s="143"/>
      <c r="BS118" s="143"/>
      <c r="BT118" s="143"/>
      <c r="BU118" s="143"/>
      <c r="BV118" s="143"/>
    </row>
    <row r="119" spans="63:74" x14ac:dyDescent="0.2">
      <c r="BK119" s="143"/>
      <c r="BL119" s="143"/>
      <c r="BM119" s="143"/>
      <c r="BN119" s="143"/>
      <c r="BO119" s="143"/>
      <c r="BP119" s="143"/>
      <c r="BQ119" s="143"/>
      <c r="BR119" s="143"/>
      <c r="BS119" s="143"/>
      <c r="BT119" s="143"/>
      <c r="BU119" s="143"/>
      <c r="BV119" s="143"/>
    </row>
    <row r="120" spans="63:74" x14ac:dyDescent="0.2">
      <c r="BK120" s="143"/>
      <c r="BL120" s="143"/>
      <c r="BM120" s="143"/>
      <c r="BN120" s="143"/>
      <c r="BO120" s="143"/>
      <c r="BP120" s="143"/>
      <c r="BQ120" s="143"/>
      <c r="BR120" s="143"/>
      <c r="BS120" s="143"/>
      <c r="BT120" s="143"/>
      <c r="BU120" s="143"/>
      <c r="BV120" s="143"/>
    </row>
    <row r="121" spans="63:74" x14ac:dyDescent="0.2">
      <c r="BK121" s="143"/>
      <c r="BL121" s="143"/>
      <c r="BM121" s="143"/>
      <c r="BN121" s="143"/>
      <c r="BO121" s="143"/>
      <c r="BP121" s="143"/>
      <c r="BQ121" s="143"/>
      <c r="BR121" s="143"/>
      <c r="BS121" s="143"/>
      <c r="BT121" s="143"/>
      <c r="BU121" s="143"/>
      <c r="BV121" s="143"/>
    </row>
    <row r="122" spans="63:74" x14ac:dyDescent="0.2">
      <c r="BK122" s="143"/>
      <c r="BL122" s="143"/>
      <c r="BM122" s="143"/>
      <c r="BN122" s="143"/>
      <c r="BO122" s="143"/>
      <c r="BP122" s="143"/>
      <c r="BQ122" s="143"/>
      <c r="BR122" s="143"/>
      <c r="BS122" s="143"/>
      <c r="BT122" s="143"/>
      <c r="BU122" s="143"/>
      <c r="BV122" s="143"/>
    </row>
    <row r="123" spans="63:74" x14ac:dyDescent="0.2">
      <c r="BK123" s="143"/>
      <c r="BL123" s="143"/>
      <c r="BM123" s="143"/>
      <c r="BN123" s="143"/>
      <c r="BO123" s="143"/>
      <c r="BP123" s="143"/>
      <c r="BQ123" s="143"/>
      <c r="BR123" s="143"/>
      <c r="BS123" s="143"/>
      <c r="BT123" s="143"/>
      <c r="BU123" s="143"/>
      <c r="BV123" s="143"/>
    </row>
    <row r="124" spans="63:74" x14ac:dyDescent="0.2">
      <c r="BK124" s="143"/>
      <c r="BL124" s="143"/>
      <c r="BM124" s="143"/>
      <c r="BN124" s="143"/>
      <c r="BO124" s="143"/>
      <c r="BP124" s="143"/>
      <c r="BQ124" s="143"/>
      <c r="BR124" s="143"/>
      <c r="BS124" s="143"/>
      <c r="BT124" s="143"/>
      <c r="BU124" s="143"/>
      <c r="BV124" s="143"/>
    </row>
    <row r="125" spans="63:74" x14ac:dyDescent="0.2">
      <c r="BK125" s="143"/>
      <c r="BL125" s="143"/>
      <c r="BM125" s="143"/>
      <c r="BN125" s="143"/>
      <c r="BO125" s="143"/>
      <c r="BP125" s="143"/>
      <c r="BQ125" s="143"/>
      <c r="BR125" s="143"/>
      <c r="BS125" s="143"/>
      <c r="BT125" s="143"/>
      <c r="BU125" s="143"/>
      <c r="BV125" s="143"/>
    </row>
    <row r="126" spans="63:74" x14ac:dyDescent="0.2">
      <c r="BK126" s="143"/>
      <c r="BL126" s="143"/>
      <c r="BM126" s="143"/>
      <c r="BN126" s="143"/>
      <c r="BO126" s="143"/>
      <c r="BP126" s="143"/>
      <c r="BQ126" s="143"/>
      <c r="BR126" s="143"/>
      <c r="BS126" s="143"/>
      <c r="BT126" s="143"/>
      <c r="BU126" s="143"/>
      <c r="BV126" s="143"/>
    </row>
    <row r="127" spans="63:74" x14ac:dyDescent="0.2">
      <c r="BK127" s="143"/>
      <c r="BL127" s="143"/>
      <c r="BM127" s="143"/>
      <c r="BN127" s="143"/>
      <c r="BO127" s="143"/>
      <c r="BP127" s="143"/>
      <c r="BQ127" s="143"/>
      <c r="BR127" s="143"/>
      <c r="BS127" s="143"/>
      <c r="BT127" s="143"/>
      <c r="BU127" s="143"/>
      <c r="BV127" s="143"/>
    </row>
    <row r="128" spans="63:74" x14ac:dyDescent="0.2">
      <c r="BK128" s="143"/>
      <c r="BL128" s="143"/>
      <c r="BM128" s="143"/>
      <c r="BN128" s="143"/>
      <c r="BO128" s="143"/>
      <c r="BP128" s="143"/>
      <c r="BQ128" s="143"/>
      <c r="BR128" s="143"/>
      <c r="BS128" s="143"/>
      <c r="BT128" s="143"/>
      <c r="BU128" s="143"/>
      <c r="BV128" s="143"/>
    </row>
    <row r="129" spans="63:74" x14ac:dyDescent="0.2">
      <c r="BK129" s="143"/>
      <c r="BL129" s="143"/>
      <c r="BM129" s="143"/>
      <c r="BN129" s="143"/>
      <c r="BO129" s="143"/>
      <c r="BP129" s="143"/>
      <c r="BQ129" s="143"/>
      <c r="BR129" s="143"/>
      <c r="BS129" s="143"/>
      <c r="BT129" s="143"/>
      <c r="BU129" s="143"/>
      <c r="BV129" s="143"/>
    </row>
    <row r="130" spans="63:74" x14ac:dyDescent="0.2">
      <c r="BK130" s="143"/>
      <c r="BL130" s="143"/>
      <c r="BM130" s="143"/>
      <c r="BN130" s="143"/>
      <c r="BO130" s="143"/>
      <c r="BP130" s="143"/>
      <c r="BQ130" s="143"/>
      <c r="BR130" s="143"/>
      <c r="BS130" s="143"/>
      <c r="BT130" s="143"/>
      <c r="BU130" s="143"/>
      <c r="BV130" s="143"/>
    </row>
    <row r="131" spans="63:74" x14ac:dyDescent="0.2">
      <c r="BK131" s="143"/>
      <c r="BL131" s="143"/>
      <c r="BM131" s="143"/>
      <c r="BN131" s="143"/>
      <c r="BO131" s="143"/>
      <c r="BP131" s="143"/>
      <c r="BQ131" s="143"/>
      <c r="BR131" s="143"/>
      <c r="BS131" s="143"/>
      <c r="BT131" s="143"/>
      <c r="BU131" s="143"/>
      <c r="BV131" s="143"/>
    </row>
    <row r="132" spans="63:74" x14ac:dyDescent="0.2">
      <c r="BK132" s="143"/>
      <c r="BL132" s="143"/>
      <c r="BM132" s="143"/>
      <c r="BN132" s="143"/>
      <c r="BO132" s="143"/>
      <c r="BP132" s="143"/>
      <c r="BQ132" s="143"/>
      <c r="BR132" s="143"/>
      <c r="BS132" s="143"/>
      <c r="BT132" s="143"/>
      <c r="BU132" s="143"/>
      <c r="BV132" s="143"/>
    </row>
    <row r="133" spans="63:74" x14ac:dyDescent="0.2">
      <c r="BK133" s="143"/>
      <c r="BL133" s="143"/>
      <c r="BM133" s="143"/>
      <c r="BN133" s="143"/>
      <c r="BO133" s="143"/>
      <c r="BP133" s="143"/>
      <c r="BQ133" s="143"/>
      <c r="BR133" s="143"/>
      <c r="BS133" s="143"/>
      <c r="BT133" s="143"/>
      <c r="BU133" s="143"/>
      <c r="BV133" s="143"/>
    </row>
    <row r="134" spans="63:74" x14ac:dyDescent="0.2">
      <c r="BK134" s="143"/>
      <c r="BL134" s="143"/>
      <c r="BM134" s="143"/>
      <c r="BN134" s="143"/>
      <c r="BO134" s="143"/>
      <c r="BP134" s="143"/>
      <c r="BQ134" s="143"/>
      <c r="BR134" s="143"/>
      <c r="BS134" s="143"/>
      <c r="BT134" s="143"/>
      <c r="BU134" s="143"/>
      <c r="BV134" s="143"/>
    </row>
    <row r="135" spans="63:74" x14ac:dyDescent="0.2">
      <c r="BK135" s="143"/>
      <c r="BL135" s="143"/>
      <c r="BM135" s="143"/>
      <c r="BN135" s="143"/>
      <c r="BO135" s="143"/>
      <c r="BP135" s="143"/>
      <c r="BQ135" s="143"/>
      <c r="BR135" s="143"/>
      <c r="BS135" s="143"/>
      <c r="BT135" s="143"/>
      <c r="BU135" s="143"/>
      <c r="BV135" s="143"/>
    </row>
    <row r="136" spans="63:74" x14ac:dyDescent="0.2">
      <c r="BK136" s="143"/>
      <c r="BL136" s="143"/>
      <c r="BM136" s="143"/>
      <c r="BN136" s="143"/>
      <c r="BO136" s="143"/>
      <c r="BP136" s="143"/>
      <c r="BQ136" s="143"/>
      <c r="BR136" s="143"/>
      <c r="BS136" s="143"/>
      <c r="BT136" s="143"/>
      <c r="BU136" s="143"/>
      <c r="BV136" s="143"/>
    </row>
    <row r="137" spans="63:74" x14ac:dyDescent="0.2">
      <c r="BK137" s="143"/>
      <c r="BL137" s="143"/>
      <c r="BM137" s="143"/>
      <c r="BN137" s="143"/>
      <c r="BO137" s="143"/>
      <c r="BP137" s="143"/>
      <c r="BQ137" s="143"/>
      <c r="BR137" s="143"/>
      <c r="BS137" s="143"/>
      <c r="BT137" s="143"/>
      <c r="BU137" s="143"/>
      <c r="BV137" s="143"/>
    </row>
    <row r="138" spans="63:74" x14ac:dyDescent="0.2">
      <c r="BK138" s="143"/>
      <c r="BL138" s="143"/>
      <c r="BM138" s="143"/>
      <c r="BN138" s="143"/>
      <c r="BO138" s="143"/>
      <c r="BP138" s="143"/>
      <c r="BQ138" s="143"/>
      <c r="BR138" s="143"/>
      <c r="BS138" s="143"/>
      <c r="BT138" s="143"/>
      <c r="BU138" s="143"/>
      <c r="BV138" s="143"/>
    </row>
    <row r="139" spans="63:74" x14ac:dyDescent="0.2">
      <c r="BK139" s="143"/>
      <c r="BL139" s="143"/>
      <c r="BM139" s="143"/>
      <c r="BN139" s="143"/>
      <c r="BO139" s="143"/>
      <c r="BP139" s="143"/>
      <c r="BQ139" s="143"/>
      <c r="BR139" s="143"/>
      <c r="BS139" s="143"/>
      <c r="BT139" s="143"/>
      <c r="BU139" s="143"/>
      <c r="BV139" s="143"/>
    </row>
    <row r="140" spans="63:74" x14ac:dyDescent="0.2">
      <c r="BK140" s="143"/>
      <c r="BL140" s="143"/>
      <c r="BM140" s="143"/>
      <c r="BN140" s="143"/>
      <c r="BO140" s="143"/>
      <c r="BP140" s="143"/>
      <c r="BQ140" s="143"/>
      <c r="BR140" s="143"/>
      <c r="BS140" s="143"/>
      <c r="BT140" s="143"/>
      <c r="BU140" s="143"/>
      <c r="BV140" s="143"/>
    </row>
    <row r="141" spans="63:74" x14ac:dyDescent="0.2">
      <c r="BK141" s="143"/>
      <c r="BL141" s="143"/>
      <c r="BM141" s="143"/>
      <c r="BN141" s="143"/>
      <c r="BO141" s="143"/>
      <c r="BP141" s="143"/>
      <c r="BQ141" s="143"/>
      <c r="BR141" s="143"/>
      <c r="BS141" s="143"/>
      <c r="BT141" s="143"/>
      <c r="BU141" s="143"/>
      <c r="BV141" s="143"/>
    </row>
    <row r="142" spans="63:74" x14ac:dyDescent="0.2">
      <c r="BK142" s="143"/>
      <c r="BL142" s="143"/>
      <c r="BM142" s="143"/>
      <c r="BN142" s="143"/>
      <c r="BO142" s="143"/>
      <c r="BP142" s="143"/>
      <c r="BQ142" s="143"/>
      <c r="BR142" s="143"/>
      <c r="BS142" s="143"/>
      <c r="BT142" s="143"/>
      <c r="BU142" s="143"/>
      <c r="BV142" s="143"/>
    </row>
    <row r="143" spans="63:74" x14ac:dyDescent="0.2">
      <c r="BK143" s="143"/>
      <c r="BL143" s="143"/>
      <c r="BM143" s="143"/>
      <c r="BN143" s="143"/>
      <c r="BO143" s="143"/>
      <c r="BP143" s="143"/>
      <c r="BQ143" s="143"/>
      <c r="BR143" s="143"/>
      <c r="BS143" s="143"/>
      <c r="BT143" s="143"/>
      <c r="BU143" s="143"/>
      <c r="BV143" s="143"/>
    </row>
    <row r="144" spans="63:74" x14ac:dyDescent="0.2">
      <c r="BK144" s="143"/>
      <c r="BL144" s="143"/>
      <c r="BM144" s="143"/>
      <c r="BN144" s="143"/>
      <c r="BO144" s="143"/>
      <c r="BP144" s="143"/>
      <c r="BQ144" s="143"/>
      <c r="BR144" s="143"/>
      <c r="BS144" s="143"/>
      <c r="BT144" s="143"/>
      <c r="BU144" s="143"/>
      <c r="BV144" s="143"/>
    </row>
    <row r="145" spans="63:74" x14ac:dyDescent="0.2">
      <c r="BK145" s="143"/>
      <c r="BL145" s="143"/>
      <c r="BM145" s="143"/>
      <c r="BN145" s="143"/>
      <c r="BO145" s="143"/>
      <c r="BP145" s="143"/>
      <c r="BQ145" s="143"/>
      <c r="BR145" s="143"/>
      <c r="BS145" s="143"/>
      <c r="BT145" s="143"/>
      <c r="BU145" s="143"/>
      <c r="BV145" s="143"/>
    </row>
    <row r="146" spans="63:74" x14ac:dyDescent="0.2">
      <c r="BK146" s="143"/>
      <c r="BL146" s="143"/>
      <c r="BM146" s="143"/>
      <c r="BN146" s="143"/>
      <c r="BO146" s="143"/>
      <c r="BP146" s="143"/>
      <c r="BQ146" s="143"/>
      <c r="BR146" s="143"/>
      <c r="BS146" s="143"/>
      <c r="BT146" s="143"/>
      <c r="BU146" s="143"/>
      <c r="BV146" s="143"/>
    </row>
    <row r="147" spans="63:74" x14ac:dyDescent="0.2">
      <c r="BK147" s="143"/>
      <c r="BL147" s="143"/>
      <c r="BM147" s="143"/>
      <c r="BN147" s="143"/>
      <c r="BO147" s="143"/>
      <c r="BP147" s="143"/>
      <c r="BQ147" s="143"/>
      <c r="BR147" s="143"/>
      <c r="BS147" s="143"/>
      <c r="BT147" s="143"/>
      <c r="BU147" s="143"/>
      <c r="BV147" s="143"/>
    </row>
    <row r="148" spans="63:74" x14ac:dyDescent="0.2">
      <c r="BK148" s="143"/>
      <c r="BL148" s="143"/>
      <c r="BM148" s="143"/>
      <c r="BN148" s="143"/>
      <c r="BO148" s="143"/>
      <c r="BP148" s="143"/>
      <c r="BQ148" s="143"/>
      <c r="BR148" s="143"/>
      <c r="BS148" s="143"/>
      <c r="BT148" s="143"/>
      <c r="BU148" s="143"/>
      <c r="BV148" s="143"/>
    </row>
    <row r="149" spans="63:74" x14ac:dyDescent="0.2">
      <c r="BK149" s="143"/>
      <c r="BL149" s="143"/>
      <c r="BM149" s="143"/>
      <c r="BN149" s="143"/>
      <c r="BO149" s="143"/>
      <c r="BP149" s="143"/>
      <c r="BQ149" s="143"/>
      <c r="BR149" s="143"/>
      <c r="BS149" s="143"/>
      <c r="BT149" s="143"/>
      <c r="BU149" s="143"/>
      <c r="BV149" s="143"/>
    </row>
    <row r="150" spans="63:74" x14ac:dyDescent="0.2">
      <c r="BK150" s="143"/>
      <c r="BL150" s="143"/>
      <c r="BM150" s="143"/>
      <c r="BN150" s="143"/>
      <c r="BO150" s="143"/>
      <c r="BP150" s="143"/>
      <c r="BQ150" s="143"/>
      <c r="BR150" s="143"/>
      <c r="BS150" s="143"/>
      <c r="BT150" s="143"/>
      <c r="BU150" s="143"/>
      <c r="BV150" s="143"/>
    </row>
    <row r="151" spans="63:74" x14ac:dyDescent="0.2">
      <c r="BK151" s="143"/>
      <c r="BL151" s="143"/>
      <c r="BM151" s="143"/>
      <c r="BN151" s="143"/>
      <c r="BO151" s="143"/>
      <c r="BP151" s="143"/>
      <c r="BQ151" s="143"/>
      <c r="BR151" s="143"/>
      <c r="BS151" s="143"/>
      <c r="BT151" s="143"/>
      <c r="BU151" s="143"/>
      <c r="BV151" s="143"/>
    </row>
    <row r="152" spans="63:74" x14ac:dyDescent="0.2">
      <c r="BK152" s="143"/>
      <c r="BL152" s="143"/>
      <c r="BM152" s="143"/>
      <c r="BN152" s="143"/>
      <c r="BO152" s="143"/>
      <c r="BP152" s="143"/>
      <c r="BQ152" s="143"/>
      <c r="BR152" s="143"/>
      <c r="BS152" s="143"/>
      <c r="BT152" s="143"/>
      <c r="BU152" s="143"/>
      <c r="BV152" s="143"/>
    </row>
    <row r="153" spans="63:74" x14ac:dyDescent="0.2">
      <c r="BK153" s="143"/>
      <c r="BL153" s="143"/>
      <c r="BM153" s="143"/>
      <c r="BN153" s="143"/>
      <c r="BO153" s="143"/>
      <c r="BP153" s="143"/>
      <c r="BQ153" s="143"/>
      <c r="BR153" s="143"/>
      <c r="BS153" s="143"/>
      <c r="BT153" s="143"/>
      <c r="BU153" s="143"/>
      <c r="BV153" s="143"/>
    </row>
    <row r="154" spans="63:74" x14ac:dyDescent="0.2">
      <c r="BK154" s="143"/>
      <c r="BL154" s="143"/>
      <c r="BM154" s="143"/>
      <c r="BN154" s="143"/>
      <c r="BO154" s="143"/>
      <c r="BP154" s="143"/>
      <c r="BQ154" s="143"/>
      <c r="BR154" s="143"/>
      <c r="BS154" s="143"/>
      <c r="BT154" s="143"/>
      <c r="BU154" s="143"/>
      <c r="BV154" s="143"/>
    </row>
    <row r="155" spans="63:74" x14ac:dyDescent="0.2">
      <c r="BK155" s="143"/>
      <c r="BL155" s="143"/>
      <c r="BM155" s="143"/>
      <c r="BN155" s="143"/>
      <c r="BO155" s="143"/>
      <c r="BP155" s="143"/>
      <c r="BQ155" s="143"/>
      <c r="BR155" s="143"/>
      <c r="BS155" s="143"/>
      <c r="BT155" s="143"/>
      <c r="BU155" s="143"/>
      <c r="BV155" s="143"/>
    </row>
  </sheetData>
  <mergeCells count="19">
    <mergeCell ref="B74:Q74"/>
    <mergeCell ref="B75:Q75"/>
    <mergeCell ref="A1:A2"/>
    <mergeCell ref="B68:Q68"/>
    <mergeCell ref="B64:Q64"/>
    <mergeCell ref="B65:Q65"/>
    <mergeCell ref="B70:Q70"/>
    <mergeCell ref="B72:Q72"/>
    <mergeCell ref="B73:Q73"/>
    <mergeCell ref="B66:Q66"/>
    <mergeCell ref="B71:Q71"/>
    <mergeCell ref="B67:Q67"/>
    <mergeCell ref="AM3:AX3"/>
    <mergeCell ref="AY3:BJ3"/>
    <mergeCell ref="BK3:BV3"/>
    <mergeCell ref="B1:AL1"/>
    <mergeCell ref="C3:N3"/>
    <mergeCell ref="O3:Z3"/>
    <mergeCell ref="AA3:AL3"/>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L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95" customWidth="1"/>
    <col min="2" max="2" width="43.42578125" style="95" customWidth="1"/>
    <col min="3" max="50" width="7.42578125" style="95" customWidth="1"/>
    <col min="51" max="55" width="7.42578125" style="142" customWidth="1"/>
    <col min="56" max="58" width="7.42578125" style="96" customWidth="1"/>
    <col min="59" max="62" width="7.42578125" style="142" customWidth="1"/>
    <col min="63" max="74" width="7.42578125" style="95" customWidth="1"/>
    <col min="75" max="16384" width="9.5703125" style="95"/>
  </cols>
  <sheetData>
    <row r="1" spans="1:74" ht="13.35" customHeight="1" x14ac:dyDescent="0.2">
      <c r="A1" s="777" t="s">
        <v>516</v>
      </c>
      <c r="B1" s="913" t="s">
        <v>823</v>
      </c>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row>
    <row r="2" spans="1:74" s="8"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62"/>
      <c r="AZ2" s="162"/>
      <c r="BA2" s="162"/>
      <c r="BB2" s="162"/>
      <c r="BC2" s="162"/>
      <c r="BD2" s="309"/>
      <c r="BE2" s="309"/>
      <c r="BF2" s="309"/>
      <c r="BG2" s="162"/>
      <c r="BH2" s="162"/>
      <c r="BI2" s="162"/>
      <c r="BJ2" s="162"/>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86"/>
      <c r="B5" s="96" t="s">
        <v>925</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164"/>
      <c r="AZ5" s="164"/>
      <c r="BA5" s="164"/>
      <c r="BB5" s="164"/>
      <c r="BC5" s="164"/>
      <c r="BD5" s="641"/>
      <c r="BE5" s="641"/>
      <c r="BF5" s="641"/>
      <c r="BG5" s="641"/>
      <c r="BH5" s="641"/>
      <c r="BI5" s="641"/>
      <c r="BJ5" s="642"/>
      <c r="BK5" s="642"/>
      <c r="BL5" s="642"/>
      <c r="BM5" s="642"/>
      <c r="BN5" s="642"/>
      <c r="BO5" s="642"/>
      <c r="BP5" s="642"/>
      <c r="BQ5" s="642"/>
      <c r="BR5" s="642"/>
      <c r="BS5" s="642"/>
      <c r="BT5" s="642"/>
      <c r="BU5" s="642"/>
      <c r="BV5" s="642"/>
    </row>
    <row r="6" spans="1:74" ht="11.1" customHeight="1" x14ac:dyDescent="0.2">
      <c r="A6" s="86" t="s">
        <v>416</v>
      </c>
      <c r="B6" s="647" t="s">
        <v>1176</v>
      </c>
      <c r="C6" s="425">
        <v>1097.7119662</v>
      </c>
      <c r="D6" s="425">
        <v>1084.397338</v>
      </c>
      <c r="E6" s="425">
        <v>1062.4803179999999</v>
      </c>
      <c r="F6" s="425">
        <v>995.79911492999997</v>
      </c>
      <c r="G6" s="425">
        <v>983.79865477999999</v>
      </c>
      <c r="H6" s="425">
        <v>990.31714627999997</v>
      </c>
      <c r="I6" s="425">
        <v>1047.9420287</v>
      </c>
      <c r="J6" s="425">
        <v>1067.0578441</v>
      </c>
      <c r="K6" s="425">
        <v>1080.2520316</v>
      </c>
      <c r="L6" s="425">
        <v>1082.8414984999999</v>
      </c>
      <c r="M6" s="425">
        <v>1087.7047502</v>
      </c>
      <c r="N6" s="425">
        <v>1090.1586938</v>
      </c>
      <c r="O6" s="425">
        <v>1083.2839954000001</v>
      </c>
      <c r="P6" s="425">
        <v>1086.1088233999999</v>
      </c>
      <c r="Q6" s="425">
        <v>1091.7138437999999</v>
      </c>
      <c r="R6" s="425">
        <v>1105.5511085000001</v>
      </c>
      <c r="S6" s="425">
        <v>1112.6274747</v>
      </c>
      <c r="T6" s="425">
        <v>1118.3949944000001</v>
      </c>
      <c r="U6" s="425">
        <v>1121.0094744999999</v>
      </c>
      <c r="V6" s="425">
        <v>1125.5424459999999</v>
      </c>
      <c r="W6" s="425">
        <v>1130.1497159</v>
      </c>
      <c r="X6" s="425">
        <v>1137.7030658000001</v>
      </c>
      <c r="Y6" s="425">
        <v>1140.3050960999999</v>
      </c>
      <c r="Z6" s="425">
        <v>1140.8275885</v>
      </c>
      <c r="AA6" s="425">
        <v>1135.3287507</v>
      </c>
      <c r="AB6" s="425">
        <v>1134.6485114</v>
      </c>
      <c r="AC6" s="425">
        <v>1134.8450782</v>
      </c>
      <c r="AD6" s="425">
        <v>1137.9049215</v>
      </c>
      <c r="AE6" s="425">
        <v>1138.3652480999999</v>
      </c>
      <c r="AF6" s="425">
        <v>1138.2125283</v>
      </c>
      <c r="AG6" s="425">
        <v>1133.8892424999999</v>
      </c>
      <c r="AH6" s="425">
        <v>1135.1785695000001</v>
      </c>
      <c r="AI6" s="425">
        <v>1138.5229898</v>
      </c>
      <c r="AJ6" s="425">
        <v>1149.670224</v>
      </c>
      <c r="AK6" s="425">
        <v>1152.8140401999999</v>
      </c>
      <c r="AL6" s="425">
        <v>1153.7021589999999</v>
      </c>
      <c r="AM6" s="425">
        <v>1147.9867850000001</v>
      </c>
      <c r="AN6" s="425">
        <v>1147.6243557</v>
      </c>
      <c r="AO6" s="425">
        <v>1148.2670757000001</v>
      </c>
      <c r="AP6" s="425">
        <v>1150.0652694</v>
      </c>
      <c r="AQ6" s="425">
        <v>1152.6055446</v>
      </c>
      <c r="AR6" s="425">
        <v>1156.0382258</v>
      </c>
      <c r="AS6" s="425">
        <v>1162.0766289000001</v>
      </c>
      <c r="AT6" s="425">
        <v>1166.009135</v>
      </c>
      <c r="AU6" s="425">
        <v>1169.5490600999999</v>
      </c>
      <c r="AV6" s="425">
        <v>1172.9953926000001</v>
      </c>
      <c r="AW6" s="425">
        <v>1175.5259143000001</v>
      </c>
      <c r="AX6" s="425">
        <v>1177.4396137000001</v>
      </c>
      <c r="AY6" s="425">
        <v>1177.7460882</v>
      </c>
      <c r="AZ6" s="425">
        <v>1179.1689448</v>
      </c>
      <c r="BA6" s="425">
        <v>1180.7177810000001</v>
      </c>
      <c r="BB6" s="425">
        <v>1182.5850872000001</v>
      </c>
      <c r="BC6" s="425">
        <v>1184.2415146000001</v>
      </c>
      <c r="BD6" s="437">
        <v>1185.8800000000001</v>
      </c>
      <c r="BE6" s="437">
        <v>1187.7639999999999</v>
      </c>
      <c r="BF6" s="437">
        <v>1189.1669999999999</v>
      </c>
      <c r="BG6" s="437">
        <v>1190.3530000000001</v>
      </c>
      <c r="BH6" s="437">
        <v>1191.116</v>
      </c>
      <c r="BI6" s="437">
        <v>1192.0229999999999</v>
      </c>
      <c r="BJ6" s="437">
        <v>1192.8689999999999</v>
      </c>
      <c r="BK6" s="437">
        <v>1193.5719999999999</v>
      </c>
      <c r="BL6" s="437">
        <v>1194.3530000000001</v>
      </c>
      <c r="BM6" s="437">
        <v>1195.1310000000001</v>
      </c>
      <c r="BN6" s="437">
        <v>1195.8409999999999</v>
      </c>
      <c r="BO6" s="437">
        <v>1196.665</v>
      </c>
      <c r="BP6" s="437">
        <v>1197.5350000000001</v>
      </c>
      <c r="BQ6" s="437">
        <v>1198.3040000000001</v>
      </c>
      <c r="BR6" s="437">
        <v>1199.3789999999999</v>
      </c>
      <c r="BS6" s="437">
        <v>1200.6130000000001</v>
      </c>
      <c r="BT6" s="437">
        <v>1202.0060000000001</v>
      </c>
      <c r="BU6" s="437">
        <v>1203.557</v>
      </c>
      <c r="BV6" s="437">
        <v>1205.2660000000001</v>
      </c>
    </row>
    <row r="7" spans="1:74" ht="11.1" customHeight="1" x14ac:dyDescent="0.2">
      <c r="A7" s="86" t="s">
        <v>417</v>
      </c>
      <c r="B7" s="647" t="s">
        <v>1177</v>
      </c>
      <c r="C7" s="425">
        <v>3141.1809549999998</v>
      </c>
      <c r="D7" s="425">
        <v>3101.8838556999999</v>
      </c>
      <c r="E7" s="425">
        <v>3033.0208428000001</v>
      </c>
      <c r="F7" s="425">
        <v>2820.1219384000001</v>
      </c>
      <c r="G7" s="425">
        <v>2777.9795817999998</v>
      </c>
      <c r="H7" s="425">
        <v>2792.123795</v>
      </c>
      <c r="I7" s="425">
        <v>2964.9528236000001</v>
      </c>
      <c r="J7" s="425">
        <v>3014.8714924999999</v>
      </c>
      <c r="K7" s="425">
        <v>3044.2780471000001</v>
      </c>
      <c r="L7" s="425">
        <v>3027.5434893000001</v>
      </c>
      <c r="M7" s="425">
        <v>3035.1475639</v>
      </c>
      <c r="N7" s="425">
        <v>3041.4612729</v>
      </c>
      <c r="O7" s="425">
        <v>3040.4324578999999</v>
      </c>
      <c r="P7" s="425">
        <v>3048.7045542999999</v>
      </c>
      <c r="Q7" s="425">
        <v>3060.2254038999999</v>
      </c>
      <c r="R7" s="425">
        <v>3080.9445448000001</v>
      </c>
      <c r="S7" s="425">
        <v>3094.5007469000002</v>
      </c>
      <c r="T7" s="425">
        <v>3106.8435482999998</v>
      </c>
      <c r="U7" s="425">
        <v>3110.4392932000001</v>
      </c>
      <c r="V7" s="425">
        <v>3126.0055355</v>
      </c>
      <c r="W7" s="425">
        <v>3146.0086191</v>
      </c>
      <c r="X7" s="425">
        <v>3188.7956749</v>
      </c>
      <c r="Y7" s="425">
        <v>3203.9120932999999</v>
      </c>
      <c r="Z7" s="425">
        <v>3209.7050052</v>
      </c>
      <c r="AA7" s="425">
        <v>3194.6204508999999</v>
      </c>
      <c r="AB7" s="425">
        <v>3190.4318189999999</v>
      </c>
      <c r="AC7" s="425">
        <v>3185.5851499999999</v>
      </c>
      <c r="AD7" s="425">
        <v>3175.0631595999998</v>
      </c>
      <c r="AE7" s="425">
        <v>3172.6633794999998</v>
      </c>
      <c r="AF7" s="425">
        <v>3173.3685254000002</v>
      </c>
      <c r="AG7" s="425">
        <v>3183.6632817</v>
      </c>
      <c r="AH7" s="425">
        <v>3185.7147666000001</v>
      </c>
      <c r="AI7" s="425">
        <v>3186.0076644000001</v>
      </c>
      <c r="AJ7" s="425">
        <v>3179.8382531000002</v>
      </c>
      <c r="AK7" s="425">
        <v>3180.1417680999998</v>
      </c>
      <c r="AL7" s="425">
        <v>3182.2144874999999</v>
      </c>
      <c r="AM7" s="425">
        <v>3188.6893369999998</v>
      </c>
      <c r="AN7" s="425">
        <v>3192.3257706999998</v>
      </c>
      <c r="AO7" s="425">
        <v>3195.7567144</v>
      </c>
      <c r="AP7" s="425">
        <v>3195.2881834</v>
      </c>
      <c r="AQ7" s="425">
        <v>3201.0786355999999</v>
      </c>
      <c r="AR7" s="425">
        <v>3209.4340861999999</v>
      </c>
      <c r="AS7" s="425">
        <v>3225.6253499999998</v>
      </c>
      <c r="AT7" s="425">
        <v>3235.1576866</v>
      </c>
      <c r="AU7" s="425">
        <v>3243.3019107999999</v>
      </c>
      <c r="AV7" s="425">
        <v>3248.9444868</v>
      </c>
      <c r="AW7" s="425">
        <v>3255.1476376999999</v>
      </c>
      <c r="AX7" s="425">
        <v>3260.7978278999999</v>
      </c>
      <c r="AY7" s="425">
        <v>3264.4758089000002</v>
      </c>
      <c r="AZ7" s="425">
        <v>3270.0845138</v>
      </c>
      <c r="BA7" s="425">
        <v>3276.2046943</v>
      </c>
      <c r="BB7" s="425">
        <v>3283.7337644999998</v>
      </c>
      <c r="BC7" s="425">
        <v>3290.2038352999998</v>
      </c>
      <c r="BD7" s="437">
        <v>3296.5120000000002</v>
      </c>
      <c r="BE7" s="437">
        <v>3303.41</v>
      </c>
      <c r="BF7" s="437">
        <v>3308.8319999999999</v>
      </c>
      <c r="BG7" s="437">
        <v>3313.53</v>
      </c>
      <c r="BH7" s="437">
        <v>3316.8090000000002</v>
      </c>
      <c r="BI7" s="437">
        <v>3320.5770000000002</v>
      </c>
      <c r="BJ7" s="437">
        <v>3324.1410000000001</v>
      </c>
      <c r="BK7" s="437">
        <v>3327.4479999999999</v>
      </c>
      <c r="BL7" s="437">
        <v>3330.6410000000001</v>
      </c>
      <c r="BM7" s="437">
        <v>3333.6680000000001</v>
      </c>
      <c r="BN7" s="437">
        <v>3336.0839999999998</v>
      </c>
      <c r="BO7" s="437">
        <v>3339.1129999999998</v>
      </c>
      <c r="BP7" s="437">
        <v>3342.3090000000002</v>
      </c>
      <c r="BQ7" s="437">
        <v>3345.5279999999998</v>
      </c>
      <c r="BR7" s="437">
        <v>3349.17</v>
      </c>
      <c r="BS7" s="437">
        <v>3353.0880000000002</v>
      </c>
      <c r="BT7" s="437">
        <v>3357.2829999999999</v>
      </c>
      <c r="BU7" s="437">
        <v>3361.7550000000001</v>
      </c>
      <c r="BV7" s="437">
        <v>3366.5039999999999</v>
      </c>
    </row>
    <row r="8" spans="1:74" ht="11.1" customHeight="1" x14ac:dyDescent="0.2">
      <c r="A8" s="86" t="s">
        <v>418</v>
      </c>
      <c r="B8" s="647" t="s">
        <v>1178</v>
      </c>
      <c r="C8" s="425">
        <v>2759.4482950000001</v>
      </c>
      <c r="D8" s="425">
        <v>2718.9405339999998</v>
      </c>
      <c r="E8" s="425">
        <v>2658.1752028999999</v>
      </c>
      <c r="F8" s="425">
        <v>2480.5395712999998</v>
      </c>
      <c r="G8" s="425">
        <v>2451.7186483</v>
      </c>
      <c r="H8" s="425">
        <v>2475.0997032999999</v>
      </c>
      <c r="I8" s="425">
        <v>2650.2423629999998</v>
      </c>
      <c r="J8" s="425">
        <v>2703.3576539999999</v>
      </c>
      <c r="K8" s="425">
        <v>2734.0052031</v>
      </c>
      <c r="L8" s="425">
        <v>2712.3540951999998</v>
      </c>
      <c r="M8" s="425">
        <v>2720.4393466000001</v>
      </c>
      <c r="N8" s="425">
        <v>2728.4300423</v>
      </c>
      <c r="O8" s="425">
        <v>2733.7756442</v>
      </c>
      <c r="P8" s="425">
        <v>2743.4901319999999</v>
      </c>
      <c r="Q8" s="425">
        <v>2755.0229675</v>
      </c>
      <c r="R8" s="425">
        <v>2775.6070294000001</v>
      </c>
      <c r="S8" s="425">
        <v>2785.3519016</v>
      </c>
      <c r="T8" s="425">
        <v>2791.4904627000001</v>
      </c>
      <c r="U8" s="425">
        <v>2783.8737292000001</v>
      </c>
      <c r="V8" s="425">
        <v>2790.4114055999999</v>
      </c>
      <c r="W8" s="425">
        <v>2800.9545085999998</v>
      </c>
      <c r="X8" s="425">
        <v>2828.6549813000001</v>
      </c>
      <c r="Y8" s="425">
        <v>2837.3449799</v>
      </c>
      <c r="Z8" s="425">
        <v>2840.1764475999998</v>
      </c>
      <c r="AA8" s="425">
        <v>2828.9285568</v>
      </c>
      <c r="AB8" s="425">
        <v>2826.2085834</v>
      </c>
      <c r="AC8" s="425">
        <v>2823.7956998</v>
      </c>
      <c r="AD8" s="425">
        <v>2820.7376267999998</v>
      </c>
      <c r="AE8" s="425">
        <v>2819.6531322000001</v>
      </c>
      <c r="AF8" s="425">
        <v>2819.5899368</v>
      </c>
      <c r="AG8" s="425">
        <v>2821.1692920999999</v>
      </c>
      <c r="AH8" s="425">
        <v>2822.6827566000002</v>
      </c>
      <c r="AI8" s="425">
        <v>2824.7515816999999</v>
      </c>
      <c r="AJ8" s="425">
        <v>2829.1654531999998</v>
      </c>
      <c r="AK8" s="425">
        <v>2831.0027353</v>
      </c>
      <c r="AL8" s="425">
        <v>2832.0531138000001</v>
      </c>
      <c r="AM8" s="425">
        <v>2829.9629147999999</v>
      </c>
      <c r="AN8" s="425">
        <v>2831.2047413999999</v>
      </c>
      <c r="AO8" s="425">
        <v>2833.4249196000001</v>
      </c>
      <c r="AP8" s="425">
        <v>2835.0861755999999</v>
      </c>
      <c r="AQ8" s="425">
        <v>2840.4160127999999</v>
      </c>
      <c r="AR8" s="425">
        <v>2847.8771571000002</v>
      </c>
      <c r="AS8" s="425">
        <v>2861.4417262000002</v>
      </c>
      <c r="AT8" s="425">
        <v>2870.1863969000001</v>
      </c>
      <c r="AU8" s="425">
        <v>2878.0832866000001</v>
      </c>
      <c r="AV8" s="425">
        <v>2885.5986931000002</v>
      </c>
      <c r="AW8" s="425">
        <v>2891.4502978</v>
      </c>
      <c r="AX8" s="425">
        <v>2896.1043982000001</v>
      </c>
      <c r="AY8" s="425">
        <v>2897.2458860000002</v>
      </c>
      <c r="AZ8" s="425">
        <v>2901.2413093999999</v>
      </c>
      <c r="BA8" s="425">
        <v>2905.7755600999999</v>
      </c>
      <c r="BB8" s="425">
        <v>2911.7893813999999</v>
      </c>
      <c r="BC8" s="425">
        <v>2916.6957289000002</v>
      </c>
      <c r="BD8" s="437">
        <v>2921.4349999999999</v>
      </c>
      <c r="BE8" s="437">
        <v>2926.65</v>
      </c>
      <c r="BF8" s="437">
        <v>2930.5749999999998</v>
      </c>
      <c r="BG8" s="437">
        <v>2933.8510000000001</v>
      </c>
      <c r="BH8" s="437">
        <v>2936.4360000000001</v>
      </c>
      <c r="BI8" s="437">
        <v>2938.4490000000001</v>
      </c>
      <c r="BJ8" s="437">
        <v>2939.8470000000002</v>
      </c>
      <c r="BK8" s="437">
        <v>2939.462</v>
      </c>
      <c r="BL8" s="437">
        <v>2940.5039999999999</v>
      </c>
      <c r="BM8" s="437">
        <v>2941.806</v>
      </c>
      <c r="BN8" s="437">
        <v>2943.5479999999998</v>
      </c>
      <c r="BO8" s="437">
        <v>2945.2330000000002</v>
      </c>
      <c r="BP8" s="437">
        <v>2947.0419999999999</v>
      </c>
      <c r="BQ8" s="437">
        <v>2948.7240000000002</v>
      </c>
      <c r="BR8" s="437">
        <v>2950.9679999999998</v>
      </c>
      <c r="BS8" s="437">
        <v>2953.5230000000001</v>
      </c>
      <c r="BT8" s="437">
        <v>2956.3890000000001</v>
      </c>
      <c r="BU8" s="437">
        <v>2959.567</v>
      </c>
      <c r="BV8" s="437">
        <v>2963.0569999999998</v>
      </c>
    </row>
    <row r="9" spans="1:74" ht="11.1" customHeight="1" x14ac:dyDescent="0.2">
      <c r="A9" s="86" t="s">
        <v>419</v>
      </c>
      <c r="B9" s="647" t="s">
        <v>1179</v>
      </c>
      <c r="C9" s="425">
        <v>1299.8919799</v>
      </c>
      <c r="D9" s="425">
        <v>1285.8430175000001</v>
      </c>
      <c r="E9" s="425">
        <v>1264.3709514</v>
      </c>
      <c r="F9" s="425">
        <v>1200.3020719000001</v>
      </c>
      <c r="G9" s="425">
        <v>1190.3640803000001</v>
      </c>
      <c r="H9" s="425">
        <v>1199.3832671</v>
      </c>
      <c r="I9" s="425">
        <v>1262.8260760000001</v>
      </c>
      <c r="J9" s="425">
        <v>1283.1597865000001</v>
      </c>
      <c r="K9" s="425">
        <v>1295.8508423999999</v>
      </c>
      <c r="L9" s="425">
        <v>1291.2939793</v>
      </c>
      <c r="M9" s="425">
        <v>1295.9036742999999</v>
      </c>
      <c r="N9" s="425">
        <v>1300.0746631</v>
      </c>
      <c r="O9" s="425">
        <v>1302.2951852000001</v>
      </c>
      <c r="P9" s="425">
        <v>1306.7225817000001</v>
      </c>
      <c r="Q9" s="425">
        <v>1311.8450922</v>
      </c>
      <c r="R9" s="425">
        <v>1321.9117736999999</v>
      </c>
      <c r="S9" s="425">
        <v>1325.2377194999999</v>
      </c>
      <c r="T9" s="425">
        <v>1326.0719864</v>
      </c>
      <c r="U9" s="425">
        <v>1318.8856771999999</v>
      </c>
      <c r="V9" s="425">
        <v>1318.8832594999999</v>
      </c>
      <c r="W9" s="425">
        <v>1320.535836</v>
      </c>
      <c r="X9" s="425">
        <v>1327.2496696000001</v>
      </c>
      <c r="Y9" s="425">
        <v>1329.6575372</v>
      </c>
      <c r="Z9" s="425">
        <v>1331.1657015999999</v>
      </c>
      <c r="AA9" s="425">
        <v>1331.4290698</v>
      </c>
      <c r="AB9" s="425">
        <v>1331.3966479999999</v>
      </c>
      <c r="AC9" s="425">
        <v>1330.7233430000001</v>
      </c>
      <c r="AD9" s="425">
        <v>1326.1110518999999</v>
      </c>
      <c r="AE9" s="425">
        <v>1326.6295577000001</v>
      </c>
      <c r="AF9" s="425">
        <v>1328.9807575</v>
      </c>
      <c r="AG9" s="425">
        <v>1337.6008064</v>
      </c>
      <c r="AH9" s="425">
        <v>1340.2902779000001</v>
      </c>
      <c r="AI9" s="425">
        <v>1341.4853270999999</v>
      </c>
      <c r="AJ9" s="425">
        <v>1336.9630156999999</v>
      </c>
      <c r="AK9" s="425">
        <v>1338.3364239</v>
      </c>
      <c r="AL9" s="425">
        <v>1341.3826134999999</v>
      </c>
      <c r="AM9" s="425">
        <v>1349.3943200000001</v>
      </c>
      <c r="AN9" s="425">
        <v>1353.3165207</v>
      </c>
      <c r="AO9" s="425">
        <v>1356.4419513</v>
      </c>
      <c r="AP9" s="425">
        <v>1356.2412174000001</v>
      </c>
      <c r="AQ9" s="425">
        <v>1359.6701531000001</v>
      </c>
      <c r="AR9" s="425">
        <v>1364.1993642</v>
      </c>
      <c r="AS9" s="425">
        <v>1372.7291998000001</v>
      </c>
      <c r="AT9" s="425">
        <v>1377.2836998</v>
      </c>
      <c r="AU9" s="425">
        <v>1380.7632132000001</v>
      </c>
      <c r="AV9" s="425">
        <v>1382.0348885999999</v>
      </c>
      <c r="AW9" s="425">
        <v>1384.2140677</v>
      </c>
      <c r="AX9" s="425">
        <v>1386.167899</v>
      </c>
      <c r="AY9" s="425">
        <v>1387.1879825000001</v>
      </c>
      <c r="AZ9" s="425">
        <v>1389.2224180000001</v>
      </c>
      <c r="BA9" s="425">
        <v>1391.5628056999999</v>
      </c>
      <c r="BB9" s="425">
        <v>1394.847876</v>
      </c>
      <c r="BC9" s="425">
        <v>1397.3211200000001</v>
      </c>
      <c r="BD9" s="437">
        <v>1399.6210000000001</v>
      </c>
      <c r="BE9" s="437">
        <v>1401.9</v>
      </c>
      <c r="BF9" s="437">
        <v>1403.74</v>
      </c>
      <c r="BG9" s="437">
        <v>1405.2929999999999</v>
      </c>
      <c r="BH9" s="437">
        <v>1406.2719999999999</v>
      </c>
      <c r="BI9" s="437">
        <v>1407.4670000000001</v>
      </c>
      <c r="BJ9" s="437">
        <v>1408.59</v>
      </c>
      <c r="BK9" s="437">
        <v>1409.4659999999999</v>
      </c>
      <c r="BL9" s="437">
        <v>1410.576</v>
      </c>
      <c r="BM9" s="437">
        <v>1411.7460000000001</v>
      </c>
      <c r="BN9" s="437">
        <v>1413.0070000000001</v>
      </c>
      <c r="BO9" s="437">
        <v>1414.271</v>
      </c>
      <c r="BP9" s="437">
        <v>1415.57</v>
      </c>
      <c r="BQ9" s="437">
        <v>1416.827</v>
      </c>
      <c r="BR9" s="437">
        <v>1418.2539999999999</v>
      </c>
      <c r="BS9" s="437">
        <v>1419.7739999999999</v>
      </c>
      <c r="BT9" s="437">
        <v>1421.3869999999999</v>
      </c>
      <c r="BU9" s="437">
        <v>1423.0940000000001</v>
      </c>
      <c r="BV9" s="437">
        <v>1424.893</v>
      </c>
    </row>
    <row r="10" spans="1:74" ht="11.1" customHeight="1" x14ac:dyDescent="0.2">
      <c r="A10" s="86" t="s">
        <v>420</v>
      </c>
      <c r="B10" s="647" t="s">
        <v>1180</v>
      </c>
      <c r="C10" s="425">
        <v>3782.0947385999998</v>
      </c>
      <c r="D10" s="425">
        <v>3741.1448531999999</v>
      </c>
      <c r="E10" s="425">
        <v>3677.3120804999999</v>
      </c>
      <c r="F10" s="425">
        <v>3482.8400932999998</v>
      </c>
      <c r="G10" s="425">
        <v>3454.0587915999999</v>
      </c>
      <c r="H10" s="425">
        <v>3483.2118482999999</v>
      </c>
      <c r="I10" s="425">
        <v>3682.2785850999999</v>
      </c>
      <c r="J10" s="425">
        <v>3743.3158668000001</v>
      </c>
      <c r="K10" s="425">
        <v>3778.3030155000001</v>
      </c>
      <c r="L10" s="425">
        <v>3746.7254477000001</v>
      </c>
      <c r="M10" s="425">
        <v>3759.9982675000001</v>
      </c>
      <c r="N10" s="425">
        <v>3777.6068915000001</v>
      </c>
      <c r="O10" s="425">
        <v>3806.044731</v>
      </c>
      <c r="P10" s="425">
        <v>3827.4549050999999</v>
      </c>
      <c r="Q10" s="425">
        <v>3848.330825</v>
      </c>
      <c r="R10" s="425">
        <v>3871.6478179999999</v>
      </c>
      <c r="S10" s="425">
        <v>3889.2237341999999</v>
      </c>
      <c r="T10" s="425">
        <v>3904.0339008000001</v>
      </c>
      <c r="U10" s="425">
        <v>3908.1461709999999</v>
      </c>
      <c r="V10" s="425">
        <v>3923.3739485000001</v>
      </c>
      <c r="W10" s="425">
        <v>3941.7850865999999</v>
      </c>
      <c r="X10" s="425">
        <v>3978.5240238000001</v>
      </c>
      <c r="Y10" s="425">
        <v>3991.9435539999999</v>
      </c>
      <c r="Z10" s="425">
        <v>3997.1881156999998</v>
      </c>
      <c r="AA10" s="425">
        <v>3980.3552082000001</v>
      </c>
      <c r="AB10" s="425">
        <v>3979.6767086</v>
      </c>
      <c r="AC10" s="425">
        <v>3981.2501160000002</v>
      </c>
      <c r="AD10" s="425">
        <v>3984.3166873</v>
      </c>
      <c r="AE10" s="425">
        <v>3990.9629663999999</v>
      </c>
      <c r="AF10" s="425">
        <v>4000.4302100999998</v>
      </c>
      <c r="AG10" s="425">
        <v>4015.6472251</v>
      </c>
      <c r="AH10" s="425">
        <v>4028.5597929</v>
      </c>
      <c r="AI10" s="425">
        <v>4042.0967200999999</v>
      </c>
      <c r="AJ10" s="425">
        <v>4060.3404706000001</v>
      </c>
      <c r="AK10" s="425">
        <v>4072.064269</v>
      </c>
      <c r="AL10" s="425">
        <v>4081.3505792000001</v>
      </c>
      <c r="AM10" s="425">
        <v>4085.7834155</v>
      </c>
      <c r="AN10" s="425">
        <v>4092.0067382000002</v>
      </c>
      <c r="AO10" s="425">
        <v>4097.6045617</v>
      </c>
      <c r="AP10" s="425">
        <v>4097.0111164999998</v>
      </c>
      <c r="AQ10" s="425">
        <v>4105.5322690000003</v>
      </c>
      <c r="AR10" s="425">
        <v>4117.6022494999997</v>
      </c>
      <c r="AS10" s="425">
        <v>4139.1883916999996</v>
      </c>
      <c r="AT10" s="425">
        <v>4153.8805282000003</v>
      </c>
      <c r="AU10" s="425">
        <v>4167.6459924000001</v>
      </c>
      <c r="AV10" s="425">
        <v>4182.5283854999998</v>
      </c>
      <c r="AW10" s="425">
        <v>4192.9078046000004</v>
      </c>
      <c r="AX10" s="425">
        <v>4200.8278508000003</v>
      </c>
      <c r="AY10" s="425">
        <v>4202.0090375</v>
      </c>
      <c r="AZ10" s="425">
        <v>4208.2199529</v>
      </c>
      <c r="BA10" s="425">
        <v>4215.1811103</v>
      </c>
      <c r="BB10" s="425">
        <v>4223.6332254999998</v>
      </c>
      <c r="BC10" s="425">
        <v>4231.5393302000002</v>
      </c>
      <c r="BD10" s="437">
        <v>4239.6400000000003</v>
      </c>
      <c r="BE10" s="437">
        <v>4249.1210000000001</v>
      </c>
      <c r="BF10" s="437">
        <v>4256.7219999999998</v>
      </c>
      <c r="BG10" s="437">
        <v>4263.63</v>
      </c>
      <c r="BH10" s="437">
        <v>4269.2879999999996</v>
      </c>
      <c r="BI10" s="437">
        <v>4275.2240000000002</v>
      </c>
      <c r="BJ10" s="437">
        <v>4280.8810000000003</v>
      </c>
      <c r="BK10" s="437">
        <v>4285.9229999999998</v>
      </c>
      <c r="BL10" s="437">
        <v>4291.277</v>
      </c>
      <c r="BM10" s="437">
        <v>4296.607</v>
      </c>
      <c r="BN10" s="437">
        <v>4301.7520000000004</v>
      </c>
      <c r="BO10" s="437">
        <v>4307.152</v>
      </c>
      <c r="BP10" s="437">
        <v>4312.6480000000001</v>
      </c>
      <c r="BQ10" s="437">
        <v>4317.8879999999999</v>
      </c>
      <c r="BR10" s="437">
        <v>4323.835</v>
      </c>
      <c r="BS10" s="437">
        <v>4330.1409999999996</v>
      </c>
      <c r="BT10" s="437">
        <v>4336.8050000000003</v>
      </c>
      <c r="BU10" s="437">
        <v>4343.826</v>
      </c>
      <c r="BV10" s="437">
        <v>4351.2049999999999</v>
      </c>
    </row>
    <row r="11" spans="1:74" ht="11.1" customHeight="1" x14ac:dyDescent="0.2">
      <c r="A11" s="86" t="s">
        <v>421</v>
      </c>
      <c r="B11" s="647" t="s">
        <v>1181</v>
      </c>
      <c r="C11" s="425">
        <v>939.00982806000002</v>
      </c>
      <c r="D11" s="425">
        <v>928.65224645000001</v>
      </c>
      <c r="E11" s="425">
        <v>908.96954174999996</v>
      </c>
      <c r="F11" s="425">
        <v>841.93228378000003</v>
      </c>
      <c r="G11" s="425">
        <v>832.12140552000005</v>
      </c>
      <c r="H11" s="425">
        <v>841.50747679000006</v>
      </c>
      <c r="I11" s="425">
        <v>907.40537449999999</v>
      </c>
      <c r="J11" s="425">
        <v>927.19918717999997</v>
      </c>
      <c r="K11" s="425">
        <v>938.20379172000003</v>
      </c>
      <c r="L11" s="425">
        <v>927.11953469000002</v>
      </c>
      <c r="M11" s="425">
        <v>930.52046302999997</v>
      </c>
      <c r="N11" s="425">
        <v>935.10692330999996</v>
      </c>
      <c r="O11" s="425">
        <v>944.32744535999996</v>
      </c>
      <c r="P11" s="425">
        <v>948.69857214000001</v>
      </c>
      <c r="Q11" s="425">
        <v>951.66883346999998</v>
      </c>
      <c r="R11" s="425">
        <v>951.61076849000005</v>
      </c>
      <c r="S11" s="425">
        <v>952.99989459000005</v>
      </c>
      <c r="T11" s="425">
        <v>954.20875090000004</v>
      </c>
      <c r="U11" s="425">
        <v>953.14674404000004</v>
      </c>
      <c r="V11" s="425">
        <v>955.56300580000004</v>
      </c>
      <c r="W11" s="425">
        <v>959.36694279000005</v>
      </c>
      <c r="X11" s="425">
        <v>968.64238438999996</v>
      </c>
      <c r="Y11" s="425">
        <v>972.15879985000004</v>
      </c>
      <c r="Z11" s="425">
        <v>974.00001852000003</v>
      </c>
      <c r="AA11" s="425">
        <v>971.93559156000003</v>
      </c>
      <c r="AB11" s="425">
        <v>972.09925332</v>
      </c>
      <c r="AC11" s="425">
        <v>972.26055494000002</v>
      </c>
      <c r="AD11" s="425">
        <v>971.23821408000003</v>
      </c>
      <c r="AE11" s="425">
        <v>972.28075720000004</v>
      </c>
      <c r="AF11" s="425">
        <v>974.20690196999999</v>
      </c>
      <c r="AG11" s="425">
        <v>977.77845067999999</v>
      </c>
      <c r="AH11" s="425">
        <v>980.90044697999997</v>
      </c>
      <c r="AI11" s="425">
        <v>984.33469318000004</v>
      </c>
      <c r="AJ11" s="425">
        <v>989.26967001000003</v>
      </c>
      <c r="AK11" s="425">
        <v>992.43705547000002</v>
      </c>
      <c r="AL11" s="425">
        <v>995.02533027000004</v>
      </c>
      <c r="AM11" s="425">
        <v>996.89279151000005</v>
      </c>
      <c r="AN11" s="425">
        <v>998.42912220999995</v>
      </c>
      <c r="AO11" s="425">
        <v>999.49261942999999</v>
      </c>
      <c r="AP11" s="425">
        <v>998.16207609000003</v>
      </c>
      <c r="AQ11" s="425">
        <v>999.72081172000003</v>
      </c>
      <c r="AR11" s="425">
        <v>1002.2476192</v>
      </c>
      <c r="AS11" s="425">
        <v>1007.3015957</v>
      </c>
      <c r="AT11" s="425">
        <v>1010.5952241</v>
      </c>
      <c r="AU11" s="425">
        <v>1013.6876015</v>
      </c>
      <c r="AV11" s="425">
        <v>1017.0674213999999</v>
      </c>
      <c r="AW11" s="425">
        <v>1019.3907766999999</v>
      </c>
      <c r="AX11" s="425">
        <v>1021.1463609</v>
      </c>
      <c r="AY11" s="425">
        <v>1021.331259</v>
      </c>
      <c r="AZ11" s="425">
        <v>1022.7034872</v>
      </c>
      <c r="BA11" s="425">
        <v>1024.2601304</v>
      </c>
      <c r="BB11" s="425">
        <v>1026.3052184000001</v>
      </c>
      <c r="BC11" s="425">
        <v>1028.0026696</v>
      </c>
      <c r="BD11" s="437">
        <v>1029.6569999999999</v>
      </c>
      <c r="BE11" s="437">
        <v>1031.442</v>
      </c>
      <c r="BF11" s="437">
        <v>1032.877</v>
      </c>
      <c r="BG11" s="437">
        <v>1034.1369999999999</v>
      </c>
      <c r="BH11" s="437">
        <v>1035.1869999999999</v>
      </c>
      <c r="BI11" s="437">
        <v>1036.123</v>
      </c>
      <c r="BJ11" s="437">
        <v>1036.9110000000001</v>
      </c>
      <c r="BK11" s="437">
        <v>1037.2739999999999</v>
      </c>
      <c r="BL11" s="437">
        <v>1037.971</v>
      </c>
      <c r="BM11" s="437">
        <v>1038.7260000000001</v>
      </c>
      <c r="BN11" s="437">
        <v>1039.653</v>
      </c>
      <c r="BO11" s="437">
        <v>1040.4380000000001</v>
      </c>
      <c r="BP11" s="437">
        <v>1041.1959999999999</v>
      </c>
      <c r="BQ11" s="437">
        <v>1041.72</v>
      </c>
      <c r="BR11" s="437">
        <v>1042.576</v>
      </c>
      <c r="BS11" s="437">
        <v>1043.558</v>
      </c>
      <c r="BT11" s="437">
        <v>1044.6659999999999</v>
      </c>
      <c r="BU11" s="437">
        <v>1045.9000000000001</v>
      </c>
      <c r="BV11" s="437">
        <v>1047.26</v>
      </c>
    </row>
    <row r="12" spans="1:74" ht="11.1" customHeight="1" x14ac:dyDescent="0.2">
      <c r="A12" s="86" t="s">
        <v>422</v>
      </c>
      <c r="B12" s="647" t="s">
        <v>1182</v>
      </c>
      <c r="C12" s="425">
        <v>2393.5528562</v>
      </c>
      <c r="D12" s="425">
        <v>2366.1395131999998</v>
      </c>
      <c r="E12" s="425">
        <v>2325.7748894000001</v>
      </c>
      <c r="F12" s="425">
        <v>2209.3907046999998</v>
      </c>
      <c r="G12" s="425">
        <v>2190.4247291000001</v>
      </c>
      <c r="H12" s="425">
        <v>2205.8086825</v>
      </c>
      <c r="I12" s="425">
        <v>2321.6535439999998</v>
      </c>
      <c r="J12" s="425">
        <v>2356.1541213</v>
      </c>
      <c r="K12" s="425">
        <v>2375.4213933000001</v>
      </c>
      <c r="L12" s="425">
        <v>2355.8340444</v>
      </c>
      <c r="M12" s="425">
        <v>2362.3506928000002</v>
      </c>
      <c r="N12" s="425">
        <v>2371.3500227999998</v>
      </c>
      <c r="O12" s="425">
        <v>2385.8620669000002</v>
      </c>
      <c r="P12" s="425">
        <v>2397.5542356999999</v>
      </c>
      <c r="Q12" s="425">
        <v>2409.4565616999998</v>
      </c>
      <c r="R12" s="425">
        <v>2425.6660467000002</v>
      </c>
      <c r="S12" s="425">
        <v>2434.9159358000002</v>
      </c>
      <c r="T12" s="425">
        <v>2441.3032308000002</v>
      </c>
      <c r="U12" s="425">
        <v>2438.8202139</v>
      </c>
      <c r="V12" s="425">
        <v>2443.9881091000002</v>
      </c>
      <c r="W12" s="425">
        <v>2450.7991986000002</v>
      </c>
      <c r="X12" s="425">
        <v>2466.2340939999999</v>
      </c>
      <c r="Y12" s="425">
        <v>2471.0961132000002</v>
      </c>
      <c r="Z12" s="425">
        <v>2472.3658679</v>
      </c>
      <c r="AA12" s="425">
        <v>2465.9218199000002</v>
      </c>
      <c r="AB12" s="425">
        <v>2463.0981992000002</v>
      </c>
      <c r="AC12" s="425">
        <v>2459.7734676999999</v>
      </c>
      <c r="AD12" s="425">
        <v>2448.3683455</v>
      </c>
      <c r="AE12" s="425">
        <v>2449.7258520999999</v>
      </c>
      <c r="AF12" s="425">
        <v>2456.2667077000001</v>
      </c>
      <c r="AG12" s="425">
        <v>2472.9686124999998</v>
      </c>
      <c r="AH12" s="425">
        <v>2486.1428907999998</v>
      </c>
      <c r="AI12" s="425">
        <v>2500.7672428000001</v>
      </c>
      <c r="AJ12" s="425">
        <v>2521.7986323</v>
      </c>
      <c r="AK12" s="425">
        <v>2535.6054089999998</v>
      </c>
      <c r="AL12" s="425">
        <v>2547.1445365</v>
      </c>
      <c r="AM12" s="425">
        <v>2553.4269546999999</v>
      </c>
      <c r="AN12" s="425">
        <v>2562.6725793000001</v>
      </c>
      <c r="AO12" s="425">
        <v>2571.8923500999999</v>
      </c>
      <c r="AP12" s="425">
        <v>2578.6022926000001</v>
      </c>
      <c r="AQ12" s="425">
        <v>2589.6333365</v>
      </c>
      <c r="AR12" s="425">
        <v>2602.5015075000001</v>
      </c>
      <c r="AS12" s="425">
        <v>2621.8176411999998</v>
      </c>
      <c r="AT12" s="425">
        <v>2634.9019392999999</v>
      </c>
      <c r="AU12" s="425">
        <v>2646.3652376</v>
      </c>
      <c r="AV12" s="425">
        <v>2656.4864837</v>
      </c>
      <c r="AW12" s="425">
        <v>2664.4985713999999</v>
      </c>
      <c r="AX12" s="425">
        <v>2670.6804484999998</v>
      </c>
      <c r="AY12" s="425">
        <v>2672.0548239999998</v>
      </c>
      <c r="AZ12" s="425">
        <v>2676.8092480999999</v>
      </c>
      <c r="BA12" s="425">
        <v>2681.9664296999999</v>
      </c>
      <c r="BB12" s="425">
        <v>2687.9390386999999</v>
      </c>
      <c r="BC12" s="425">
        <v>2693.5922331000002</v>
      </c>
      <c r="BD12" s="437">
        <v>2699.3389999999999</v>
      </c>
      <c r="BE12" s="437">
        <v>2705.538</v>
      </c>
      <c r="BF12" s="437">
        <v>2711.201</v>
      </c>
      <c r="BG12" s="437">
        <v>2716.6880000000001</v>
      </c>
      <c r="BH12" s="437">
        <v>2721.7660000000001</v>
      </c>
      <c r="BI12" s="437">
        <v>2727.0749999999998</v>
      </c>
      <c r="BJ12" s="437">
        <v>2732.3820000000001</v>
      </c>
      <c r="BK12" s="437">
        <v>2737.9830000000002</v>
      </c>
      <c r="BL12" s="437">
        <v>2743.0639999999999</v>
      </c>
      <c r="BM12" s="437">
        <v>2747.922</v>
      </c>
      <c r="BN12" s="437">
        <v>2752.0509999999999</v>
      </c>
      <c r="BO12" s="437">
        <v>2756.8389999999999</v>
      </c>
      <c r="BP12" s="437">
        <v>2761.7809999999999</v>
      </c>
      <c r="BQ12" s="437">
        <v>2766.9</v>
      </c>
      <c r="BR12" s="437">
        <v>2772.134</v>
      </c>
      <c r="BS12" s="437">
        <v>2777.5050000000001</v>
      </c>
      <c r="BT12" s="437">
        <v>2783.0129999999999</v>
      </c>
      <c r="BU12" s="437">
        <v>2788.6590000000001</v>
      </c>
      <c r="BV12" s="437">
        <v>2794.442</v>
      </c>
    </row>
    <row r="13" spans="1:74" ht="11.1" customHeight="1" x14ac:dyDescent="0.2">
      <c r="A13" s="86" t="s">
        <v>423</v>
      </c>
      <c r="B13" s="647" t="s">
        <v>1183</v>
      </c>
      <c r="C13" s="425">
        <v>1410.4530509000001</v>
      </c>
      <c r="D13" s="425">
        <v>1396.2397000999999</v>
      </c>
      <c r="E13" s="425">
        <v>1372.1491956</v>
      </c>
      <c r="F13" s="425">
        <v>1295.4387803</v>
      </c>
      <c r="G13" s="425">
        <v>1283.651036</v>
      </c>
      <c r="H13" s="425">
        <v>1294.0432057</v>
      </c>
      <c r="I13" s="425">
        <v>1367.6168921000001</v>
      </c>
      <c r="J13" s="425">
        <v>1391.6176877</v>
      </c>
      <c r="K13" s="425">
        <v>1407.0471951</v>
      </c>
      <c r="L13" s="425">
        <v>1402.0258629</v>
      </c>
      <c r="M13" s="425">
        <v>1409.2224578</v>
      </c>
      <c r="N13" s="425">
        <v>1416.7574282</v>
      </c>
      <c r="O13" s="425">
        <v>1425.0352250999999</v>
      </c>
      <c r="P13" s="425">
        <v>1432.9436083999999</v>
      </c>
      <c r="Q13" s="425">
        <v>1440.887029</v>
      </c>
      <c r="R13" s="425">
        <v>1449.9343772</v>
      </c>
      <c r="S13" s="425">
        <v>1457.1462048000001</v>
      </c>
      <c r="T13" s="425">
        <v>1463.5914018999999</v>
      </c>
      <c r="U13" s="425">
        <v>1466.8025336999999</v>
      </c>
      <c r="V13" s="425">
        <v>1473.5650462000001</v>
      </c>
      <c r="W13" s="425">
        <v>1481.4115045999999</v>
      </c>
      <c r="X13" s="425">
        <v>1496.5152740000001</v>
      </c>
      <c r="Y13" s="425">
        <v>1501.8996</v>
      </c>
      <c r="Z13" s="425">
        <v>1503.737848</v>
      </c>
      <c r="AA13" s="425">
        <v>1496.7571187000001</v>
      </c>
      <c r="AB13" s="425">
        <v>1495.4578847</v>
      </c>
      <c r="AC13" s="425">
        <v>1494.5672468</v>
      </c>
      <c r="AD13" s="425">
        <v>1492.8294034999999</v>
      </c>
      <c r="AE13" s="425">
        <v>1493.6978091999999</v>
      </c>
      <c r="AF13" s="425">
        <v>1495.9166624</v>
      </c>
      <c r="AG13" s="425">
        <v>1500.3130581</v>
      </c>
      <c r="AH13" s="425">
        <v>1504.6124847000001</v>
      </c>
      <c r="AI13" s="425">
        <v>1509.6420373999999</v>
      </c>
      <c r="AJ13" s="425">
        <v>1518.2574023</v>
      </c>
      <c r="AK13" s="425">
        <v>1522.6054426000001</v>
      </c>
      <c r="AL13" s="425">
        <v>1525.5418443999999</v>
      </c>
      <c r="AM13" s="425">
        <v>1524.5938209000001</v>
      </c>
      <c r="AN13" s="425">
        <v>1526.5615358</v>
      </c>
      <c r="AO13" s="425">
        <v>1528.9722024</v>
      </c>
      <c r="AP13" s="425">
        <v>1530.5725156999999</v>
      </c>
      <c r="AQ13" s="425">
        <v>1534.8090640999999</v>
      </c>
      <c r="AR13" s="425">
        <v>1540.4285428999999</v>
      </c>
      <c r="AS13" s="425">
        <v>1549.8062018000001</v>
      </c>
      <c r="AT13" s="425">
        <v>1556.4101037</v>
      </c>
      <c r="AU13" s="425">
        <v>1562.6154984</v>
      </c>
      <c r="AV13" s="425">
        <v>1569.2480862</v>
      </c>
      <c r="AW13" s="425">
        <v>1574.0371915999999</v>
      </c>
      <c r="AX13" s="425">
        <v>1577.8085146999999</v>
      </c>
      <c r="AY13" s="425">
        <v>1579.0993972000001</v>
      </c>
      <c r="AZ13" s="425">
        <v>1581.9321496</v>
      </c>
      <c r="BA13" s="425">
        <v>1584.8441135</v>
      </c>
      <c r="BB13" s="425">
        <v>1587.9195268999999</v>
      </c>
      <c r="BC13" s="425">
        <v>1590.9267354000001</v>
      </c>
      <c r="BD13" s="437">
        <v>1593.95</v>
      </c>
      <c r="BE13" s="437">
        <v>1597.1279999999999</v>
      </c>
      <c r="BF13" s="437">
        <v>1600.079</v>
      </c>
      <c r="BG13" s="437">
        <v>1602.942</v>
      </c>
      <c r="BH13" s="437">
        <v>1605.7080000000001</v>
      </c>
      <c r="BI13" s="437">
        <v>1608.4010000000001</v>
      </c>
      <c r="BJ13" s="437">
        <v>1611.0129999999999</v>
      </c>
      <c r="BK13" s="437">
        <v>1613.4680000000001</v>
      </c>
      <c r="BL13" s="437">
        <v>1615.9739999999999</v>
      </c>
      <c r="BM13" s="437">
        <v>1618.4570000000001</v>
      </c>
      <c r="BN13" s="437">
        <v>1620.864</v>
      </c>
      <c r="BO13" s="437">
        <v>1623.336</v>
      </c>
      <c r="BP13" s="437">
        <v>1625.8219999999999</v>
      </c>
      <c r="BQ13" s="437">
        <v>1628.1869999999999</v>
      </c>
      <c r="BR13" s="437">
        <v>1630.8</v>
      </c>
      <c r="BS13" s="437">
        <v>1633.528</v>
      </c>
      <c r="BT13" s="437">
        <v>1636.37</v>
      </c>
      <c r="BU13" s="437">
        <v>1639.326</v>
      </c>
      <c r="BV13" s="437">
        <v>1642.396</v>
      </c>
    </row>
    <row r="14" spans="1:74" ht="11.1" customHeight="1" x14ac:dyDescent="0.2">
      <c r="A14" s="86" t="s">
        <v>424</v>
      </c>
      <c r="B14" s="647" t="s">
        <v>1187</v>
      </c>
      <c r="C14" s="425">
        <v>4010.8743376000002</v>
      </c>
      <c r="D14" s="425">
        <v>3965.1637492999998</v>
      </c>
      <c r="E14" s="425">
        <v>3891.2317097999999</v>
      </c>
      <c r="F14" s="425">
        <v>3663.6599901999998</v>
      </c>
      <c r="G14" s="425">
        <v>3627.3487203</v>
      </c>
      <c r="H14" s="425">
        <v>3656.8796710000001</v>
      </c>
      <c r="I14" s="425">
        <v>3874.0845528</v>
      </c>
      <c r="J14" s="425">
        <v>3943.9261618999999</v>
      </c>
      <c r="K14" s="425">
        <v>3988.2362088</v>
      </c>
      <c r="L14" s="425">
        <v>3970.0839866000001</v>
      </c>
      <c r="M14" s="425">
        <v>3991.0289391000001</v>
      </c>
      <c r="N14" s="425">
        <v>4014.1403595000002</v>
      </c>
      <c r="O14" s="425">
        <v>4044.2359658999999</v>
      </c>
      <c r="P14" s="425">
        <v>4068.0670335999998</v>
      </c>
      <c r="Q14" s="425">
        <v>4090.4512805999998</v>
      </c>
      <c r="R14" s="425">
        <v>4111.1961591999998</v>
      </c>
      <c r="S14" s="425">
        <v>4130.8311758999998</v>
      </c>
      <c r="T14" s="425">
        <v>4149.1637828000003</v>
      </c>
      <c r="U14" s="425">
        <v>4159.1541649000001</v>
      </c>
      <c r="V14" s="425">
        <v>4180.1618135999997</v>
      </c>
      <c r="W14" s="425">
        <v>4205.1469139000001</v>
      </c>
      <c r="X14" s="425">
        <v>4263.3981675000005</v>
      </c>
      <c r="Y14" s="425">
        <v>4274.3716446999997</v>
      </c>
      <c r="Z14" s="425">
        <v>4267.3560471999999</v>
      </c>
      <c r="AA14" s="425">
        <v>4208.9867287999996</v>
      </c>
      <c r="AB14" s="425">
        <v>4191.0164666999999</v>
      </c>
      <c r="AC14" s="425">
        <v>4180.0806148000001</v>
      </c>
      <c r="AD14" s="425">
        <v>4180.0689376</v>
      </c>
      <c r="AE14" s="425">
        <v>4180.2845825000004</v>
      </c>
      <c r="AF14" s="425">
        <v>4184.6173139000002</v>
      </c>
      <c r="AG14" s="425">
        <v>4201.9980542000003</v>
      </c>
      <c r="AH14" s="425">
        <v>4207.8667673</v>
      </c>
      <c r="AI14" s="425">
        <v>4211.1543755000002</v>
      </c>
      <c r="AJ14" s="425">
        <v>4202.7873092999998</v>
      </c>
      <c r="AK14" s="425">
        <v>4207.7178845999997</v>
      </c>
      <c r="AL14" s="425">
        <v>4216.8725318999996</v>
      </c>
      <c r="AM14" s="425">
        <v>4237.6552084000004</v>
      </c>
      <c r="AN14" s="425">
        <v>4249.7050321999996</v>
      </c>
      <c r="AO14" s="425">
        <v>4260.4259603999999</v>
      </c>
      <c r="AP14" s="425">
        <v>4264.8767350999997</v>
      </c>
      <c r="AQ14" s="425">
        <v>4276.6458155999999</v>
      </c>
      <c r="AR14" s="425">
        <v>4290.7919437999999</v>
      </c>
      <c r="AS14" s="425">
        <v>4312.6429618000002</v>
      </c>
      <c r="AT14" s="425">
        <v>4327.5473043000002</v>
      </c>
      <c r="AU14" s="425">
        <v>4340.8328133000005</v>
      </c>
      <c r="AV14" s="425">
        <v>4353.6049419999999</v>
      </c>
      <c r="AW14" s="425">
        <v>4362.8236938</v>
      </c>
      <c r="AX14" s="425">
        <v>4369.5945221000002</v>
      </c>
      <c r="AY14" s="425">
        <v>4369.2927189000002</v>
      </c>
      <c r="AZ14" s="425">
        <v>4374.6362311000003</v>
      </c>
      <c r="BA14" s="425">
        <v>4381.0003506000003</v>
      </c>
      <c r="BB14" s="425">
        <v>4389.8752930000001</v>
      </c>
      <c r="BC14" s="425">
        <v>4397.1629659</v>
      </c>
      <c r="BD14" s="437">
        <v>4404.3540000000003</v>
      </c>
      <c r="BE14" s="437">
        <v>4411.6279999999997</v>
      </c>
      <c r="BF14" s="437">
        <v>4418.4889999999996</v>
      </c>
      <c r="BG14" s="437">
        <v>4425.1170000000002</v>
      </c>
      <c r="BH14" s="437">
        <v>4431.3540000000003</v>
      </c>
      <c r="BI14" s="437">
        <v>4437.6329999999998</v>
      </c>
      <c r="BJ14" s="437">
        <v>4443.7979999999998</v>
      </c>
      <c r="BK14" s="437">
        <v>4450.0249999999996</v>
      </c>
      <c r="BL14" s="437">
        <v>4455.8280000000004</v>
      </c>
      <c r="BM14" s="437">
        <v>4461.3850000000002</v>
      </c>
      <c r="BN14" s="437">
        <v>4466.0889999999999</v>
      </c>
      <c r="BO14" s="437">
        <v>4471.6059999999998</v>
      </c>
      <c r="BP14" s="437">
        <v>4477.33</v>
      </c>
      <c r="BQ14" s="437">
        <v>4483.2060000000001</v>
      </c>
      <c r="BR14" s="437">
        <v>4489.3850000000002</v>
      </c>
      <c r="BS14" s="437">
        <v>4495.8130000000001</v>
      </c>
      <c r="BT14" s="437">
        <v>4502.49</v>
      </c>
      <c r="BU14" s="437">
        <v>4509.415</v>
      </c>
      <c r="BV14" s="437">
        <v>4516.5879999999997</v>
      </c>
    </row>
    <row r="15" spans="1:74" ht="11.1" customHeight="1" x14ac:dyDescent="0.2">
      <c r="A15" s="86"/>
      <c r="B15" s="96" t="s">
        <v>836</v>
      </c>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636"/>
      <c r="BA15" s="636"/>
      <c r="BB15" s="636"/>
      <c r="BC15" s="636"/>
      <c r="BD15" s="643"/>
      <c r="BE15" s="643"/>
      <c r="BF15" s="643"/>
      <c r="BG15" s="643"/>
      <c r="BH15" s="643"/>
      <c r="BI15" s="643"/>
      <c r="BJ15" s="643"/>
      <c r="BK15" s="643"/>
      <c r="BL15" s="643"/>
      <c r="BM15" s="643"/>
      <c r="BN15" s="643"/>
      <c r="BO15" s="643"/>
      <c r="BP15" s="643"/>
      <c r="BQ15" s="643"/>
      <c r="BR15" s="643"/>
      <c r="BS15" s="643"/>
      <c r="BT15" s="643"/>
      <c r="BU15" s="643"/>
      <c r="BV15" s="643"/>
    </row>
    <row r="16" spans="1:74" ht="11.1" customHeight="1" x14ac:dyDescent="0.2">
      <c r="A16" s="86" t="s">
        <v>425</v>
      </c>
      <c r="B16" s="647" t="s">
        <v>1176</v>
      </c>
      <c r="C16" s="421">
        <v>98.354616062000005</v>
      </c>
      <c r="D16" s="421">
        <v>96.579430228000007</v>
      </c>
      <c r="E16" s="421">
        <v>93.493137434999994</v>
      </c>
      <c r="F16" s="421">
        <v>84.076075673000005</v>
      </c>
      <c r="G16" s="421">
        <v>82.132315473000006</v>
      </c>
      <c r="H16" s="421">
        <v>82.642194822999997</v>
      </c>
      <c r="I16" s="421">
        <v>89.831659412999997</v>
      </c>
      <c r="J16" s="421">
        <v>92.079358596999995</v>
      </c>
      <c r="K16" s="421">
        <v>93.611238064000005</v>
      </c>
      <c r="L16" s="421">
        <v>93.868411402999996</v>
      </c>
      <c r="M16" s="421">
        <v>94.387816244999996</v>
      </c>
      <c r="N16" s="421">
        <v>94.610566179000003</v>
      </c>
      <c r="O16" s="421">
        <v>93.841942676000002</v>
      </c>
      <c r="P16" s="421">
        <v>93.992421688999997</v>
      </c>
      <c r="Q16" s="421">
        <v>94.367284690000005</v>
      </c>
      <c r="R16" s="421">
        <v>95.462788400999997</v>
      </c>
      <c r="S16" s="421">
        <v>95.914226837000001</v>
      </c>
      <c r="T16" s="421">
        <v>96.21785672</v>
      </c>
      <c r="U16" s="421">
        <v>96.113763598000006</v>
      </c>
      <c r="V16" s="421">
        <v>96.316712214999995</v>
      </c>
      <c r="W16" s="421">
        <v>96.566788118999995</v>
      </c>
      <c r="X16" s="421">
        <v>97.016270747999997</v>
      </c>
      <c r="Y16" s="421">
        <v>97.246391646999996</v>
      </c>
      <c r="Z16" s="421">
        <v>97.409430254</v>
      </c>
      <c r="AA16" s="421">
        <v>97.395725752000004</v>
      </c>
      <c r="AB16" s="421">
        <v>97.506845386999998</v>
      </c>
      <c r="AC16" s="421">
        <v>97.633128342000006</v>
      </c>
      <c r="AD16" s="421">
        <v>97.871913680000006</v>
      </c>
      <c r="AE16" s="421">
        <v>97.955518979999994</v>
      </c>
      <c r="AF16" s="421">
        <v>97.981283302999998</v>
      </c>
      <c r="AG16" s="421">
        <v>98.054486333</v>
      </c>
      <c r="AH16" s="421">
        <v>97.885608942000005</v>
      </c>
      <c r="AI16" s="421">
        <v>97.579930812000001</v>
      </c>
      <c r="AJ16" s="421">
        <v>96.782886590000004</v>
      </c>
      <c r="AK16" s="421">
        <v>96.469530997999996</v>
      </c>
      <c r="AL16" s="421">
        <v>96.285298683999997</v>
      </c>
      <c r="AM16" s="421">
        <v>96.400112659000001</v>
      </c>
      <c r="AN16" s="421">
        <v>96.346684640000007</v>
      </c>
      <c r="AO16" s="421">
        <v>96.294937641000004</v>
      </c>
      <c r="AP16" s="421">
        <v>96.288574261999997</v>
      </c>
      <c r="AQ16" s="421">
        <v>96.207412348000005</v>
      </c>
      <c r="AR16" s="421">
        <v>96.095154499000003</v>
      </c>
      <c r="AS16" s="421">
        <v>95.933407635999998</v>
      </c>
      <c r="AT16" s="421">
        <v>95.772752729999993</v>
      </c>
      <c r="AU16" s="421">
        <v>95.594796701999996</v>
      </c>
      <c r="AV16" s="421">
        <v>95.292700295000003</v>
      </c>
      <c r="AW16" s="421">
        <v>95.160271461999997</v>
      </c>
      <c r="AX16" s="421">
        <v>95.090670946000003</v>
      </c>
      <c r="AY16" s="421">
        <v>95.088236116000004</v>
      </c>
      <c r="AZ16" s="421">
        <v>95.141039211000006</v>
      </c>
      <c r="BA16" s="421">
        <v>95.253417599000002</v>
      </c>
      <c r="BB16" s="421">
        <v>95.531232603999996</v>
      </c>
      <c r="BC16" s="421">
        <v>95.683365585000004</v>
      </c>
      <c r="BD16" s="433">
        <v>95.81568</v>
      </c>
      <c r="BE16" s="433">
        <v>95.9178</v>
      </c>
      <c r="BF16" s="433">
        <v>96.018249999999995</v>
      </c>
      <c r="BG16" s="433">
        <v>96.106650000000002</v>
      </c>
      <c r="BH16" s="433">
        <v>96.18459</v>
      </c>
      <c r="BI16" s="433">
        <v>96.247720000000001</v>
      </c>
      <c r="BJ16" s="433">
        <v>96.297619999999995</v>
      </c>
      <c r="BK16" s="433">
        <v>96.306899999999999</v>
      </c>
      <c r="BL16" s="433">
        <v>96.350899999999996</v>
      </c>
      <c r="BM16" s="433">
        <v>96.40222</v>
      </c>
      <c r="BN16" s="433">
        <v>96.470920000000007</v>
      </c>
      <c r="BO16" s="433">
        <v>96.529340000000005</v>
      </c>
      <c r="BP16" s="433">
        <v>96.587519999999998</v>
      </c>
      <c r="BQ16" s="433">
        <v>96.599440000000001</v>
      </c>
      <c r="BR16" s="433">
        <v>96.691699999999997</v>
      </c>
      <c r="BS16" s="433">
        <v>96.818280000000001</v>
      </c>
      <c r="BT16" s="433">
        <v>96.979150000000004</v>
      </c>
      <c r="BU16" s="433">
        <v>97.174340000000001</v>
      </c>
      <c r="BV16" s="433">
        <v>97.403819999999996</v>
      </c>
    </row>
    <row r="17" spans="1:74" ht="11.1" customHeight="1" x14ac:dyDescent="0.2">
      <c r="A17" s="86" t="s">
        <v>426</v>
      </c>
      <c r="B17" s="647" t="s">
        <v>1177</v>
      </c>
      <c r="C17" s="421">
        <v>97.588324248000006</v>
      </c>
      <c r="D17" s="421">
        <v>95.590499484999995</v>
      </c>
      <c r="E17" s="421">
        <v>92.004816906000002</v>
      </c>
      <c r="F17" s="421">
        <v>80.849640012999998</v>
      </c>
      <c r="G17" s="421">
        <v>78.574469175999994</v>
      </c>
      <c r="H17" s="421">
        <v>79.197667897000002</v>
      </c>
      <c r="I17" s="421">
        <v>87.866188737000002</v>
      </c>
      <c r="J17" s="421">
        <v>90.425912152999999</v>
      </c>
      <c r="K17" s="421">
        <v>92.023790704999996</v>
      </c>
      <c r="L17" s="421">
        <v>91.678655796000001</v>
      </c>
      <c r="M17" s="421">
        <v>92.088721070999995</v>
      </c>
      <c r="N17" s="421">
        <v>92.272817931999995</v>
      </c>
      <c r="O17" s="421">
        <v>91.713093946000001</v>
      </c>
      <c r="P17" s="421">
        <v>91.833643303000002</v>
      </c>
      <c r="Q17" s="421">
        <v>92.116613571000002</v>
      </c>
      <c r="R17" s="421">
        <v>92.898044075000001</v>
      </c>
      <c r="S17" s="421">
        <v>93.253826672000002</v>
      </c>
      <c r="T17" s="421">
        <v>93.520000686000003</v>
      </c>
      <c r="U17" s="421">
        <v>93.449820947000006</v>
      </c>
      <c r="V17" s="421">
        <v>93.721836674000002</v>
      </c>
      <c r="W17" s="421">
        <v>94.089302696000004</v>
      </c>
      <c r="X17" s="421">
        <v>94.760619825000006</v>
      </c>
      <c r="Y17" s="421">
        <v>95.162685828999997</v>
      </c>
      <c r="Z17" s="421">
        <v>95.503901519999999</v>
      </c>
      <c r="AA17" s="421">
        <v>95.739172667000005</v>
      </c>
      <c r="AB17" s="421">
        <v>95.992508405999999</v>
      </c>
      <c r="AC17" s="421">
        <v>96.218814504999997</v>
      </c>
      <c r="AD17" s="421">
        <v>96.481822265000005</v>
      </c>
      <c r="AE17" s="421">
        <v>96.606270610999999</v>
      </c>
      <c r="AF17" s="421">
        <v>96.655890843999998</v>
      </c>
      <c r="AG17" s="421">
        <v>96.715186676000002</v>
      </c>
      <c r="AH17" s="421">
        <v>96.551772896000003</v>
      </c>
      <c r="AI17" s="421">
        <v>96.250153216000001</v>
      </c>
      <c r="AJ17" s="421">
        <v>95.431572484</v>
      </c>
      <c r="AK17" s="421">
        <v>95.137607371000001</v>
      </c>
      <c r="AL17" s="421">
        <v>94.989502724000005</v>
      </c>
      <c r="AM17" s="421">
        <v>95.157486254000005</v>
      </c>
      <c r="AN17" s="421">
        <v>95.173431757000003</v>
      </c>
      <c r="AO17" s="421">
        <v>95.207566944000007</v>
      </c>
      <c r="AP17" s="421">
        <v>95.306623380000005</v>
      </c>
      <c r="AQ17" s="421">
        <v>95.342089260999998</v>
      </c>
      <c r="AR17" s="421">
        <v>95.360696152000003</v>
      </c>
      <c r="AS17" s="421">
        <v>95.419014637999993</v>
      </c>
      <c r="AT17" s="421">
        <v>95.361475611000003</v>
      </c>
      <c r="AU17" s="421">
        <v>95.244649656000007</v>
      </c>
      <c r="AV17" s="421">
        <v>94.958782713000005</v>
      </c>
      <c r="AW17" s="421">
        <v>94.805698445999994</v>
      </c>
      <c r="AX17" s="421">
        <v>94.675642796000005</v>
      </c>
      <c r="AY17" s="421">
        <v>94.500955841000007</v>
      </c>
      <c r="AZ17" s="421">
        <v>94.467702364999994</v>
      </c>
      <c r="BA17" s="421">
        <v>94.508222446000005</v>
      </c>
      <c r="BB17" s="421">
        <v>94.725557600000002</v>
      </c>
      <c r="BC17" s="421">
        <v>94.836343658999994</v>
      </c>
      <c r="BD17" s="433">
        <v>94.943619999999996</v>
      </c>
      <c r="BE17" s="433">
        <v>95.05001</v>
      </c>
      <c r="BF17" s="433">
        <v>95.148309999999995</v>
      </c>
      <c r="BG17" s="433">
        <v>95.241140000000001</v>
      </c>
      <c r="BH17" s="433">
        <v>95.334069999999997</v>
      </c>
      <c r="BI17" s="433">
        <v>95.411770000000004</v>
      </c>
      <c r="BJ17" s="433">
        <v>95.479799999999997</v>
      </c>
      <c r="BK17" s="433">
        <v>95.532989999999998</v>
      </c>
      <c r="BL17" s="433">
        <v>95.585599999999999</v>
      </c>
      <c r="BM17" s="433">
        <v>95.632450000000006</v>
      </c>
      <c r="BN17" s="433">
        <v>95.666870000000003</v>
      </c>
      <c r="BO17" s="433">
        <v>95.707189999999997</v>
      </c>
      <c r="BP17" s="433">
        <v>95.746740000000003</v>
      </c>
      <c r="BQ17" s="433">
        <v>95.736869999999996</v>
      </c>
      <c r="BR17" s="433">
        <v>95.81138</v>
      </c>
      <c r="BS17" s="433">
        <v>95.921620000000004</v>
      </c>
      <c r="BT17" s="433">
        <v>96.067570000000003</v>
      </c>
      <c r="BU17" s="433">
        <v>96.249260000000007</v>
      </c>
      <c r="BV17" s="433">
        <v>96.466660000000005</v>
      </c>
    </row>
    <row r="18" spans="1:74" ht="11.1" customHeight="1" x14ac:dyDescent="0.2">
      <c r="A18" s="86" t="s">
        <v>427</v>
      </c>
      <c r="B18" s="647" t="s">
        <v>1178</v>
      </c>
      <c r="C18" s="421">
        <v>98.505037279999996</v>
      </c>
      <c r="D18" s="421">
        <v>96.369534211000001</v>
      </c>
      <c r="E18" s="421">
        <v>92.522101336999995</v>
      </c>
      <c r="F18" s="421">
        <v>80.296294275999998</v>
      </c>
      <c r="G18" s="421">
        <v>78.024835078999999</v>
      </c>
      <c r="H18" s="421">
        <v>79.041279363000001</v>
      </c>
      <c r="I18" s="421">
        <v>89.350868645999995</v>
      </c>
      <c r="J18" s="421">
        <v>92.439188758</v>
      </c>
      <c r="K18" s="421">
        <v>94.311481216000004</v>
      </c>
      <c r="L18" s="421">
        <v>93.608480123000007</v>
      </c>
      <c r="M18" s="421">
        <v>94.068166692000005</v>
      </c>
      <c r="N18" s="421">
        <v>94.331275028999997</v>
      </c>
      <c r="O18" s="421">
        <v>94.057917547000002</v>
      </c>
      <c r="P18" s="421">
        <v>94.182785104999994</v>
      </c>
      <c r="Q18" s="421">
        <v>94.365990120000006</v>
      </c>
      <c r="R18" s="421">
        <v>94.704962597999995</v>
      </c>
      <c r="S18" s="421">
        <v>94.931770017000005</v>
      </c>
      <c r="T18" s="421">
        <v>95.143842383999996</v>
      </c>
      <c r="U18" s="421">
        <v>95.188350748000005</v>
      </c>
      <c r="V18" s="421">
        <v>95.485574725000006</v>
      </c>
      <c r="W18" s="421">
        <v>95.882685363999997</v>
      </c>
      <c r="X18" s="421">
        <v>96.680127870000007</v>
      </c>
      <c r="Y18" s="421">
        <v>97.051677928000004</v>
      </c>
      <c r="Z18" s="421">
        <v>97.297780743999994</v>
      </c>
      <c r="AA18" s="421">
        <v>97.214171382000004</v>
      </c>
      <c r="AB18" s="421">
        <v>97.362578413999998</v>
      </c>
      <c r="AC18" s="421">
        <v>97.538736904999993</v>
      </c>
      <c r="AD18" s="421">
        <v>97.854213103000006</v>
      </c>
      <c r="AE18" s="421">
        <v>98.002199825000005</v>
      </c>
      <c r="AF18" s="421">
        <v>98.094263319999996</v>
      </c>
      <c r="AG18" s="421">
        <v>98.254369527999998</v>
      </c>
      <c r="AH18" s="421">
        <v>98.141612109999997</v>
      </c>
      <c r="AI18" s="421">
        <v>97.879957008999995</v>
      </c>
      <c r="AJ18" s="421">
        <v>97.127934792999994</v>
      </c>
      <c r="AK18" s="421">
        <v>96.824586397000004</v>
      </c>
      <c r="AL18" s="421">
        <v>96.628442390000004</v>
      </c>
      <c r="AM18" s="421">
        <v>96.617205935000001</v>
      </c>
      <c r="AN18" s="421">
        <v>96.577193335000004</v>
      </c>
      <c r="AO18" s="421">
        <v>96.586107752999993</v>
      </c>
      <c r="AP18" s="421">
        <v>96.766415589999994</v>
      </c>
      <c r="AQ18" s="421">
        <v>96.781334240000007</v>
      </c>
      <c r="AR18" s="421">
        <v>96.753330106000007</v>
      </c>
      <c r="AS18" s="421">
        <v>96.663050533000003</v>
      </c>
      <c r="AT18" s="421">
        <v>96.563715321000004</v>
      </c>
      <c r="AU18" s="421">
        <v>96.435971815000002</v>
      </c>
      <c r="AV18" s="421">
        <v>96.214022310999994</v>
      </c>
      <c r="AW18" s="421">
        <v>96.078810496000003</v>
      </c>
      <c r="AX18" s="421">
        <v>95.964538665000006</v>
      </c>
      <c r="AY18" s="421">
        <v>95.7849571</v>
      </c>
      <c r="AZ18" s="421">
        <v>95.777252527000002</v>
      </c>
      <c r="BA18" s="421">
        <v>95.855175227999993</v>
      </c>
      <c r="BB18" s="421">
        <v>96.140376653000004</v>
      </c>
      <c r="BC18" s="421">
        <v>96.298315314000007</v>
      </c>
      <c r="BD18" s="433">
        <v>96.450640000000007</v>
      </c>
      <c r="BE18" s="433">
        <v>96.614270000000005</v>
      </c>
      <c r="BF18" s="433">
        <v>96.742689999999996</v>
      </c>
      <c r="BG18" s="433">
        <v>96.852819999999994</v>
      </c>
      <c r="BH18" s="433">
        <v>96.970380000000006</v>
      </c>
      <c r="BI18" s="433">
        <v>97.024619999999999</v>
      </c>
      <c r="BJ18" s="433">
        <v>97.041269999999997</v>
      </c>
      <c r="BK18" s="433">
        <v>96.941509999999994</v>
      </c>
      <c r="BL18" s="433">
        <v>96.94211</v>
      </c>
      <c r="BM18" s="433">
        <v>96.964230000000001</v>
      </c>
      <c r="BN18" s="433">
        <v>97.044340000000005</v>
      </c>
      <c r="BO18" s="433">
        <v>97.082179999999994</v>
      </c>
      <c r="BP18" s="433">
        <v>97.11421</v>
      </c>
      <c r="BQ18" s="433">
        <v>97.08672</v>
      </c>
      <c r="BR18" s="433">
        <v>97.147409999999994</v>
      </c>
      <c r="BS18" s="433">
        <v>97.242559999999997</v>
      </c>
      <c r="BT18" s="433">
        <v>97.37218</v>
      </c>
      <c r="BU18" s="433">
        <v>97.536270000000002</v>
      </c>
      <c r="BV18" s="433">
        <v>97.734819999999999</v>
      </c>
    </row>
    <row r="19" spans="1:74" ht="11.1" customHeight="1" x14ac:dyDescent="0.2">
      <c r="A19" s="86" t="s">
        <v>428</v>
      </c>
      <c r="B19" s="647" t="s">
        <v>1179</v>
      </c>
      <c r="C19" s="421">
        <v>99.784004421999995</v>
      </c>
      <c r="D19" s="421">
        <v>98.209158161000005</v>
      </c>
      <c r="E19" s="421">
        <v>95.515582770999998</v>
      </c>
      <c r="F19" s="421">
        <v>87.241542897000002</v>
      </c>
      <c r="G19" s="421">
        <v>85.656810763999999</v>
      </c>
      <c r="H19" s="421">
        <v>86.299651018000006</v>
      </c>
      <c r="I19" s="421">
        <v>93.134662789999993</v>
      </c>
      <c r="J19" s="421">
        <v>95.259198468999998</v>
      </c>
      <c r="K19" s="421">
        <v>96.637857186000005</v>
      </c>
      <c r="L19" s="421">
        <v>96.533262945999994</v>
      </c>
      <c r="M19" s="421">
        <v>96.973199734999994</v>
      </c>
      <c r="N19" s="421">
        <v>97.220291556999996</v>
      </c>
      <c r="O19" s="421">
        <v>96.858049937000004</v>
      </c>
      <c r="P19" s="421">
        <v>97.031818185000006</v>
      </c>
      <c r="Q19" s="421">
        <v>97.325107824</v>
      </c>
      <c r="R19" s="421">
        <v>97.962424737999996</v>
      </c>
      <c r="S19" s="421">
        <v>98.326377745000002</v>
      </c>
      <c r="T19" s="421">
        <v>98.641472731999997</v>
      </c>
      <c r="U19" s="421">
        <v>98.825519225999997</v>
      </c>
      <c r="V19" s="421">
        <v>99.104541019999999</v>
      </c>
      <c r="W19" s="421">
        <v>99.396347645999995</v>
      </c>
      <c r="X19" s="421">
        <v>99.733172276999994</v>
      </c>
      <c r="Y19" s="421">
        <v>100.02637368000001</v>
      </c>
      <c r="Z19" s="421">
        <v>100.30818504</v>
      </c>
      <c r="AA19" s="421">
        <v>100.55203919</v>
      </c>
      <c r="AB19" s="421">
        <v>100.83099581</v>
      </c>
      <c r="AC19" s="421">
        <v>101.11848775</v>
      </c>
      <c r="AD19" s="421">
        <v>101.50570839</v>
      </c>
      <c r="AE19" s="421">
        <v>101.7418759</v>
      </c>
      <c r="AF19" s="421">
        <v>101.91818369000001</v>
      </c>
      <c r="AG19" s="421">
        <v>102.14880654</v>
      </c>
      <c r="AH19" s="421">
        <v>102.11976377000001</v>
      </c>
      <c r="AI19" s="421">
        <v>101.94523018</v>
      </c>
      <c r="AJ19" s="421">
        <v>101.26952973</v>
      </c>
      <c r="AK19" s="421">
        <v>101.07077151</v>
      </c>
      <c r="AL19" s="421">
        <v>100.99327948</v>
      </c>
      <c r="AM19" s="421">
        <v>101.16571949999999</v>
      </c>
      <c r="AN19" s="421">
        <v>101.23426048</v>
      </c>
      <c r="AO19" s="421">
        <v>101.32756826000001</v>
      </c>
      <c r="AP19" s="421">
        <v>101.55470033</v>
      </c>
      <c r="AQ19" s="421">
        <v>101.6157486</v>
      </c>
      <c r="AR19" s="421">
        <v>101.61977057999999</v>
      </c>
      <c r="AS19" s="421">
        <v>101.52993128</v>
      </c>
      <c r="AT19" s="421">
        <v>101.44752687</v>
      </c>
      <c r="AU19" s="421">
        <v>101.33572237</v>
      </c>
      <c r="AV19" s="421">
        <v>101.09920961</v>
      </c>
      <c r="AW19" s="421">
        <v>101.00008606999999</v>
      </c>
      <c r="AX19" s="421">
        <v>100.94304359</v>
      </c>
      <c r="AY19" s="421">
        <v>100.90440221</v>
      </c>
      <c r="AZ19" s="421">
        <v>100.94928179</v>
      </c>
      <c r="BA19" s="421">
        <v>101.05400238</v>
      </c>
      <c r="BB19" s="421">
        <v>101.31886181</v>
      </c>
      <c r="BC19" s="421">
        <v>101.46804107</v>
      </c>
      <c r="BD19" s="433">
        <v>101.6018</v>
      </c>
      <c r="BE19" s="433">
        <v>101.7229</v>
      </c>
      <c r="BF19" s="433">
        <v>101.82389999999999</v>
      </c>
      <c r="BG19" s="433">
        <v>101.90770000000001</v>
      </c>
      <c r="BH19" s="433">
        <v>101.96599999999999</v>
      </c>
      <c r="BI19" s="433">
        <v>102.0211</v>
      </c>
      <c r="BJ19" s="433">
        <v>102.065</v>
      </c>
      <c r="BK19" s="433">
        <v>102.078</v>
      </c>
      <c r="BL19" s="433">
        <v>102.114</v>
      </c>
      <c r="BM19" s="433">
        <v>102.15349999999999</v>
      </c>
      <c r="BN19" s="433">
        <v>102.19459999999999</v>
      </c>
      <c r="BO19" s="433">
        <v>102.2423</v>
      </c>
      <c r="BP19" s="433">
        <v>102.2948</v>
      </c>
      <c r="BQ19" s="433">
        <v>102.3014</v>
      </c>
      <c r="BR19" s="433">
        <v>102.4016</v>
      </c>
      <c r="BS19" s="433">
        <v>102.54470000000001</v>
      </c>
      <c r="BT19" s="433">
        <v>102.7308</v>
      </c>
      <c r="BU19" s="433">
        <v>102.9598</v>
      </c>
      <c r="BV19" s="433">
        <v>103.2316</v>
      </c>
    </row>
    <row r="20" spans="1:74" ht="11.1" customHeight="1" x14ac:dyDescent="0.2">
      <c r="A20" s="86" t="s">
        <v>429</v>
      </c>
      <c r="B20" s="647" t="s">
        <v>1180</v>
      </c>
      <c r="C20" s="421">
        <v>100.55452213</v>
      </c>
      <c r="D20" s="421">
        <v>98.878228410999995</v>
      </c>
      <c r="E20" s="421">
        <v>95.980352832999998</v>
      </c>
      <c r="F20" s="421">
        <v>87.009402425000005</v>
      </c>
      <c r="G20" s="421">
        <v>85.306982860000005</v>
      </c>
      <c r="H20" s="421">
        <v>86.021601165999996</v>
      </c>
      <c r="I20" s="421">
        <v>93.438223331000003</v>
      </c>
      <c r="J20" s="421">
        <v>95.773192886000004</v>
      </c>
      <c r="K20" s="421">
        <v>97.311475821000002</v>
      </c>
      <c r="L20" s="421">
        <v>97.275944881000001</v>
      </c>
      <c r="M20" s="421">
        <v>97.803700014</v>
      </c>
      <c r="N20" s="421">
        <v>98.117613965999993</v>
      </c>
      <c r="O20" s="421">
        <v>97.765658665999993</v>
      </c>
      <c r="P20" s="421">
        <v>97.990911308999998</v>
      </c>
      <c r="Q20" s="421">
        <v>98.341343824999996</v>
      </c>
      <c r="R20" s="421">
        <v>99.097328676999993</v>
      </c>
      <c r="S20" s="421">
        <v>99.487841590000002</v>
      </c>
      <c r="T20" s="421">
        <v>99.793255028000004</v>
      </c>
      <c r="U20" s="421">
        <v>99.755319270000001</v>
      </c>
      <c r="V20" s="421">
        <v>100.08422105</v>
      </c>
      <c r="W20" s="421">
        <v>100.52171063999999</v>
      </c>
      <c r="X20" s="421">
        <v>101.34239866999999</v>
      </c>
      <c r="Y20" s="421">
        <v>101.79110593</v>
      </c>
      <c r="Z20" s="421">
        <v>102.14244306000001</v>
      </c>
      <c r="AA20" s="421">
        <v>102.26095786</v>
      </c>
      <c r="AB20" s="421">
        <v>102.51914383</v>
      </c>
      <c r="AC20" s="421">
        <v>102.7815488</v>
      </c>
      <c r="AD20" s="421">
        <v>103.13961555</v>
      </c>
      <c r="AE20" s="421">
        <v>103.34187641</v>
      </c>
      <c r="AF20" s="421">
        <v>103.47977418000001</v>
      </c>
      <c r="AG20" s="421">
        <v>103.66527972</v>
      </c>
      <c r="AH20" s="421">
        <v>103.59047314</v>
      </c>
      <c r="AI20" s="421">
        <v>103.3673253</v>
      </c>
      <c r="AJ20" s="421">
        <v>102.63288914</v>
      </c>
      <c r="AK20" s="421">
        <v>102.38526912</v>
      </c>
      <c r="AL20" s="421">
        <v>102.26151815999999</v>
      </c>
      <c r="AM20" s="421">
        <v>102.34538909</v>
      </c>
      <c r="AN20" s="421">
        <v>102.40656161</v>
      </c>
      <c r="AO20" s="421">
        <v>102.52878856</v>
      </c>
      <c r="AP20" s="421">
        <v>102.86936547000001</v>
      </c>
      <c r="AQ20" s="421">
        <v>102.99572962000001</v>
      </c>
      <c r="AR20" s="421">
        <v>103.06517653</v>
      </c>
      <c r="AS20" s="421">
        <v>103.01484116</v>
      </c>
      <c r="AT20" s="421">
        <v>103.01760242</v>
      </c>
      <c r="AU20" s="421">
        <v>103.01059524999999</v>
      </c>
      <c r="AV20" s="421">
        <v>102.98782549000001</v>
      </c>
      <c r="AW20" s="421">
        <v>102.9657771</v>
      </c>
      <c r="AX20" s="421">
        <v>102.93845589999999</v>
      </c>
      <c r="AY20" s="421">
        <v>102.79904787</v>
      </c>
      <c r="AZ20" s="421">
        <v>102.84129160000001</v>
      </c>
      <c r="BA20" s="421">
        <v>102.95837306999999</v>
      </c>
      <c r="BB20" s="421">
        <v>103.27161427999999</v>
      </c>
      <c r="BC20" s="421">
        <v>103.4473797</v>
      </c>
      <c r="BD20" s="433">
        <v>103.607</v>
      </c>
      <c r="BE20" s="433">
        <v>103.73950000000001</v>
      </c>
      <c r="BF20" s="433">
        <v>103.875</v>
      </c>
      <c r="BG20" s="433">
        <v>104.0025</v>
      </c>
      <c r="BH20" s="433">
        <v>104.1382</v>
      </c>
      <c r="BI20" s="433">
        <v>104.2377</v>
      </c>
      <c r="BJ20" s="433">
        <v>104.3171</v>
      </c>
      <c r="BK20" s="433">
        <v>104.3351</v>
      </c>
      <c r="BL20" s="433">
        <v>104.4054</v>
      </c>
      <c r="BM20" s="433">
        <v>104.4867</v>
      </c>
      <c r="BN20" s="433">
        <v>104.5915</v>
      </c>
      <c r="BO20" s="433">
        <v>104.6855</v>
      </c>
      <c r="BP20" s="433">
        <v>104.7812</v>
      </c>
      <c r="BQ20" s="433">
        <v>104.8313</v>
      </c>
      <c r="BR20" s="433">
        <v>104.9657</v>
      </c>
      <c r="BS20" s="433">
        <v>105.13720000000001</v>
      </c>
      <c r="BT20" s="433">
        <v>105.3458</v>
      </c>
      <c r="BU20" s="433">
        <v>105.5915</v>
      </c>
      <c r="BV20" s="433">
        <v>105.87430000000001</v>
      </c>
    </row>
    <row r="21" spans="1:74" ht="11.1" customHeight="1" x14ac:dyDescent="0.2">
      <c r="A21" s="86" t="s">
        <v>430</v>
      </c>
      <c r="B21" s="647" t="s">
        <v>1181</v>
      </c>
      <c r="C21" s="421">
        <v>99.186504100999997</v>
      </c>
      <c r="D21" s="421">
        <v>97.135895304000002</v>
      </c>
      <c r="E21" s="421">
        <v>93.403484899999995</v>
      </c>
      <c r="F21" s="421">
        <v>81.360054775999998</v>
      </c>
      <c r="G21" s="421">
        <v>79.235954742000004</v>
      </c>
      <c r="H21" s="421">
        <v>80.401966685999994</v>
      </c>
      <c r="I21" s="421">
        <v>90.832838113999998</v>
      </c>
      <c r="J21" s="421">
        <v>94.098013382000005</v>
      </c>
      <c r="K21" s="421">
        <v>96.172239997999995</v>
      </c>
      <c r="L21" s="421">
        <v>95.841828555999996</v>
      </c>
      <c r="M21" s="421">
        <v>96.444424918999999</v>
      </c>
      <c r="N21" s="421">
        <v>96.766339681999995</v>
      </c>
      <c r="O21" s="421">
        <v>96.295237255999993</v>
      </c>
      <c r="P21" s="421">
        <v>96.440040511999996</v>
      </c>
      <c r="Q21" s="421">
        <v>96.688413862000004</v>
      </c>
      <c r="R21" s="421">
        <v>97.232351459</v>
      </c>
      <c r="S21" s="421">
        <v>97.543869376999993</v>
      </c>
      <c r="T21" s="421">
        <v>97.814961772000004</v>
      </c>
      <c r="U21" s="421">
        <v>97.916718916999997</v>
      </c>
      <c r="V21" s="421">
        <v>98.203642557999999</v>
      </c>
      <c r="W21" s="421">
        <v>98.546822969999994</v>
      </c>
      <c r="X21" s="421">
        <v>99.079429923999996</v>
      </c>
      <c r="Y21" s="421">
        <v>99.435246547000006</v>
      </c>
      <c r="Z21" s="421">
        <v>99.747442612</v>
      </c>
      <c r="AA21" s="421">
        <v>99.930753886000005</v>
      </c>
      <c r="AB21" s="421">
        <v>100.21965701000001</v>
      </c>
      <c r="AC21" s="421">
        <v>100.52888774</v>
      </c>
      <c r="AD21" s="421">
        <v>100.99622006</v>
      </c>
      <c r="AE21" s="421">
        <v>101.24277555</v>
      </c>
      <c r="AF21" s="421">
        <v>101.40632819</v>
      </c>
      <c r="AG21" s="421">
        <v>101.58797860999999</v>
      </c>
      <c r="AH21" s="421">
        <v>101.50970005000001</v>
      </c>
      <c r="AI21" s="421">
        <v>101.27259315000001</v>
      </c>
      <c r="AJ21" s="421">
        <v>100.51409863000001</v>
      </c>
      <c r="AK21" s="421">
        <v>100.23125450000001</v>
      </c>
      <c r="AL21" s="421">
        <v>100.06150149</v>
      </c>
      <c r="AM21" s="421">
        <v>100.08991201000001</v>
      </c>
      <c r="AN21" s="421">
        <v>100.08253693</v>
      </c>
      <c r="AO21" s="421">
        <v>100.12444867000001</v>
      </c>
      <c r="AP21" s="421">
        <v>100.36015729</v>
      </c>
      <c r="AQ21" s="421">
        <v>100.39226012</v>
      </c>
      <c r="AR21" s="421">
        <v>100.36526721</v>
      </c>
      <c r="AS21" s="421">
        <v>100.20083128</v>
      </c>
      <c r="AT21" s="421">
        <v>100.11440737</v>
      </c>
      <c r="AU21" s="421">
        <v>100.02764818999999</v>
      </c>
      <c r="AV21" s="421">
        <v>99.897352142000003</v>
      </c>
      <c r="AW21" s="421">
        <v>99.842323606999997</v>
      </c>
      <c r="AX21" s="421">
        <v>99.819360992</v>
      </c>
      <c r="AY21" s="421">
        <v>99.776859678999998</v>
      </c>
      <c r="AZ21" s="421">
        <v>99.856732368999999</v>
      </c>
      <c r="BA21" s="421">
        <v>100.00737444000001</v>
      </c>
      <c r="BB21" s="421">
        <v>100.34440194</v>
      </c>
      <c r="BC21" s="421">
        <v>100.54987076</v>
      </c>
      <c r="BD21" s="433">
        <v>100.7394</v>
      </c>
      <c r="BE21" s="433">
        <v>100.93129999999999</v>
      </c>
      <c r="BF21" s="433">
        <v>101.0752</v>
      </c>
      <c r="BG21" s="433">
        <v>101.18940000000001</v>
      </c>
      <c r="BH21" s="433">
        <v>101.282</v>
      </c>
      <c r="BI21" s="433">
        <v>101.3308</v>
      </c>
      <c r="BJ21" s="433">
        <v>101.3438</v>
      </c>
      <c r="BK21" s="433">
        <v>101.2533</v>
      </c>
      <c r="BL21" s="433">
        <v>101.24550000000001</v>
      </c>
      <c r="BM21" s="433">
        <v>101.2527</v>
      </c>
      <c r="BN21" s="433">
        <v>101.29649999999999</v>
      </c>
      <c r="BO21" s="433">
        <v>101.31740000000001</v>
      </c>
      <c r="BP21" s="433">
        <v>101.3372</v>
      </c>
      <c r="BQ21" s="433">
        <v>101.3052</v>
      </c>
      <c r="BR21" s="433">
        <v>101.3604</v>
      </c>
      <c r="BS21" s="433">
        <v>101.45229999999999</v>
      </c>
      <c r="BT21" s="433">
        <v>101.5809</v>
      </c>
      <c r="BU21" s="433">
        <v>101.7461</v>
      </c>
      <c r="BV21" s="433">
        <v>101.9481</v>
      </c>
    </row>
    <row r="22" spans="1:74" ht="11.1" customHeight="1" x14ac:dyDescent="0.2">
      <c r="A22" s="86" t="s">
        <v>431</v>
      </c>
      <c r="B22" s="647" t="s">
        <v>1182</v>
      </c>
      <c r="C22" s="421">
        <v>102.0574317</v>
      </c>
      <c r="D22" s="421">
        <v>100.56735648</v>
      </c>
      <c r="E22" s="421">
        <v>97.981568433999996</v>
      </c>
      <c r="F22" s="421">
        <v>90.196670419</v>
      </c>
      <c r="G22" s="421">
        <v>88.497004591000007</v>
      </c>
      <c r="H22" s="421">
        <v>88.779173800999999</v>
      </c>
      <c r="I22" s="421">
        <v>94.461490850000004</v>
      </c>
      <c r="J22" s="421">
        <v>96.143595538</v>
      </c>
      <c r="K22" s="421">
        <v>97.243800664999995</v>
      </c>
      <c r="L22" s="421">
        <v>97.234238606999995</v>
      </c>
      <c r="M22" s="421">
        <v>97.566545329999997</v>
      </c>
      <c r="N22" s="421">
        <v>97.712853210999995</v>
      </c>
      <c r="O22" s="421">
        <v>97.161141782000001</v>
      </c>
      <c r="P22" s="421">
        <v>97.319467328000002</v>
      </c>
      <c r="Q22" s="421">
        <v>97.675809381999997</v>
      </c>
      <c r="R22" s="421">
        <v>98.633015192000002</v>
      </c>
      <c r="S22" s="421">
        <v>99.083254824999997</v>
      </c>
      <c r="T22" s="421">
        <v>99.429375528999998</v>
      </c>
      <c r="U22" s="421">
        <v>99.390867506000006</v>
      </c>
      <c r="V22" s="421">
        <v>99.739132703999999</v>
      </c>
      <c r="W22" s="421">
        <v>100.19366132</v>
      </c>
      <c r="X22" s="421">
        <v>101.00315859</v>
      </c>
      <c r="Y22" s="421">
        <v>101.48368513</v>
      </c>
      <c r="Z22" s="421">
        <v>101.88394618</v>
      </c>
      <c r="AA22" s="421">
        <v>102.03556831</v>
      </c>
      <c r="AB22" s="421">
        <v>102.40157842000001</v>
      </c>
      <c r="AC22" s="421">
        <v>102.81360311</v>
      </c>
      <c r="AD22" s="421">
        <v>103.4122007</v>
      </c>
      <c r="AE22" s="421">
        <v>103.81083578000001</v>
      </c>
      <c r="AF22" s="421">
        <v>104.15006669</v>
      </c>
      <c r="AG22" s="421">
        <v>104.57303835</v>
      </c>
      <c r="AH22" s="421">
        <v>104.68610219999999</v>
      </c>
      <c r="AI22" s="421">
        <v>104.63240318</v>
      </c>
      <c r="AJ22" s="421">
        <v>104.03710495999999</v>
      </c>
      <c r="AK22" s="421">
        <v>103.93100745</v>
      </c>
      <c r="AL22" s="421">
        <v>103.93927431</v>
      </c>
      <c r="AM22" s="421">
        <v>104.12955535</v>
      </c>
      <c r="AN22" s="421">
        <v>104.3158136</v>
      </c>
      <c r="AO22" s="421">
        <v>104.56569888</v>
      </c>
      <c r="AP22" s="421">
        <v>105.07169816</v>
      </c>
      <c r="AQ22" s="421">
        <v>105.30447224</v>
      </c>
      <c r="AR22" s="421">
        <v>105.45650809</v>
      </c>
      <c r="AS22" s="421">
        <v>105.50016993</v>
      </c>
      <c r="AT22" s="421">
        <v>105.51145619</v>
      </c>
      <c r="AU22" s="421">
        <v>105.46273108</v>
      </c>
      <c r="AV22" s="421">
        <v>105.1836862</v>
      </c>
      <c r="AW22" s="421">
        <v>105.14266963</v>
      </c>
      <c r="AX22" s="421">
        <v>105.16937297</v>
      </c>
      <c r="AY22" s="421">
        <v>105.31106253</v>
      </c>
      <c r="AZ22" s="421">
        <v>105.43775598000001</v>
      </c>
      <c r="BA22" s="421">
        <v>105.59671962</v>
      </c>
      <c r="BB22" s="421">
        <v>105.82803917</v>
      </c>
      <c r="BC22" s="421">
        <v>106.02147892000001</v>
      </c>
      <c r="BD22" s="433">
        <v>106.2171</v>
      </c>
      <c r="BE22" s="433">
        <v>106.43989999999999</v>
      </c>
      <c r="BF22" s="433">
        <v>106.62130000000001</v>
      </c>
      <c r="BG22" s="433">
        <v>106.7861</v>
      </c>
      <c r="BH22" s="433">
        <v>106.9335</v>
      </c>
      <c r="BI22" s="433">
        <v>107.066</v>
      </c>
      <c r="BJ22" s="433">
        <v>107.1825</v>
      </c>
      <c r="BK22" s="433">
        <v>107.2715</v>
      </c>
      <c r="BL22" s="433">
        <v>107.3652</v>
      </c>
      <c r="BM22" s="433">
        <v>107.452</v>
      </c>
      <c r="BN22" s="433">
        <v>107.51690000000001</v>
      </c>
      <c r="BO22" s="433">
        <v>107.6007</v>
      </c>
      <c r="BP22" s="433">
        <v>107.68859999999999</v>
      </c>
      <c r="BQ22" s="433">
        <v>107.7355</v>
      </c>
      <c r="BR22" s="433">
        <v>107.86539999999999</v>
      </c>
      <c r="BS22" s="433">
        <v>108.03319999999999</v>
      </c>
      <c r="BT22" s="433">
        <v>108.2389</v>
      </c>
      <c r="BU22" s="433">
        <v>108.4825</v>
      </c>
      <c r="BV22" s="433">
        <v>108.7641</v>
      </c>
    </row>
    <row r="23" spans="1:74" ht="11.1" customHeight="1" x14ac:dyDescent="0.2">
      <c r="A23" s="86" t="s">
        <v>432</v>
      </c>
      <c r="B23" s="647" t="s">
        <v>1183</v>
      </c>
      <c r="C23" s="421">
        <v>104.42920282999999</v>
      </c>
      <c r="D23" s="421">
        <v>103.11415232</v>
      </c>
      <c r="E23" s="421">
        <v>100.78388587000001</v>
      </c>
      <c r="F23" s="421">
        <v>93.272640594999999</v>
      </c>
      <c r="G23" s="421">
        <v>92.036264439999997</v>
      </c>
      <c r="H23" s="421">
        <v>92.908994515000003</v>
      </c>
      <c r="I23" s="421">
        <v>99.620463173000005</v>
      </c>
      <c r="J23" s="421">
        <v>101.91418145</v>
      </c>
      <c r="K23" s="421">
        <v>103.51978169</v>
      </c>
      <c r="L23" s="421">
        <v>103.77409419</v>
      </c>
      <c r="M23" s="421">
        <v>104.50083565</v>
      </c>
      <c r="N23" s="421">
        <v>105.03683636</v>
      </c>
      <c r="O23" s="421">
        <v>104.91983743</v>
      </c>
      <c r="P23" s="421">
        <v>105.42105079</v>
      </c>
      <c r="Q23" s="421">
        <v>106.07821757000001</v>
      </c>
      <c r="R23" s="421">
        <v>107.30740206999999</v>
      </c>
      <c r="S23" s="421">
        <v>107.96442743999999</v>
      </c>
      <c r="T23" s="421">
        <v>108.46535797999999</v>
      </c>
      <c r="U23" s="421">
        <v>108.50216505</v>
      </c>
      <c r="V23" s="421">
        <v>108.92192743</v>
      </c>
      <c r="W23" s="421">
        <v>109.41661646</v>
      </c>
      <c r="X23" s="421">
        <v>110.20141929</v>
      </c>
      <c r="Y23" s="421">
        <v>110.68457128999999</v>
      </c>
      <c r="Z23" s="421">
        <v>111.08125959</v>
      </c>
      <c r="AA23" s="421">
        <v>111.30026262</v>
      </c>
      <c r="AB23" s="421">
        <v>111.59243970999999</v>
      </c>
      <c r="AC23" s="421">
        <v>111.86656927</v>
      </c>
      <c r="AD23" s="421">
        <v>112.13074148</v>
      </c>
      <c r="AE23" s="421">
        <v>112.36270837000001</v>
      </c>
      <c r="AF23" s="421">
        <v>112.57056011</v>
      </c>
      <c r="AG23" s="421">
        <v>113.03074889</v>
      </c>
      <c r="AH23" s="421">
        <v>112.98303118</v>
      </c>
      <c r="AI23" s="421">
        <v>112.70385917</v>
      </c>
      <c r="AJ23" s="421">
        <v>111.71759793</v>
      </c>
      <c r="AK23" s="421">
        <v>111.33224351</v>
      </c>
      <c r="AL23" s="421">
        <v>111.07216097</v>
      </c>
      <c r="AM23" s="421">
        <v>111.00077799</v>
      </c>
      <c r="AN23" s="421">
        <v>110.9436685</v>
      </c>
      <c r="AO23" s="421">
        <v>110.96426015999999</v>
      </c>
      <c r="AP23" s="421">
        <v>111.22141068000001</v>
      </c>
      <c r="AQ23" s="421">
        <v>111.27826136</v>
      </c>
      <c r="AR23" s="421">
        <v>111.29366991000001</v>
      </c>
      <c r="AS23" s="421">
        <v>111.21302649</v>
      </c>
      <c r="AT23" s="421">
        <v>111.18650814999999</v>
      </c>
      <c r="AU23" s="421">
        <v>111.15950505000001</v>
      </c>
      <c r="AV23" s="421">
        <v>111.05804385</v>
      </c>
      <c r="AW23" s="421">
        <v>111.08555124999999</v>
      </c>
      <c r="AX23" s="421">
        <v>111.16805391</v>
      </c>
      <c r="AY23" s="421">
        <v>111.35215008999999</v>
      </c>
      <c r="AZ23" s="421">
        <v>111.50969455000001</v>
      </c>
      <c r="BA23" s="421">
        <v>111.68728556000001</v>
      </c>
      <c r="BB23" s="421">
        <v>111.94237706</v>
      </c>
      <c r="BC23" s="421">
        <v>112.11697074</v>
      </c>
      <c r="BD23" s="433">
        <v>112.2685</v>
      </c>
      <c r="BE23" s="433">
        <v>112.37090000000001</v>
      </c>
      <c r="BF23" s="433">
        <v>112.496</v>
      </c>
      <c r="BG23" s="433">
        <v>112.6176</v>
      </c>
      <c r="BH23" s="433">
        <v>112.7567</v>
      </c>
      <c r="BI23" s="433">
        <v>112.8557</v>
      </c>
      <c r="BJ23" s="433">
        <v>112.9357</v>
      </c>
      <c r="BK23" s="433">
        <v>112.95569999999999</v>
      </c>
      <c r="BL23" s="433">
        <v>113.0279</v>
      </c>
      <c r="BM23" s="433">
        <v>113.1116</v>
      </c>
      <c r="BN23" s="433">
        <v>113.22069999999999</v>
      </c>
      <c r="BO23" s="433">
        <v>113.3168</v>
      </c>
      <c r="BP23" s="433">
        <v>113.414</v>
      </c>
      <c r="BQ23" s="433">
        <v>113.46980000000001</v>
      </c>
      <c r="BR23" s="433">
        <v>113.6007</v>
      </c>
      <c r="BS23" s="433">
        <v>113.7645</v>
      </c>
      <c r="BT23" s="433">
        <v>113.961</v>
      </c>
      <c r="BU23" s="433">
        <v>114.19029999999999</v>
      </c>
      <c r="BV23" s="433">
        <v>114.4525</v>
      </c>
    </row>
    <row r="24" spans="1:74" ht="11.1" customHeight="1" x14ac:dyDescent="0.2">
      <c r="A24" s="86" t="s">
        <v>433</v>
      </c>
      <c r="B24" s="647" t="s">
        <v>1187</v>
      </c>
      <c r="C24" s="421">
        <v>98.494943418000005</v>
      </c>
      <c r="D24" s="421">
        <v>96.872426175000001</v>
      </c>
      <c r="E24" s="421">
        <v>94.045243870999997</v>
      </c>
      <c r="F24" s="421">
        <v>85.497779594999997</v>
      </c>
      <c r="G24" s="421">
        <v>83.647979852999995</v>
      </c>
      <c r="H24" s="421">
        <v>83.980227733000007</v>
      </c>
      <c r="I24" s="421">
        <v>90.304394019</v>
      </c>
      <c r="J24" s="421">
        <v>92.143334057999994</v>
      </c>
      <c r="K24" s="421">
        <v>93.306918632999995</v>
      </c>
      <c r="L24" s="421">
        <v>93.169607045000006</v>
      </c>
      <c r="M24" s="421">
        <v>93.451636214000004</v>
      </c>
      <c r="N24" s="421">
        <v>93.527465444000001</v>
      </c>
      <c r="O24" s="421">
        <v>92.788261004999995</v>
      </c>
      <c r="P24" s="421">
        <v>92.908315649000002</v>
      </c>
      <c r="Q24" s="421">
        <v>93.278795649000003</v>
      </c>
      <c r="R24" s="421">
        <v>94.449603569999994</v>
      </c>
      <c r="S24" s="421">
        <v>94.908507356000001</v>
      </c>
      <c r="T24" s="421">
        <v>95.205409572999997</v>
      </c>
      <c r="U24" s="421">
        <v>94.942125336000004</v>
      </c>
      <c r="V24" s="421">
        <v>95.213663080000003</v>
      </c>
      <c r="W24" s="421">
        <v>95.621837920000004</v>
      </c>
      <c r="X24" s="421">
        <v>96.459644702000006</v>
      </c>
      <c r="Y24" s="421">
        <v>96.921347596999993</v>
      </c>
      <c r="Z24" s="421">
        <v>97.299941453000002</v>
      </c>
      <c r="AA24" s="421">
        <v>97.514495725000003</v>
      </c>
      <c r="AB24" s="421">
        <v>97.787569410000003</v>
      </c>
      <c r="AC24" s="421">
        <v>98.038231963000001</v>
      </c>
      <c r="AD24" s="421">
        <v>98.303591724</v>
      </c>
      <c r="AE24" s="421">
        <v>98.481600761999999</v>
      </c>
      <c r="AF24" s="421">
        <v>98.609367414999994</v>
      </c>
      <c r="AG24" s="421">
        <v>98.856582056999997</v>
      </c>
      <c r="AH24" s="421">
        <v>98.756596160000001</v>
      </c>
      <c r="AI24" s="421">
        <v>98.479100098000004</v>
      </c>
      <c r="AJ24" s="421">
        <v>97.638486602</v>
      </c>
      <c r="AK24" s="421">
        <v>97.295175662000005</v>
      </c>
      <c r="AL24" s="421">
        <v>97.063560009</v>
      </c>
      <c r="AM24" s="421">
        <v>97.064551891999997</v>
      </c>
      <c r="AN24" s="421">
        <v>96.965642626000005</v>
      </c>
      <c r="AO24" s="421">
        <v>96.887744459000004</v>
      </c>
      <c r="AP24" s="421">
        <v>96.921243864000004</v>
      </c>
      <c r="AQ24" s="421">
        <v>96.817578044000001</v>
      </c>
      <c r="AR24" s="421">
        <v>96.667133469999996</v>
      </c>
      <c r="AS24" s="421">
        <v>96.292946205000007</v>
      </c>
      <c r="AT24" s="421">
        <v>96.181667078000004</v>
      </c>
      <c r="AU24" s="421">
        <v>96.156332151000001</v>
      </c>
      <c r="AV24" s="421">
        <v>96.452401782999999</v>
      </c>
      <c r="AW24" s="421">
        <v>96.422359986999993</v>
      </c>
      <c r="AX24" s="421">
        <v>96.301667120999994</v>
      </c>
      <c r="AY24" s="421">
        <v>95.844808318999995</v>
      </c>
      <c r="AZ24" s="421">
        <v>95.726949464</v>
      </c>
      <c r="BA24" s="421">
        <v>95.702575687999996</v>
      </c>
      <c r="BB24" s="421">
        <v>95.907940619000001</v>
      </c>
      <c r="BC24" s="421">
        <v>95.968346783000001</v>
      </c>
      <c r="BD24" s="433">
        <v>96.020049999999998</v>
      </c>
      <c r="BE24" s="433">
        <v>96.049080000000004</v>
      </c>
      <c r="BF24" s="433">
        <v>96.09384</v>
      </c>
      <c r="BG24" s="433">
        <v>96.140379999999993</v>
      </c>
      <c r="BH24" s="433">
        <v>96.199789999999993</v>
      </c>
      <c r="BI24" s="433">
        <v>96.241540000000001</v>
      </c>
      <c r="BJ24" s="433">
        <v>96.276740000000004</v>
      </c>
      <c r="BK24" s="433">
        <v>96.289969999999997</v>
      </c>
      <c r="BL24" s="433">
        <v>96.323639999999997</v>
      </c>
      <c r="BM24" s="433">
        <v>96.362319999999997</v>
      </c>
      <c r="BN24" s="433">
        <v>96.406880000000001</v>
      </c>
      <c r="BO24" s="433">
        <v>96.454930000000004</v>
      </c>
      <c r="BP24" s="433">
        <v>96.507350000000002</v>
      </c>
      <c r="BQ24" s="433">
        <v>96.520319999999998</v>
      </c>
      <c r="BR24" s="433">
        <v>96.614329999999995</v>
      </c>
      <c r="BS24" s="433">
        <v>96.745559999999998</v>
      </c>
      <c r="BT24" s="433">
        <v>96.914010000000005</v>
      </c>
      <c r="BU24" s="433">
        <v>97.119690000000006</v>
      </c>
      <c r="BV24" s="433">
        <v>97.3626</v>
      </c>
    </row>
    <row r="25" spans="1:74" ht="11.1" customHeight="1" x14ac:dyDescent="0.2">
      <c r="A25" s="86"/>
      <c r="B25" s="96" t="s">
        <v>926</v>
      </c>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637"/>
      <c r="AZ25" s="637"/>
      <c r="BA25" s="637"/>
      <c r="BB25" s="637"/>
      <c r="BC25" s="637"/>
      <c r="BD25" s="644"/>
      <c r="BE25" s="644"/>
      <c r="BF25" s="644"/>
      <c r="BG25" s="644"/>
      <c r="BH25" s="644"/>
      <c r="BI25" s="644"/>
      <c r="BJ25" s="644"/>
      <c r="BK25" s="644"/>
      <c r="BL25" s="644"/>
      <c r="BM25" s="644"/>
      <c r="BN25" s="644"/>
      <c r="BO25" s="644"/>
      <c r="BP25" s="644"/>
      <c r="BQ25" s="644"/>
      <c r="BR25" s="644"/>
      <c r="BS25" s="644"/>
      <c r="BT25" s="644"/>
      <c r="BU25" s="644"/>
      <c r="BV25" s="644"/>
    </row>
    <row r="26" spans="1:74" ht="11.1" customHeight="1" x14ac:dyDescent="0.2">
      <c r="A26" s="86" t="s">
        <v>434</v>
      </c>
      <c r="B26" s="647" t="s">
        <v>1176</v>
      </c>
      <c r="C26" s="425">
        <v>933.19032176999997</v>
      </c>
      <c r="D26" s="425">
        <v>940.65269346000002</v>
      </c>
      <c r="E26" s="425">
        <v>955.78515644000004</v>
      </c>
      <c r="F26" s="425">
        <v>1003.3100791000001</v>
      </c>
      <c r="G26" s="425">
        <v>1015.2409484</v>
      </c>
      <c r="H26" s="425">
        <v>1016.3001326</v>
      </c>
      <c r="I26" s="425">
        <v>987.12538609000001</v>
      </c>
      <c r="J26" s="425">
        <v>980.96288448999996</v>
      </c>
      <c r="K26" s="425">
        <v>978.45038211999997</v>
      </c>
      <c r="L26" s="425">
        <v>971.68918503999998</v>
      </c>
      <c r="M26" s="425">
        <v>982.40070154</v>
      </c>
      <c r="N26" s="425">
        <v>1002.6862377</v>
      </c>
      <c r="O26" s="425">
        <v>1065.3373721999999</v>
      </c>
      <c r="P26" s="425">
        <v>1080.1772636000001</v>
      </c>
      <c r="Q26" s="425">
        <v>1079.9974907000001</v>
      </c>
      <c r="R26" s="425">
        <v>1039.9809843999999</v>
      </c>
      <c r="S26" s="425">
        <v>1028.3746845000001</v>
      </c>
      <c r="T26" s="425">
        <v>1020.3615219</v>
      </c>
      <c r="U26" s="425">
        <v>1021.9562121</v>
      </c>
      <c r="V26" s="425">
        <v>1016.6182877</v>
      </c>
      <c r="W26" s="425">
        <v>1010.3624643000001</v>
      </c>
      <c r="X26" s="425">
        <v>1002.5519849999999</v>
      </c>
      <c r="Y26" s="425">
        <v>994.9379308</v>
      </c>
      <c r="Z26" s="425">
        <v>986.88354500000003</v>
      </c>
      <c r="AA26" s="425">
        <v>976.75859875000003</v>
      </c>
      <c r="AB26" s="425">
        <v>969.04622138000002</v>
      </c>
      <c r="AC26" s="425">
        <v>962.11618405000002</v>
      </c>
      <c r="AD26" s="425">
        <v>954.98015086999999</v>
      </c>
      <c r="AE26" s="425">
        <v>950.35604550999994</v>
      </c>
      <c r="AF26" s="425">
        <v>947.25553208999997</v>
      </c>
      <c r="AG26" s="425">
        <v>945.83841651</v>
      </c>
      <c r="AH26" s="425">
        <v>945.66523255000004</v>
      </c>
      <c r="AI26" s="425">
        <v>946.89578611000002</v>
      </c>
      <c r="AJ26" s="425">
        <v>952.76524122000001</v>
      </c>
      <c r="AK26" s="425">
        <v>954.37689677000003</v>
      </c>
      <c r="AL26" s="425">
        <v>954.96591680999995</v>
      </c>
      <c r="AM26" s="425">
        <v>952.56665324000005</v>
      </c>
      <c r="AN26" s="425">
        <v>952.58463831999995</v>
      </c>
      <c r="AO26" s="425">
        <v>953.05422394000004</v>
      </c>
      <c r="AP26" s="425">
        <v>954.75197548999995</v>
      </c>
      <c r="AQ26" s="425">
        <v>955.54233818</v>
      </c>
      <c r="AR26" s="425">
        <v>956.20187739999994</v>
      </c>
      <c r="AS26" s="425">
        <v>955.76105109000002</v>
      </c>
      <c r="AT26" s="425">
        <v>956.88609986999995</v>
      </c>
      <c r="AU26" s="425">
        <v>958.60748171</v>
      </c>
      <c r="AV26" s="425">
        <v>961.40657888999999</v>
      </c>
      <c r="AW26" s="425">
        <v>963.95959011000002</v>
      </c>
      <c r="AX26" s="425">
        <v>966.74789767000004</v>
      </c>
      <c r="AY26" s="425">
        <v>970.81156455999997</v>
      </c>
      <c r="AZ26" s="425">
        <v>973.29041755000003</v>
      </c>
      <c r="BA26" s="425">
        <v>975.22451962000002</v>
      </c>
      <c r="BB26" s="425">
        <v>975.61601360999998</v>
      </c>
      <c r="BC26" s="425">
        <v>977.20900673999995</v>
      </c>
      <c r="BD26" s="437">
        <v>979.00559999999996</v>
      </c>
      <c r="BE26" s="437">
        <v>981.45860000000005</v>
      </c>
      <c r="BF26" s="437">
        <v>983.32299999999998</v>
      </c>
      <c r="BG26" s="437">
        <v>985.05150000000003</v>
      </c>
      <c r="BH26" s="437">
        <v>986.11900000000003</v>
      </c>
      <c r="BI26" s="437">
        <v>987.96950000000004</v>
      </c>
      <c r="BJ26" s="437">
        <v>990.07780000000002</v>
      </c>
      <c r="BK26" s="437">
        <v>992.76900000000001</v>
      </c>
      <c r="BL26" s="437">
        <v>995.14919999999995</v>
      </c>
      <c r="BM26" s="437">
        <v>997.54340000000002</v>
      </c>
      <c r="BN26" s="437">
        <v>999.98320000000001</v>
      </c>
      <c r="BO26" s="437">
        <v>1002.3819999999999</v>
      </c>
      <c r="BP26" s="437">
        <v>1004.771</v>
      </c>
      <c r="BQ26" s="437">
        <v>1007.319</v>
      </c>
      <c r="BR26" s="437">
        <v>1009.562</v>
      </c>
      <c r="BS26" s="437">
        <v>1011.669</v>
      </c>
      <c r="BT26" s="437">
        <v>1013.639</v>
      </c>
      <c r="BU26" s="437">
        <v>1015.472</v>
      </c>
      <c r="BV26" s="437">
        <v>1017.169</v>
      </c>
    </row>
    <row r="27" spans="1:74" ht="11.1" customHeight="1" x14ac:dyDescent="0.2">
      <c r="A27" s="86" t="s">
        <v>435</v>
      </c>
      <c r="B27" s="647" t="s">
        <v>1177</v>
      </c>
      <c r="C27" s="425">
        <v>2424.257838</v>
      </c>
      <c r="D27" s="425">
        <v>2445.1122642</v>
      </c>
      <c r="E27" s="425">
        <v>2486.3851515000001</v>
      </c>
      <c r="F27" s="425">
        <v>2608.7947755</v>
      </c>
      <c r="G27" s="425">
        <v>2645.3658786999999</v>
      </c>
      <c r="H27" s="425">
        <v>2656.8167364999999</v>
      </c>
      <c r="I27" s="425">
        <v>2613.0894862999999</v>
      </c>
      <c r="J27" s="425">
        <v>2596.8432504000002</v>
      </c>
      <c r="K27" s="425">
        <v>2578.0201661999999</v>
      </c>
      <c r="L27" s="425">
        <v>2504.3253347</v>
      </c>
      <c r="M27" s="425">
        <v>2519.5697279999999</v>
      </c>
      <c r="N27" s="425">
        <v>2571.4584470999998</v>
      </c>
      <c r="O27" s="425">
        <v>2772.8542928000002</v>
      </c>
      <c r="P27" s="425">
        <v>2813.3845630999999</v>
      </c>
      <c r="Q27" s="425">
        <v>2805.9120588999999</v>
      </c>
      <c r="R27" s="425">
        <v>2665.787374</v>
      </c>
      <c r="S27" s="425">
        <v>2625.7963749999999</v>
      </c>
      <c r="T27" s="425">
        <v>2601.2896558000002</v>
      </c>
      <c r="U27" s="425">
        <v>2614.4014797</v>
      </c>
      <c r="V27" s="425">
        <v>2604.2626227000001</v>
      </c>
      <c r="W27" s="425">
        <v>2593.0073480999999</v>
      </c>
      <c r="X27" s="425">
        <v>2581.3688978</v>
      </c>
      <c r="Y27" s="425">
        <v>2567.3308563999999</v>
      </c>
      <c r="Z27" s="425">
        <v>2551.6264658999999</v>
      </c>
      <c r="AA27" s="425">
        <v>2526.8082515000001</v>
      </c>
      <c r="AB27" s="425">
        <v>2513.3567687</v>
      </c>
      <c r="AC27" s="425">
        <v>2503.8245428999999</v>
      </c>
      <c r="AD27" s="425">
        <v>2500.0433125999998</v>
      </c>
      <c r="AE27" s="425">
        <v>2496.9757967</v>
      </c>
      <c r="AF27" s="425">
        <v>2496.4537337000002</v>
      </c>
      <c r="AG27" s="425">
        <v>2503.1704513</v>
      </c>
      <c r="AH27" s="425">
        <v>2504.2192986</v>
      </c>
      <c r="AI27" s="425">
        <v>2504.2936030999999</v>
      </c>
      <c r="AJ27" s="425">
        <v>2499.2430376000002</v>
      </c>
      <c r="AK27" s="425">
        <v>2500.4810022000001</v>
      </c>
      <c r="AL27" s="425">
        <v>2503.8571694000002</v>
      </c>
      <c r="AM27" s="425">
        <v>2512.8734583999999</v>
      </c>
      <c r="AN27" s="425">
        <v>2517.8995917000002</v>
      </c>
      <c r="AO27" s="425">
        <v>2522.4374885000002</v>
      </c>
      <c r="AP27" s="425">
        <v>2525.6468304999999</v>
      </c>
      <c r="AQ27" s="425">
        <v>2529.8384927000002</v>
      </c>
      <c r="AR27" s="425">
        <v>2534.1721569000001</v>
      </c>
      <c r="AS27" s="425">
        <v>2539.3752201000002</v>
      </c>
      <c r="AT27" s="425">
        <v>2543.4473407</v>
      </c>
      <c r="AU27" s="425">
        <v>2547.1159157000002</v>
      </c>
      <c r="AV27" s="425">
        <v>2548.0791672</v>
      </c>
      <c r="AW27" s="425">
        <v>2552.6669843</v>
      </c>
      <c r="AX27" s="425">
        <v>2558.5775892000001</v>
      </c>
      <c r="AY27" s="425">
        <v>2569.2351116999998</v>
      </c>
      <c r="AZ27" s="425">
        <v>2575.2231946000002</v>
      </c>
      <c r="BA27" s="425">
        <v>2579.9659679000001</v>
      </c>
      <c r="BB27" s="425">
        <v>2581.1556768999999</v>
      </c>
      <c r="BC27" s="425">
        <v>2585.1386467000002</v>
      </c>
      <c r="BD27" s="437">
        <v>2589.607</v>
      </c>
      <c r="BE27" s="437">
        <v>2595.5410000000002</v>
      </c>
      <c r="BF27" s="437">
        <v>2600.2449999999999</v>
      </c>
      <c r="BG27" s="437">
        <v>2604.701</v>
      </c>
      <c r="BH27" s="437">
        <v>2607.587</v>
      </c>
      <c r="BI27" s="437">
        <v>2612.5349999999999</v>
      </c>
      <c r="BJ27" s="437">
        <v>2618.2249999999999</v>
      </c>
      <c r="BK27" s="437">
        <v>2625.7489999999998</v>
      </c>
      <c r="BL27" s="437">
        <v>2632.1010000000001</v>
      </c>
      <c r="BM27" s="437">
        <v>2638.3719999999998</v>
      </c>
      <c r="BN27" s="437">
        <v>2644.598</v>
      </c>
      <c r="BO27" s="437">
        <v>2650.6860000000001</v>
      </c>
      <c r="BP27" s="437">
        <v>2656.6689999999999</v>
      </c>
      <c r="BQ27" s="437">
        <v>2662.8530000000001</v>
      </c>
      <c r="BR27" s="437">
        <v>2668.3980000000001</v>
      </c>
      <c r="BS27" s="437">
        <v>2673.61</v>
      </c>
      <c r="BT27" s="437">
        <v>2678.489</v>
      </c>
      <c r="BU27" s="437">
        <v>2683.0349999999999</v>
      </c>
      <c r="BV27" s="437">
        <v>2687.2469999999998</v>
      </c>
    </row>
    <row r="28" spans="1:74" ht="11.1" customHeight="1" x14ac:dyDescent="0.2">
      <c r="A28" s="86" t="s">
        <v>436</v>
      </c>
      <c r="B28" s="647" t="s">
        <v>1178</v>
      </c>
      <c r="C28" s="425">
        <v>2478.0655832000002</v>
      </c>
      <c r="D28" s="425">
        <v>2510.7020075</v>
      </c>
      <c r="E28" s="425">
        <v>2566.9374520000001</v>
      </c>
      <c r="F28" s="425">
        <v>2728.7382517000001</v>
      </c>
      <c r="G28" s="425">
        <v>2770.6969856999999</v>
      </c>
      <c r="H28" s="425">
        <v>2774.7799888</v>
      </c>
      <c r="I28" s="425">
        <v>2679.8436830999999</v>
      </c>
      <c r="J28" s="425">
        <v>2654.0329080000001</v>
      </c>
      <c r="K28" s="425">
        <v>2636.2040854000002</v>
      </c>
      <c r="L28" s="425">
        <v>2588.6257086999999</v>
      </c>
      <c r="M28" s="425">
        <v>2615.0594215000001</v>
      </c>
      <c r="N28" s="425">
        <v>2677.773717</v>
      </c>
      <c r="O28" s="425">
        <v>2902.2824645000001</v>
      </c>
      <c r="P28" s="425">
        <v>2943.4225236000002</v>
      </c>
      <c r="Q28" s="425">
        <v>2926.7077635999999</v>
      </c>
      <c r="R28" s="425">
        <v>2747.6398930999999</v>
      </c>
      <c r="S28" s="425">
        <v>2693.5892133000002</v>
      </c>
      <c r="T28" s="425">
        <v>2660.0574327999998</v>
      </c>
      <c r="U28" s="425">
        <v>2672.3944701999999</v>
      </c>
      <c r="V28" s="425">
        <v>2660.8880494</v>
      </c>
      <c r="W28" s="425">
        <v>2650.8880889000002</v>
      </c>
      <c r="X28" s="425">
        <v>2644.0461795000001</v>
      </c>
      <c r="Y28" s="425">
        <v>2635.8204467999999</v>
      </c>
      <c r="Z28" s="425">
        <v>2627.8624814</v>
      </c>
      <c r="AA28" s="425">
        <v>2619.1907876</v>
      </c>
      <c r="AB28" s="425">
        <v>2612.5044788</v>
      </c>
      <c r="AC28" s="425">
        <v>2606.8220590999999</v>
      </c>
      <c r="AD28" s="425">
        <v>2600.5187847000002</v>
      </c>
      <c r="AE28" s="425">
        <v>2598.0627015</v>
      </c>
      <c r="AF28" s="425">
        <v>2597.8290654000002</v>
      </c>
      <c r="AG28" s="425">
        <v>2604.0429936999999</v>
      </c>
      <c r="AH28" s="425">
        <v>2605.0854141</v>
      </c>
      <c r="AI28" s="425">
        <v>2605.1814436</v>
      </c>
      <c r="AJ28" s="425">
        <v>2600.8348375999999</v>
      </c>
      <c r="AK28" s="425">
        <v>2601.6602692000001</v>
      </c>
      <c r="AL28" s="425">
        <v>2604.1614936000001</v>
      </c>
      <c r="AM28" s="425">
        <v>2611.0476573000001</v>
      </c>
      <c r="AN28" s="425">
        <v>2614.8686075000001</v>
      </c>
      <c r="AO28" s="425">
        <v>2618.3334908000002</v>
      </c>
      <c r="AP28" s="425">
        <v>2621.8585392</v>
      </c>
      <c r="AQ28" s="425">
        <v>2624.2991142999999</v>
      </c>
      <c r="AR28" s="425">
        <v>2626.0714481999998</v>
      </c>
      <c r="AS28" s="425">
        <v>2625.1051986000002</v>
      </c>
      <c r="AT28" s="425">
        <v>2627.0938068</v>
      </c>
      <c r="AU28" s="425">
        <v>2629.9669306999999</v>
      </c>
      <c r="AV28" s="425">
        <v>2633.5217679000002</v>
      </c>
      <c r="AW28" s="425">
        <v>2638.3160244999999</v>
      </c>
      <c r="AX28" s="425">
        <v>2644.1468983</v>
      </c>
      <c r="AY28" s="425">
        <v>2653.8531944000001</v>
      </c>
      <c r="AZ28" s="425">
        <v>2659.6281988000001</v>
      </c>
      <c r="BA28" s="425">
        <v>2664.3107163999998</v>
      </c>
      <c r="BB28" s="425">
        <v>2665.7683345</v>
      </c>
      <c r="BC28" s="425">
        <v>2669.8651884000001</v>
      </c>
      <c r="BD28" s="437">
        <v>2674.4690000000001</v>
      </c>
      <c r="BE28" s="437">
        <v>2680.85</v>
      </c>
      <c r="BF28" s="437">
        <v>2685.5140000000001</v>
      </c>
      <c r="BG28" s="437">
        <v>2689.7330000000002</v>
      </c>
      <c r="BH28" s="437">
        <v>2691.873</v>
      </c>
      <c r="BI28" s="437">
        <v>2696.422</v>
      </c>
      <c r="BJ28" s="437">
        <v>2701.75</v>
      </c>
      <c r="BK28" s="437">
        <v>2708.9929999999999</v>
      </c>
      <c r="BL28" s="437">
        <v>2715.0230000000001</v>
      </c>
      <c r="BM28" s="437">
        <v>2720.9780000000001</v>
      </c>
      <c r="BN28" s="437">
        <v>2726.873</v>
      </c>
      <c r="BO28" s="437">
        <v>2732.6660000000002</v>
      </c>
      <c r="BP28" s="437">
        <v>2738.37</v>
      </c>
      <c r="BQ28" s="437">
        <v>2744.3159999999998</v>
      </c>
      <c r="BR28" s="437">
        <v>2749.6</v>
      </c>
      <c r="BS28" s="437">
        <v>2754.5509999999999</v>
      </c>
      <c r="BT28" s="437">
        <v>2759.1680000000001</v>
      </c>
      <c r="BU28" s="437">
        <v>2763.451</v>
      </c>
      <c r="BV28" s="437">
        <v>2767.4009999999998</v>
      </c>
    </row>
    <row r="29" spans="1:74" ht="11.1" customHeight="1" x14ac:dyDescent="0.2">
      <c r="A29" s="86" t="s">
        <v>437</v>
      </c>
      <c r="B29" s="647" t="s">
        <v>1179</v>
      </c>
      <c r="C29" s="425">
        <v>1164.6664608999999</v>
      </c>
      <c r="D29" s="425">
        <v>1178.7544355</v>
      </c>
      <c r="E29" s="425">
        <v>1204.2005526</v>
      </c>
      <c r="F29" s="425">
        <v>1281.3317655999999</v>
      </c>
      <c r="G29" s="425">
        <v>1299.2489528000001</v>
      </c>
      <c r="H29" s="425">
        <v>1298.2790675000001</v>
      </c>
      <c r="I29" s="425">
        <v>1243.4357081000001</v>
      </c>
      <c r="J29" s="425">
        <v>1230.9314790999999</v>
      </c>
      <c r="K29" s="425">
        <v>1225.7799788</v>
      </c>
      <c r="L29" s="425">
        <v>1219.8060958999999</v>
      </c>
      <c r="M29" s="425">
        <v>1235.4913867</v>
      </c>
      <c r="N29" s="425">
        <v>1264.6607399</v>
      </c>
      <c r="O29" s="425">
        <v>1355.4897301999999</v>
      </c>
      <c r="P29" s="425">
        <v>1375.4955268000001</v>
      </c>
      <c r="Q29" s="425">
        <v>1372.8537045999999</v>
      </c>
      <c r="R29" s="425">
        <v>1308.8645445</v>
      </c>
      <c r="S29" s="425">
        <v>1289.9522738999999</v>
      </c>
      <c r="T29" s="425">
        <v>1277.4171736000001</v>
      </c>
      <c r="U29" s="425">
        <v>1279.0389720000001</v>
      </c>
      <c r="V29" s="425">
        <v>1273.4234164</v>
      </c>
      <c r="W29" s="425">
        <v>1268.3502351</v>
      </c>
      <c r="X29" s="425">
        <v>1261.0327826</v>
      </c>
      <c r="Y29" s="425">
        <v>1259.1343337000001</v>
      </c>
      <c r="Z29" s="425">
        <v>1259.8682429999999</v>
      </c>
      <c r="AA29" s="425">
        <v>1268.0010863</v>
      </c>
      <c r="AB29" s="425">
        <v>1270.4247802</v>
      </c>
      <c r="AC29" s="425">
        <v>1271.9059004999999</v>
      </c>
      <c r="AD29" s="425">
        <v>1269.2646921999999</v>
      </c>
      <c r="AE29" s="425">
        <v>1271.2454814</v>
      </c>
      <c r="AF29" s="425">
        <v>1274.6685130000001</v>
      </c>
      <c r="AG29" s="425">
        <v>1283.951804</v>
      </c>
      <c r="AH29" s="425">
        <v>1286.9458079999999</v>
      </c>
      <c r="AI29" s="425">
        <v>1288.0685421000001</v>
      </c>
      <c r="AJ29" s="425">
        <v>1282.8656513000001</v>
      </c>
      <c r="AK29" s="425">
        <v>1283.5866112000001</v>
      </c>
      <c r="AL29" s="425">
        <v>1285.7770668999999</v>
      </c>
      <c r="AM29" s="425">
        <v>1292.8233193999999</v>
      </c>
      <c r="AN29" s="425">
        <v>1295.4130415</v>
      </c>
      <c r="AO29" s="425">
        <v>1296.932534</v>
      </c>
      <c r="AP29" s="425">
        <v>1295.6208518999999</v>
      </c>
      <c r="AQ29" s="425">
        <v>1296.3205938999999</v>
      </c>
      <c r="AR29" s="425">
        <v>1297.2708150999999</v>
      </c>
      <c r="AS29" s="425">
        <v>1299.0125155000001</v>
      </c>
      <c r="AT29" s="425">
        <v>1300.057945</v>
      </c>
      <c r="AU29" s="425">
        <v>1300.9481034999999</v>
      </c>
      <c r="AV29" s="425">
        <v>1300.7281029000001</v>
      </c>
      <c r="AW29" s="425">
        <v>1302.0238858</v>
      </c>
      <c r="AX29" s="425">
        <v>1303.8805637999999</v>
      </c>
      <c r="AY29" s="425">
        <v>1307.5966478</v>
      </c>
      <c r="AZ29" s="425">
        <v>1309.6012330000001</v>
      </c>
      <c r="BA29" s="425">
        <v>1311.1928304</v>
      </c>
      <c r="BB29" s="425">
        <v>1311.5618158</v>
      </c>
      <c r="BC29" s="425">
        <v>1312.9346553</v>
      </c>
      <c r="BD29" s="437">
        <v>1314.502</v>
      </c>
      <c r="BE29" s="437">
        <v>1316.595</v>
      </c>
      <c r="BF29" s="437">
        <v>1318.3019999999999</v>
      </c>
      <c r="BG29" s="437">
        <v>1319.953</v>
      </c>
      <c r="BH29" s="437">
        <v>1320.6659999999999</v>
      </c>
      <c r="BI29" s="437">
        <v>1322.8710000000001</v>
      </c>
      <c r="BJ29" s="437">
        <v>1325.6849999999999</v>
      </c>
      <c r="BK29" s="437">
        <v>1330.124</v>
      </c>
      <c r="BL29" s="437">
        <v>1333.39</v>
      </c>
      <c r="BM29" s="437">
        <v>1336.501</v>
      </c>
      <c r="BN29" s="437">
        <v>1339.16</v>
      </c>
      <c r="BO29" s="437">
        <v>1342.184</v>
      </c>
      <c r="BP29" s="437">
        <v>1345.2760000000001</v>
      </c>
      <c r="BQ29" s="437">
        <v>1348.6790000000001</v>
      </c>
      <c r="BR29" s="437">
        <v>1351.7249999999999</v>
      </c>
      <c r="BS29" s="437">
        <v>1354.6579999999999</v>
      </c>
      <c r="BT29" s="437">
        <v>1357.4760000000001</v>
      </c>
      <c r="BU29" s="437">
        <v>1360.181</v>
      </c>
      <c r="BV29" s="437">
        <v>1362.7719999999999</v>
      </c>
    </row>
    <row r="30" spans="1:74" ht="11.1" customHeight="1" x14ac:dyDescent="0.2">
      <c r="A30" s="86" t="s">
        <v>438</v>
      </c>
      <c r="B30" s="647" t="s">
        <v>1180</v>
      </c>
      <c r="C30" s="425">
        <v>3436.8310237999999</v>
      </c>
      <c r="D30" s="425">
        <v>3470.3498407000002</v>
      </c>
      <c r="E30" s="425">
        <v>3531.7242479000001</v>
      </c>
      <c r="F30" s="425">
        <v>3717.3173783000002</v>
      </c>
      <c r="G30" s="425">
        <v>3762.1306166999998</v>
      </c>
      <c r="H30" s="425">
        <v>3762.5270958999999</v>
      </c>
      <c r="I30" s="425">
        <v>3645.3610732000002</v>
      </c>
      <c r="J30" s="425">
        <v>3611.7833409999998</v>
      </c>
      <c r="K30" s="425">
        <v>3588.6481567999999</v>
      </c>
      <c r="L30" s="425">
        <v>3520.6149669000001</v>
      </c>
      <c r="M30" s="425">
        <v>3559.8702933999998</v>
      </c>
      <c r="N30" s="425">
        <v>3651.0735828000002</v>
      </c>
      <c r="O30" s="425">
        <v>3970.2882788000002</v>
      </c>
      <c r="P30" s="425">
        <v>4033.3399115000002</v>
      </c>
      <c r="Q30" s="425">
        <v>4016.2919244999998</v>
      </c>
      <c r="R30" s="425">
        <v>3774.0081909999999</v>
      </c>
      <c r="S30" s="425">
        <v>3705.6130597000001</v>
      </c>
      <c r="T30" s="425">
        <v>3665.9704038</v>
      </c>
      <c r="U30" s="425">
        <v>3690.4851011000001</v>
      </c>
      <c r="V30" s="425">
        <v>3681.7937376</v>
      </c>
      <c r="W30" s="425">
        <v>3675.3011910999999</v>
      </c>
      <c r="X30" s="425">
        <v>3676.4206362</v>
      </c>
      <c r="Y30" s="425">
        <v>3670.2658425999998</v>
      </c>
      <c r="Z30" s="425">
        <v>3662.2499850999998</v>
      </c>
      <c r="AA30" s="425">
        <v>3646.3243149</v>
      </c>
      <c r="AB30" s="425">
        <v>3639.1228907</v>
      </c>
      <c r="AC30" s="425">
        <v>3634.5969639999998</v>
      </c>
      <c r="AD30" s="425">
        <v>3631.3748059</v>
      </c>
      <c r="AE30" s="425">
        <v>3633.2286708000001</v>
      </c>
      <c r="AF30" s="425">
        <v>3638.78683</v>
      </c>
      <c r="AG30" s="425">
        <v>3654.9195546000001</v>
      </c>
      <c r="AH30" s="425">
        <v>3662.7335987000001</v>
      </c>
      <c r="AI30" s="425">
        <v>3669.0992335999999</v>
      </c>
      <c r="AJ30" s="425">
        <v>3669.0904457000001</v>
      </c>
      <c r="AK30" s="425">
        <v>3676.2537723</v>
      </c>
      <c r="AL30" s="425">
        <v>3685.6631997</v>
      </c>
      <c r="AM30" s="425">
        <v>3703.1653538999999</v>
      </c>
      <c r="AN30" s="425">
        <v>3712.6820136000001</v>
      </c>
      <c r="AO30" s="425">
        <v>3720.0598046999999</v>
      </c>
      <c r="AP30" s="425">
        <v>3722.8350393000001</v>
      </c>
      <c r="AQ30" s="425">
        <v>3727.7828591000002</v>
      </c>
      <c r="AR30" s="425">
        <v>3732.4395764000001</v>
      </c>
      <c r="AS30" s="425">
        <v>3734.10529</v>
      </c>
      <c r="AT30" s="425">
        <v>3740.2047278</v>
      </c>
      <c r="AU30" s="425">
        <v>3748.0379886999999</v>
      </c>
      <c r="AV30" s="425">
        <v>3758.2457100000001</v>
      </c>
      <c r="AW30" s="425">
        <v>3769.0661393</v>
      </c>
      <c r="AX30" s="425">
        <v>3781.1399138000002</v>
      </c>
      <c r="AY30" s="425">
        <v>3798.8336761</v>
      </c>
      <c r="AZ30" s="425">
        <v>3810.1391591000001</v>
      </c>
      <c r="BA30" s="425">
        <v>3819.4230054999998</v>
      </c>
      <c r="BB30" s="425">
        <v>3822.9936112</v>
      </c>
      <c r="BC30" s="425">
        <v>3831.0028870000001</v>
      </c>
      <c r="BD30" s="437">
        <v>3839.759</v>
      </c>
      <c r="BE30" s="437">
        <v>3850.9589999999998</v>
      </c>
      <c r="BF30" s="437">
        <v>3859.9369999999999</v>
      </c>
      <c r="BG30" s="437">
        <v>3868.39</v>
      </c>
      <c r="BH30" s="437">
        <v>3873.7370000000001</v>
      </c>
      <c r="BI30" s="437">
        <v>3883.0729999999999</v>
      </c>
      <c r="BJ30" s="437">
        <v>3893.819</v>
      </c>
      <c r="BK30" s="437">
        <v>3908.16</v>
      </c>
      <c r="BL30" s="437">
        <v>3920.0839999999998</v>
      </c>
      <c r="BM30" s="437">
        <v>3931.777</v>
      </c>
      <c r="BN30" s="437">
        <v>3942.9989999999998</v>
      </c>
      <c r="BO30" s="437">
        <v>3954.4119999999998</v>
      </c>
      <c r="BP30" s="437">
        <v>3965.7739999999999</v>
      </c>
      <c r="BQ30" s="437">
        <v>3977.8519999999999</v>
      </c>
      <c r="BR30" s="437">
        <v>3988.54</v>
      </c>
      <c r="BS30" s="437">
        <v>3998.6039999999998</v>
      </c>
      <c r="BT30" s="437">
        <v>4008.0439999999999</v>
      </c>
      <c r="BU30" s="437">
        <v>4016.86</v>
      </c>
      <c r="BV30" s="437">
        <v>4025.0520000000001</v>
      </c>
    </row>
    <row r="31" spans="1:74" ht="11.1" customHeight="1" x14ac:dyDescent="0.2">
      <c r="A31" s="86" t="s">
        <v>439</v>
      </c>
      <c r="B31" s="647" t="s">
        <v>1181</v>
      </c>
      <c r="C31" s="425">
        <v>939.46868433999998</v>
      </c>
      <c r="D31" s="425">
        <v>954.19922512999995</v>
      </c>
      <c r="E31" s="425">
        <v>976.72609471999999</v>
      </c>
      <c r="F31" s="425">
        <v>1037.7417447</v>
      </c>
      <c r="G31" s="425">
        <v>1052.8419332000001</v>
      </c>
      <c r="H31" s="425">
        <v>1052.7191118000001</v>
      </c>
      <c r="I31" s="425">
        <v>1011.8476282</v>
      </c>
      <c r="J31" s="425">
        <v>1000.4230264</v>
      </c>
      <c r="K31" s="425">
        <v>992.91965389999996</v>
      </c>
      <c r="L31" s="425">
        <v>971.61741496000002</v>
      </c>
      <c r="M31" s="425">
        <v>985.24657321999996</v>
      </c>
      <c r="N31" s="425">
        <v>1016.0870328</v>
      </c>
      <c r="O31" s="425">
        <v>1123.6872983000001</v>
      </c>
      <c r="P31" s="425">
        <v>1144.288982</v>
      </c>
      <c r="Q31" s="425">
        <v>1137.4405885000001</v>
      </c>
      <c r="R31" s="425">
        <v>1052.6988185</v>
      </c>
      <c r="S31" s="425">
        <v>1028.7827453</v>
      </c>
      <c r="T31" s="425">
        <v>1015.2490694000001</v>
      </c>
      <c r="U31" s="425">
        <v>1025.6620935000001</v>
      </c>
      <c r="V31" s="425">
        <v>1022.7199856</v>
      </c>
      <c r="W31" s="425">
        <v>1019.9870482</v>
      </c>
      <c r="X31" s="425">
        <v>1018.0050489</v>
      </c>
      <c r="Y31" s="425">
        <v>1015.2841268</v>
      </c>
      <c r="Z31" s="425">
        <v>1012.3660494</v>
      </c>
      <c r="AA31" s="425">
        <v>1008.9728818999999</v>
      </c>
      <c r="AB31" s="425">
        <v>1005.8689452</v>
      </c>
      <c r="AC31" s="425">
        <v>1002.7763042</v>
      </c>
      <c r="AD31" s="425">
        <v>998.03203913000004</v>
      </c>
      <c r="AE31" s="425">
        <v>996.20917998000004</v>
      </c>
      <c r="AF31" s="425">
        <v>995.64480672000002</v>
      </c>
      <c r="AG31" s="425">
        <v>998.29379639000001</v>
      </c>
      <c r="AH31" s="425">
        <v>998.78023715999996</v>
      </c>
      <c r="AI31" s="425">
        <v>999.05900606</v>
      </c>
      <c r="AJ31" s="425">
        <v>997.22239492999995</v>
      </c>
      <c r="AK31" s="425">
        <v>998.51660117999995</v>
      </c>
      <c r="AL31" s="425">
        <v>1001.0339167</v>
      </c>
      <c r="AM31" s="425">
        <v>1007.8789269</v>
      </c>
      <c r="AN31" s="425">
        <v>1010.5140216999999</v>
      </c>
      <c r="AO31" s="425">
        <v>1012.0437866</v>
      </c>
      <c r="AP31" s="425">
        <v>1010.9673531</v>
      </c>
      <c r="AQ31" s="425">
        <v>1011.4121095</v>
      </c>
      <c r="AR31" s="425">
        <v>1011.8771874</v>
      </c>
      <c r="AS31" s="425">
        <v>1011.545801</v>
      </c>
      <c r="AT31" s="425">
        <v>1012.6641112</v>
      </c>
      <c r="AU31" s="425">
        <v>1014.4153322</v>
      </c>
      <c r="AV31" s="425">
        <v>1017.013792</v>
      </c>
      <c r="AW31" s="425">
        <v>1019.8700888</v>
      </c>
      <c r="AX31" s="425">
        <v>1023.1985506</v>
      </c>
      <c r="AY31" s="425">
        <v>1028.4057264999999</v>
      </c>
      <c r="AZ31" s="425">
        <v>1031.6236061</v>
      </c>
      <c r="BA31" s="425">
        <v>1034.2587386</v>
      </c>
      <c r="BB31" s="425">
        <v>1035.5212104</v>
      </c>
      <c r="BC31" s="425">
        <v>1037.583284</v>
      </c>
      <c r="BD31" s="437">
        <v>1039.655</v>
      </c>
      <c r="BE31" s="437">
        <v>1042.0619999999999</v>
      </c>
      <c r="BF31" s="437">
        <v>1043.9090000000001</v>
      </c>
      <c r="BG31" s="437">
        <v>1045.5219999999999</v>
      </c>
      <c r="BH31" s="437">
        <v>1046.1500000000001</v>
      </c>
      <c r="BI31" s="437">
        <v>1047.856</v>
      </c>
      <c r="BJ31" s="437">
        <v>1049.8910000000001</v>
      </c>
      <c r="BK31" s="437">
        <v>1052.768</v>
      </c>
      <c r="BL31" s="437">
        <v>1055.0740000000001</v>
      </c>
      <c r="BM31" s="437">
        <v>1057.3240000000001</v>
      </c>
      <c r="BN31" s="437">
        <v>1059.433</v>
      </c>
      <c r="BO31" s="437">
        <v>1061.6320000000001</v>
      </c>
      <c r="BP31" s="437">
        <v>1063.836</v>
      </c>
      <c r="BQ31" s="437">
        <v>1066.203</v>
      </c>
      <c r="BR31" s="437">
        <v>1068.3030000000001</v>
      </c>
      <c r="BS31" s="437">
        <v>1070.2909999999999</v>
      </c>
      <c r="BT31" s="437">
        <v>1072.1690000000001</v>
      </c>
      <c r="BU31" s="437">
        <v>1073.9349999999999</v>
      </c>
      <c r="BV31" s="437">
        <v>1075.5899999999999</v>
      </c>
    </row>
    <row r="32" spans="1:74" ht="11.1" customHeight="1" x14ac:dyDescent="0.2">
      <c r="A32" s="86" t="s">
        <v>440</v>
      </c>
      <c r="B32" s="647" t="s">
        <v>1182</v>
      </c>
      <c r="C32" s="425">
        <v>2070.7597679</v>
      </c>
      <c r="D32" s="425">
        <v>2086.3932174000001</v>
      </c>
      <c r="E32" s="425">
        <v>2120.9624757000001</v>
      </c>
      <c r="F32" s="425">
        <v>2234.2111012999999</v>
      </c>
      <c r="G32" s="425">
        <v>2261.8443087000001</v>
      </c>
      <c r="H32" s="425">
        <v>2263.6056561999999</v>
      </c>
      <c r="I32" s="425">
        <v>2198.4955807000001</v>
      </c>
      <c r="J32" s="425">
        <v>2179.2628807999999</v>
      </c>
      <c r="K32" s="425">
        <v>2164.9079932</v>
      </c>
      <c r="L32" s="425">
        <v>2116.6197093999999</v>
      </c>
      <c r="M32" s="425">
        <v>2141.1288531</v>
      </c>
      <c r="N32" s="425">
        <v>2199.6242158999999</v>
      </c>
      <c r="O32" s="425">
        <v>2401.8291309000001</v>
      </c>
      <c r="P32" s="425">
        <v>2446.0044314000002</v>
      </c>
      <c r="Q32" s="425">
        <v>2441.8734507999998</v>
      </c>
      <c r="R32" s="425">
        <v>2303.1582520000002</v>
      </c>
      <c r="S32" s="425">
        <v>2267.1231618000002</v>
      </c>
      <c r="T32" s="425">
        <v>2247.4902431999999</v>
      </c>
      <c r="U32" s="425">
        <v>2263.9281285000002</v>
      </c>
      <c r="V32" s="425">
        <v>2262.3480789999999</v>
      </c>
      <c r="W32" s="425">
        <v>2262.4187270000002</v>
      </c>
      <c r="X32" s="425">
        <v>2268.5423178000001</v>
      </c>
      <c r="Y32" s="425">
        <v>2268.6126767999999</v>
      </c>
      <c r="Z32" s="425">
        <v>2267.0320492000001</v>
      </c>
      <c r="AA32" s="425">
        <v>2259.1772464000001</v>
      </c>
      <c r="AB32" s="425">
        <v>2257.7620373</v>
      </c>
      <c r="AC32" s="425">
        <v>2258.1632331999999</v>
      </c>
      <c r="AD32" s="425">
        <v>2259.9848250999999</v>
      </c>
      <c r="AE32" s="425">
        <v>2264.3158379000001</v>
      </c>
      <c r="AF32" s="425">
        <v>2270.7602625</v>
      </c>
      <c r="AG32" s="425">
        <v>2284.9065460000002</v>
      </c>
      <c r="AH32" s="425">
        <v>2291.3864588000001</v>
      </c>
      <c r="AI32" s="425">
        <v>2295.7884481000001</v>
      </c>
      <c r="AJ32" s="425">
        <v>2293.3288637000001</v>
      </c>
      <c r="AK32" s="425">
        <v>2297.1627435</v>
      </c>
      <c r="AL32" s="425">
        <v>2302.5064373999999</v>
      </c>
      <c r="AM32" s="425">
        <v>2315.4290267000001</v>
      </c>
      <c r="AN32" s="425">
        <v>2319.2405376000002</v>
      </c>
      <c r="AO32" s="425">
        <v>2320.0100514999999</v>
      </c>
      <c r="AP32" s="425">
        <v>2310.3070207999999</v>
      </c>
      <c r="AQ32" s="425">
        <v>2310.5654512999999</v>
      </c>
      <c r="AR32" s="425">
        <v>2313.3547954000001</v>
      </c>
      <c r="AS32" s="425">
        <v>2322.2984246999999</v>
      </c>
      <c r="AT32" s="425">
        <v>2327.4320674999999</v>
      </c>
      <c r="AU32" s="425">
        <v>2332.3790951999999</v>
      </c>
      <c r="AV32" s="425">
        <v>2335.5285319999998</v>
      </c>
      <c r="AW32" s="425">
        <v>2341.3105617000001</v>
      </c>
      <c r="AX32" s="425">
        <v>2348.1142082000001</v>
      </c>
      <c r="AY32" s="425">
        <v>2359.0439704999999</v>
      </c>
      <c r="AZ32" s="425">
        <v>2365.5624769000001</v>
      </c>
      <c r="BA32" s="425">
        <v>2370.7742262000002</v>
      </c>
      <c r="BB32" s="425">
        <v>2372.1643475999999</v>
      </c>
      <c r="BC32" s="425">
        <v>2376.6487355999998</v>
      </c>
      <c r="BD32" s="437">
        <v>2381.7130000000002</v>
      </c>
      <c r="BE32" s="437">
        <v>2388.4850000000001</v>
      </c>
      <c r="BF32" s="437">
        <v>2393.8609999999999</v>
      </c>
      <c r="BG32" s="437">
        <v>2398.9690000000001</v>
      </c>
      <c r="BH32" s="437">
        <v>2402.3429999999998</v>
      </c>
      <c r="BI32" s="437">
        <v>2408.0149999999999</v>
      </c>
      <c r="BJ32" s="437">
        <v>2414.52</v>
      </c>
      <c r="BK32" s="437">
        <v>2423.143</v>
      </c>
      <c r="BL32" s="437">
        <v>2430.3470000000002</v>
      </c>
      <c r="BM32" s="437">
        <v>2437.4169999999999</v>
      </c>
      <c r="BN32" s="437">
        <v>2444.1729999999998</v>
      </c>
      <c r="BO32" s="437">
        <v>2451.1149999999998</v>
      </c>
      <c r="BP32" s="437">
        <v>2458.0619999999999</v>
      </c>
      <c r="BQ32" s="437">
        <v>2465.3389999999999</v>
      </c>
      <c r="BR32" s="437">
        <v>2472.0500000000002</v>
      </c>
      <c r="BS32" s="437">
        <v>2478.5189999999998</v>
      </c>
      <c r="BT32" s="437">
        <v>2484.7469999999998</v>
      </c>
      <c r="BU32" s="437">
        <v>2490.7350000000001</v>
      </c>
      <c r="BV32" s="437">
        <v>2496.482</v>
      </c>
    </row>
    <row r="33" spans="1:74" ht="11.1" customHeight="1" x14ac:dyDescent="0.2">
      <c r="A33" s="86" t="s">
        <v>441</v>
      </c>
      <c r="B33" s="647" t="s">
        <v>1183</v>
      </c>
      <c r="C33" s="425">
        <v>1257.1146145</v>
      </c>
      <c r="D33" s="425">
        <v>1274.2989858999999</v>
      </c>
      <c r="E33" s="425">
        <v>1301.7157256</v>
      </c>
      <c r="F33" s="425">
        <v>1375.6284252</v>
      </c>
      <c r="G33" s="425">
        <v>1396.3122080000001</v>
      </c>
      <c r="H33" s="425">
        <v>1400.0306654999999</v>
      </c>
      <c r="I33" s="425">
        <v>1357.8601077000001</v>
      </c>
      <c r="J33" s="425">
        <v>1349.3406821999999</v>
      </c>
      <c r="K33" s="425">
        <v>1345.5486989000001</v>
      </c>
      <c r="L33" s="425">
        <v>1327.7597241000001</v>
      </c>
      <c r="M33" s="425">
        <v>1347.4659506999999</v>
      </c>
      <c r="N33" s="425">
        <v>1385.9429448000001</v>
      </c>
      <c r="O33" s="425">
        <v>1507.8601903000001</v>
      </c>
      <c r="P33" s="425">
        <v>1535.3766068</v>
      </c>
      <c r="Q33" s="425">
        <v>1533.1616779000001</v>
      </c>
      <c r="R33" s="425">
        <v>1447.8819228</v>
      </c>
      <c r="S33" s="425">
        <v>1426.2044142</v>
      </c>
      <c r="T33" s="425">
        <v>1414.7956712</v>
      </c>
      <c r="U33" s="425">
        <v>1427.0997927000001</v>
      </c>
      <c r="V33" s="425">
        <v>1426.1455063000001</v>
      </c>
      <c r="W33" s="425">
        <v>1425.3769112</v>
      </c>
      <c r="X33" s="425">
        <v>1426.2117347000001</v>
      </c>
      <c r="Y33" s="425">
        <v>1424.7512264</v>
      </c>
      <c r="Z33" s="425">
        <v>1422.4131136999999</v>
      </c>
      <c r="AA33" s="425">
        <v>1417.5248372000001</v>
      </c>
      <c r="AB33" s="425">
        <v>1414.6859354000001</v>
      </c>
      <c r="AC33" s="425">
        <v>1412.2238488</v>
      </c>
      <c r="AD33" s="425">
        <v>1407.5576331</v>
      </c>
      <c r="AE33" s="425">
        <v>1407.7848852</v>
      </c>
      <c r="AF33" s="425">
        <v>1410.3246607999999</v>
      </c>
      <c r="AG33" s="425">
        <v>1421.1985334999999</v>
      </c>
      <c r="AH33" s="425">
        <v>1423.8471758999999</v>
      </c>
      <c r="AI33" s="425">
        <v>1424.2921616000001</v>
      </c>
      <c r="AJ33" s="425">
        <v>1417.3559502999999</v>
      </c>
      <c r="AK33" s="425">
        <v>1417.2767778</v>
      </c>
      <c r="AL33" s="425">
        <v>1418.8771039000001</v>
      </c>
      <c r="AM33" s="425">
        <v>1424.0684762000001</v>
      </c>
      <c r="AN33" s="425">
        <v>1427.5941384</v>
      </c>
      <c r="AO33" s="425">
        <v>1431.3656384999999</v>
      </c>
      <c r="AP33" s="425">
        <v>1437.3631817999999</v>
      </c>
      <c r="AQ33" s="425">
        <v>1440.1412031</v>
      </c>
      <c r="AR33" s="425">
        <v>1441.6799079</v>
      </c>
      <c r="AS33" s="425">
        <v>1438.7928634</v>
      </c>
      <c r="AT33" s="425">
        <v>1440.2427600999999</v>
      </c>
      <c r="AU33" s="425">
        <v>1442.8431648999999</v>
      </c>
      <c r="AV33" s="425">
        <v>1447.8726019999999</v>
      </c>
      <c r="AW33" s="425">
        <v>1451.8151303</v>
      </c>
      <c r="AX33" s="425">
        <v>1455.9492739</v>
      </c>
      <c r="AY33" s="425">
        <v>1461.5270929999999</v>
      </c>
      <c r="AZ33" s="425">
        <v>1465.1054217000001</v>
      </c>
      <c r="BA33" s="425">
        <v>1467.9363202</v>
      </c>
      <c r="BB33" s="425">
        <v>1468.6613440000001</v>
      </c>
      <c r="BC33" s="425">
        <v>1471.016216</v>
      </c>
      <c r="BD33" s="437">
        <v>1473.6420000000001</v>
      </c>
      <c r="BE33" s="437">
        <v>1477.058</v>
      </c>
      <c r="BF33" s="437">
        <v>1479.8389999999999</v>
      </c>
      <c r="BG33" s="437">
        <v>1482.5029999999999</v>
      </c>
      <c r="BH33" s="437">
        <v>1484.194</v>
      </c>
      <c r="BI33" s="437">
        <v>1487.2670000000001</v>
      </c>
      <c r="BJ33" s="437">
        <v>1490.865</v>
      </c>
      <c r="BK33" s="437">
        <v>1495.72</v>
      </c>
      <c r="BL33" s="437">
        <v>1499.819</v>
      </c>
      <c r="BM33" s="437">
        <v>1503.895</v>
      </c>
      <c r="BN33" s="437">
        <v>1507.9349999999999</v>
      </c>
      <c r="BO33" s="437">
        <v>1511.972</v>
      </c>
      <c r="BP33" s="437">
        <v>1515.9939999999999</v>
      </c>
      <c r="BQ33" s="437">
        <v>1520.1969999999999</v>
      </c>
      <c r="BR33" s="437">
        <v>1524.0419999999999</v>
      </c>
      <c r="BS33" s="437">
        <v>1527.7260000000001</v>
      </c>
      <c r="BT33" s="437">
        <v>1531.248</v>
      </c>
      <c r="BU33" s="437">
        <v>1534.6089999999999</v>
      </c>
      <c r="BV33" s="437">
        <v>1537.808</v>
      </c>
    </row>
    <row r="34" spans="1:74" ht="11.1" customHeight="1" x14ac:dyDescent="0.2">
      <c r="A34" s="86" t="s">
        <v>442</v>
      </c>
      <c r="B34" s="647" t="s">
        <v>1187</v>
      </c>
      <c r="C34" s="425">
        <v>2980.5159020000001</v>
      </c>
      <c r="D34" s="425">
        <v>3009.1790572</v>
      </c>
      <c r="E34" s="425">
        <v>3057.5698860000002</v>
      </c>
      <c r="F34" s="425">
        <v>3180.5951347</v>
      </c>
      <c r="G34" s="425">
        <v>3227.2612509000001</v>
      </c>
      <c r="H34" s="425">
        <v>3252.4749809</v>
      </c>
      <c r="I34" s="425">
        <v>3236.5770809999999</v>
      </c>
      <c r="J34" s="425">
        <v>3233.6304713999998</v>
      </c>
      <c r="K34" s="425">
        <v>3223.9759084000002</v>
      </c>
      <c r="L34" s="425">
        <v>3147.3675235000001</v>
      </c>
      <c r="M34" s="425">
        <v>3169.4814550000001</v>
      </c>
      <c r="N34" s="425">
        <v>3230.0718344000002</v>
      </c>
      <c r="O34" s="425">
        <v>3453.2619165000001</v>
      </c>
      <c r="P34" s="425">
        <v>3497.7127507</v>
      </c>
      <c r="Q34" s="425">
        <v>3487.5475918000002</v>
      </c>
      <c r="R34" s="425">
        <v>3325.0602936</v>
      </c>
      <c r="S34" s="425">
        <v>3278.9427580000001</v>
      </c>
      <c r="T34" s="425">
        <v>3251.4888390000001</v>
      </c>
      <c r="U34" s="425">
        <v>3272.8100141999998</v>
      </c>
      <c r="V34" s="425">
        <v>3260.0997198</v>
      </c>
      <c r="W34" s="425">
        <v>3243.4694334999999</v>
      </c>
      <c r="X34" s="425">
        <v>3219.9531434</v>
      </c>
      <c r="Y34" s="425">
        <v>3197.7073822000002</v>
      </c>
      <c r="Z34" s="425">
        <v>3173.766138</v>
      </c>
      <c r="AA34" s="425">
        <v>3141.0514687</v>
      </c>
      <c r="AB34" s="425">
        <v>3119.0277151</v>
      </c>
      <c r="AC34" s="425">
        <v>3100.6169352000002</v>
      </c>
      <c r="AD34" s="425">
        <v>3083.8138405</v>
      </c>
      <c r="AE34" s="425">
        <v>3074.1329741999998</v>
      </c>
      <c r="AF34" s="425">
        <v>3069.5690479</v>
      </c>
      <c r="AG34" s="425">
        <v>3076.2114378000001</v>
      </c>
      <c r="AH34" s="425">
        <v>3077.3143593</v>
      </c>
      <c r="AI34" s="425">
        <v>3078.9671884999998</v>
      </c>
      <c r="AJ34" s="425">
        <v>3082.4654343000002</v>
      </c>
      <c r="AK34" s="425">
        <v>3084.2464475000002</v>
      </c>
      <c r="AL34" s="425">
        <v>3085.6057368000002</v>
      </c>
      <c r="AM34" s="425">
        <v>3083.0668443999998</v>
      </c>
      <c r="AN34" s="425">
        <v>3086.1900295999999</v>
      </c>
      <c r="AO34" s="425">
        <v>3091.4988343999999</v>
      </c>
      <c r="AP34" s="425">
        <v>3104.4467521000001</v>
      </c>
      <c r="AQ34" s="425">
        <v>3110.0366763000002</v>
      </c>
      <c r="AR34" s="425">
        <v>3113.7221002000001</v>
      </c>
      <c r="AS34" s="425">
        <v>3111.7830208999999</v>
      </c>
      <c r="AT34" s="425">
        <v>3114.4494463000001</v>
      </c>
      <c r="AU34" s="425">
        <v>3118.0013736000001</v>
      </c>
      <c r="AV34" s="425">
        <v>3121.7319298000002</v>
      </c>
      <c r="AW34" s="425">
        <v>3127.5850153000001</v>
      </c>
      <c r="AX34" s="425">
        <v>3134.8537572</v>
      </c>
      <c r="AY34" s="425">
        <v>3147.3633831000002</v>
      </c>
      <c r="AZ34" s="425">
        <v>3154.5945173</v>
      </c>
      <c r="BA34" s="425">
        <v>3160.3723874000002</v>
      </c>
      <c r="BB34" s="425">
        <v>3162.0299442</v>
      </c>
      <c r="BC34" s="425">
        <v>3166.9015728999998</v>
      </c>
      <c r="BD34" s="437">
        <v>3172.32</v>
      </c>
      <c r="BE34" s="437">
        <v>3179.2660000000001</v>
      </c>
      <c r="BF34" s="437">
        <v>3185.0439999999999</v>
      </c>
      <c r="BG34" s="437">
        <v>3190.6329999999998</v>
      </c>
      <c r="BH34" s="437">
        <v>3194.5450000000001</v>
      </c>
      <c r="BI34" s="437">
        <v>3200.8760000000002</v>
      </c>
      <c r="BJ34" s="437">
        <v>3208.136</v>
      </c>
      <c r="BK34" s="437">
        <v>3217.7089999999998</v>
      </c>
      <c r="BL34" s="437">
        <v>3225.7919999999999</v>
      </c>
      <c r="BM34" s="437">
        <v>3233.7689999999998</v>
      </c>
      <c r="BN34" s="437">
        <v>3241.5219999999999</v>
      </c>
      <c r="BO34" s="437">
        <v>3249.3719999999998</v>
      </c>
      <c r="BP34" s="437">
        <v>3257.201</v>
      </c>
      <c r="BQ34" s="437">
        <v>3265.4349999999999</v>
      </c>
      <c r="BR34" s="437">
        <v>3272.9050000000002</v>
      </c>
      <c r="BS34" s="437">
        <v>3280.0369999999998</v>
      </c>
      <c r="BT34" s="437">
        <v>3286.83</v>
      </c>
      <c r="BU34" s="437">
        <v>3293.2829999999999</v>
      </c>
      <c r="BV34" s="437">
        <v>3299.3980000000001</v>
      </c>
    </row>
    <row r="35" spans="1:74" ht="11.1" customHeight="1" x14ac:dyDescent="0.2">
      <c r="A35" s="86"/>
      <c r="B35" s="96" t="s">
        <v>28</v>
      </c>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45"/>
      <c r="BE35" s="645"/>
      <c r="BF35" s="645"/>
      <c r="BG35" s="645"/>
      <c r="BH35" s="645"/>
      <c r="BI35" s="645"/>
      <c r="BJ35" s="645"/>
      <c r="BK35" s="645"/>
      <c r="BL35" s="645"/>
      <c r="BM35" s="645"/>
      <c r="BN35" s="645"/>
      <c r="BO35" s="645"/>
      <c r="BP35" s="645"/>
      <c r="BQ35" s="645"/>
      <c r="BR35" s="645"/>
      <c r="BS35" s="645"/>
      <c r="BT35" s="645"/>
      <c r="BU35" s="645"/>
      <c r="BV35" s="645"/>
    </row>
    <row r="36" spans="1:74" ht="11.1" customHeight="1" x14ac:dyDescent="0.2">
      <c r="A36" s="86" t="s">
        <v>443</v>
      </c>
      <c r="B36" s="647" t="s">
        <v>1176</v>
      </c>
      <c r="C36" s="425">
        <v>6046.3657702</v>
      </c>
      <c r="D36" s="425">
        <v>6032.2457547000004</v>
      </c>
      <c r="E36" s="425">
        <v>6019.2472584999996</v>
      </c>
      <c r="F36" s="425">
        <v>6011.8229308999998</v>
      </c>
      <c r="G36" s="425">
        <v>6009.2518633</v>
      </c>
      <c r="H36" s="425">
        <v>6009.5197572999996</v>
      </c>
      <c r="I36" s="425">
        <v>6010.9326208000002</v>
      </c>
      <c r="J36" s="425">
        <v>6013.0776864999998</v>
      </c>
      <c r="K36" s="425">
        <v>6015.8624931000004</v>
      </c>
      <c r="L36" s="425">
        <v>6019.1508688000004</v>
      </c>
      <c r="M36" s="425">
        <v>6022.6317994000001</v>
      </c>
      <c r="N36" s="425">
        <v>6025.9505601999999</v>
      </c>
      <c r="O36" s="425">
        <v>6028.9892257000001</v>
      </c>
      <c r="P36" s="425">
        <v>6032.5770675000003</v>
      </c>
      <c r="Q36" s="425">
        <v>6037.7801562000004</v>
      </c>
      <c r="R36" s="425">
        <v>6045.2507432000002</v>
      </c>
      <c r="S36" s="425">
        <v>6053.9858016999997</v>
      </c>
      <c r="T36" s="425">
        <v>6062.5684855</v>
      </c>
      <c r="U36" s="425">
        <v>6069.8665658</v>
      </c>
      <c r="V36" s="425">
        <v>6075.8862835999998</v>
      </c>
      <c r="W36" s="425">
        <v>6080.9184971000004</v>
      </c>
      <c r="X36" s="425">
        <v>6085.2953250999999</v>
      </c>
      <c r="Y36" s="425">
        <v>6089.5139282</v>
      </c>
      <c r="Z36" s="425">
        <v>6094.1127273000002</v>
      </c>
      <c r="AA36" s="425">
        <v>6099.2393617999996</v>
      </c>
      <c r="AB36" s="425">
        <v>6103.4783442999997</v>
      </c>
      <c r="AC36" s="425">
        <v>6105.0234056999998</v>
      </c>
      <c r="AD36" s="425">
        <v>6102.7288859999999</v>
      </c>
      <c r="AE36" s="425">
        <v>6098.0915606999997</v>
      </c>
      <c r="AF36" s="425">
        <v>6093.2688145000002</v>
      </c>
      <c r="AG36" s="425">
        <v>6089.9715697000001</v>
      </c>
      <c r="AH36" s="425">
        <v>6088.1249004000001</v>
      </c>
      <c r="AI36" s="425">
        <v>6087.2074180999998</v>
      </c>
      <c r="AJ36" s="425">
        <v>6086.7535243000002</v>
      </c>
      <c r="AK36" s="425">
        <v>6086.5207780999999</v>
      </c>
      <c r="AL36" s="425">
        <v>6086.3225281000005</v>
      </c>
      <c r="AM36" s="425">
        <v>6086.1281379000002</v>
      </c>
      <c r="AN36" s="425">
        <v>6086.5310300000001</v>
      </c>
      <c r="AO36" s="425">
        <v>6088.2806417000002</v>
      </c>
      <c r="AP36" s="425">
        <v>6091.8847384000001</v>
      </c>
      <c r="AQ36" s="425">
        <v>6096.8843976999997</v>
      </c>
      <c r="AR36" s="425">
        <v>6102.5790250999999</v>
      </c>
      <c r="AS36" s="425">
        <v>6108.3029614999996</v>
      </c>
      <c r="AT36" s="425">
        <v>6113.5302903000002</v>
      </c>
      <c r="AU36" s="425">
        <v>6117.7700301000004</v>
      </c>
      <c r="AV36" s="425">
        <v>6120.7675437999997</v>
      </c>
      <c r="AW36" s="425">
        <v>6123.2135719999997</v>
      </c>
      <c r="AX36" s="425">
        <v>6126.0351994000002</v>
      </c>
      <c r="AY36" s="425">
        <v>6129.9320558999998</v>
      </c>
      <c r="AZ36" s="425">
        <v>6134.6939519999996</v>
      </c>
      <c r="BA36" s="425">
        <v>6139.8832432999998</v>
      </c>
      <c r="BB36" s="425">
        <v>6145.1603715000001</v>
      </c>
      <c r="BC36" s="425">
        <v>6150.5781233999996</v>
      </c>
      <c r="BD36" s="437">
        <v>6156.2870000000003</v>
      </c>
      <c r="BE36" s="437">
        <v>6162.3429999999998</v>
      </c>
      <c r="BF36" s="437">
        <v>6168.4170000000004</v>
      </c>
      <c r="BG36" s="437">
        <v>6174.085</v>
      </c>
      <c r="BH36" s="437">
        <v>6179.0609999999997</v>
      </c>
      <c r="BI36" s="437">
        <v>6183.6170000000002</v>
      </c>
      <c r="BJ36" s="437">
        <v>6188.1620000000003</v>
      </c>
      <c r="BK36" s="437">
        <v>6193.0050000000001</v>
      </c>
      <c r="BL36" s="437">
        <v>6198.058</v>
      </c>
      <c r="BM36" s="437">
        <v>6203.1289999999999</v>
      </c>
      <c r="BN36" s="437">
        <v>6208.0569999999998</v>
      </c>
      <c r="BO36" s="437">
        <v>6212.7830000000004</v>
      </c>
      <c r="BP36" s="437">
        <v>6217.277</v>
      </c>
      <c r="BQ36" s="437">
        <v>6221.5280000000002</v>
      </c>
      <c r="BR36" s="437">
        <v>6225.6040000000003</v>
      </c>
      <c r="BS36" s="437">
        <v>6229.59</v>
      </c>
      <c r="BT36" s="437">
        <v>6233.5590000000002</v>
      </c>
      <c r="BU36" s="437">
        <v>6237.527</v>
      </c>
      <c r="BV36" s="437">
        <v>6241.4939999999997</v>
      </c>
    </row>
    <row r="37" spans="1:74" ht="11.1" customHeight="1" x14ac:dyDescent="0.2">
      <c r="A37" s="86" t="s">
        <v>444</v>
      </c>
      <c r="B37" s="647" t="s">
        <v>1177</v>
      </c>
      <c r="C37" s="425">
        <v>16432.326690999998</v>
      </c>
      <c r="D37" s="425">
        <v>16393.285306999998</v>
      </c>
      <c r="E37" s="425">
        <v>16351.861768000001</v>
      </c>
      <c r="F37" s="425">
        <v>16317.609333</v>
      </c>
      <c r="G37" s="425">
        <v>16290.222882</v>
      </c>
      <c r="H37" s="425">
        <v>16266.932697</v>
      </c>
      <c r="I37" s="425">
        <v>16245.335392999999</v>
      </c>
      <c r="J37" s="425">
        <v>16224.492908</v>
      </c>
      <c r="K37" s="425">
        <v>16203.833509</v>
      </c>
      <c r="L37" s="425">
        <v>16182.841132</v>
      </c>
      <c r="M37" s="425">
        <v>16161.222390999999</v>
      </c>
      <c r="N37" s="425">
        <v>16138.739566</v>
      </c>
      <c r="O37" s="425">
        <v>16115.435054</v>
      </c>
      <c r="P37" s="425">
        <v>16092.471718000001</v>
      </c>
      <c r="Q37" s="425">
        <v>16071.292538</v>
      </c>
      <c r="R37" s="425">
        <v>16053.613503</v>
      </c>
      <c r="S37" s="425">
        <v>16042.242644</v>
      </c>
      <c r="T37" s="425">
        <v>16040.260999</v>
      </c>
      <c r="U37" s="425">
        <v>16049.245140000001</v>
      </c>
      <c r="V37" s="425">
        <v>16064.753772</v>
      </c>
      <c r="W37" s="425">
        <v>16080.841129</v>
      </c>
      <c r="X37" s="425">
        <v>16093.052610999999</v>
      </c>
      <c r="Y37" s="425">
        <v>16102.898273000001</v>
      </c>
      <c r="Z37" s="425">
        <v>16113.379331</v>
      </c>
      <c r="AA37" s="425">
        <v>16126.195118</v>
      </c>
      <c r="AB37" s="425">
        <v>16137.837433999999</v>
      </c>
      <c r="AC37" s="425">
        <v>16143.496192000001</v>
      </c>
      <c r="AD37" s="425">
        <v>16139.904315</v>
      </c>
      <c r="AE37" s="425">
        <v>16129.966763</v>
      </c>
      <c r="AF37" s="425">
        <v>16118.131507</v>
      </c>
      <c r="AG37" s="425">
        <v>16108.064560000001</v>
      </c>
      <c r="AH37" s="425">
        <v>16100.304119</v>
      </c>
      <c r="AI37" s="425">
        <v>16094.606427000001</v>
      </c>
      <c r="AJ37" s="425">
        <v>16090.571061000001</v>
      </c>
      <c r="AK37" s="425">
        <v>16087.170937000001</v>
      </c>
      <c r="AL37" s="425">
        <v>16083.222303</v>
      </c>
      <c r="AM37" s="425">
        <v>16078.20327</v>
      </c>
      <c r="AN37" s="425">
        <v>16074.239379000001</v>
      </c>
      <c r="AO37" s="425">
        <v>16074.118028999999</v>
      </c>
      <c r="AP37" s="425">
        <v>16079.741196999999</v>
      </c>
      <c r="AQ37" s="425">
        <v>16089.469171000001</v>
      </c>
      <c r="AR37" s="425">
        <v>16100.776813</v>
      </c>
      <c r="AS37" s="425">
        <v>16111.488852</v>
      </c>
      <c r="AT37" s="425">
        <v>16120.829479</v>
      </c>
      <c r="AU37" s="425">
        <v>16128.372751999999</v>
      </c>
      <c r="AV37" s="425">
        <v>16134.074291000001</v>
      </c>
      <c r="AW37" s="425">
        <v>16139.415966</v>
      </c>
      <c r="AX37" s="425">
        <v>16146.261214</v>
      </c>
      <c r="AY37" s="425">
        <v>16155.936025999999</v>
      </c>
      <c r="AZ37" s="425">
        <v>16167.61663</v>
      </c>
      <c r="BA37" s="425">
        <v>16179.941814</v>
      </c>
      <c r="BB37" s="425">
        <v>16191.867591</v>
      </c>
      <c r="BC37" s="425">
        <v>16203.618893000001</v>
      </c>
      <c r="BD37" s="437">
        <v>16215.74</v>
      </c>
      <c r="BE37" s="437">
        <v>16228.6</v>
      </c>
      <c r="BF37" s="437">
        <v>16241.89</v>
      </c>
      <c r="BG37" s="437">
        <v>16255.16</v>
      </c>
      <c r="BH37" s="437">
        <v>16268.03</v>
      </c>
      <c r="BI37" s="437">
        <v>16280.63</v>
      </c>
      <c r="BJ37" s="437">
        <v>16293.2</v>
      </c>
      <c r="BK37" s="437">
        <v>16305.9</v>
      </c>
      <c r="BL37" s="437">
        <v>16318.7</v>
      </c>
      <c r="BM37" s="437">
        <v>16331.48</v>
      </c>
      <c r="BN37" s="437">
        <v>16344.11</v>
      </c>
      <c r="BO37" s="437">
        <v>16356.39</v>
      </c>
      <c r="BP37" s="437">
        <v>16368.09</v>
      </c>
      <c r="BQ37" s="437">
        <v>16379.08</v>
      </c>
      <c r="BR37" s="437">
        <v>16389.490000000002</v>
      </c>
      <c r="BS37" s="437">
        <v>16399.55</v>
      </c>
      <c r="BT37" s="437">
        <v>16409.45</v>
      </c>
      <c r="BU37" s="437">
        <v>16419.27</v>
      </c>
      <c r="BV37" s="437">
        <v>16429.04</v>
      </c>
    </row>
    <row r="38" spans="1:74" ht="11.1" customHeight="1" x14ac:dyDescent="0.2">
      <c r="A38" s="86" t="s">
        <v>445</v>
      </c>
      <c r="B38" s="647" t="s">
        <v>1178</v>
      </c>
      <c r="C38" s="425">
        <v>19031.825137</v>
      </c>
      <c r="D38" s="425">
        <v>18984.247103999998</v>
      </c>
      <c r="E38" s="425">
        <v>18944.856640000002</v>
      </c>
      <c r="F38" s="425">
        <v>18929.525420999998</v>
      </c>
      <c r="G38" s="425">
        <v>18931.303048999998</v>
      </c>
      <c r="H38" s="425">
        <v>18937.533608999998</v>
      </c>
      <c r="I38" s="425">
        <v>18938.140767000001</v>
      </c>
      <c r="J38" s="425">
        <v>18933.366524000001</v>
      </c>
      <c r="K38" s="425">
        <v>18926.032464</v>
      </c>
      <c r="L38" s="425">
        <v>18918.465011</v>
      </c>
      <c r="M38" s="425">
        <v>18911.009954000001</v>
      </c>
      <c r="N38" s="425">
        <v>18903.517919999998</v>
      </c>
      <c r="O38" s="425">
        <v>18896.190855000001</v>
      </c>
      <c r="P38" s="425">
        <v>18890.635966999998</v>
      </c>
      <c r="Q38" s="425">
        <v>18888.811781</v>
      </c>
      <c r="R38" s="425">
        <v>18892.259694</v>
      </c>
      <c r="S38" s="425">
        <v>18900.852583</v>
      </c>
      <c r="T38" s="425">
        <v>18914.046194999999</v>
      </c>
      <c r="U38" s="425">
        <v>18930.969486000002</v>
      </c>
      <c r="V38" s="425">
        <v>18949.444246999999</v>
      </c>
      <c r="W38" s="425">
        <v>18966.965477000002</v>
      </c>
      <c r="X38" s="425">
        <v>18981.875238000001</v>
      </c>
      <c r="Y38" s="425">
        <v>18995.903842</v>
      </c>
      <c r="Z38" s="425">
        <v>19011.628664</v>
      </c>
      <c r="AA38" s="425">
        <v>19030.305036000002</v>
      </c>
      <c r="AB38" s="425">
        <v>19047.900120999999</v>
      </c>
      <c r="AC38" s="425">
        <v>19059.059037999999</v>
      </c>
      <c r="AD38" s="425">
        <v>19060.061332000001</v>
      </c>
      <c r="AE38" s="425">
        <v>19053.724237999999</v>
      </c>
      <c r="AF38" s="425">
        <v>19044.499417999999</v>
      </c>
      <c r="AG38" s="425">
        <v>19036.136255000001</v>
      </c>
      <c r="AH38" s="425">
        <v>19029.575025999999</v>
      </c>
      <c r="AI38" s="425">
        <v>19025.053733000001</v>
      </c>
      <c r="AJ38" s="425">
        <v>19022.457170999998</v>
      </c>
      <c r="AK38" s="425">
        <v>19020.257318</v>
      </c>
      <c r="AL38" s="425">
        <v>19016.572949000001</v>
      </c>
      <c r="AM38" s="425">
        <v>19010.517457999998</v>
      </c>
      <c r="AN38" s="425">
        <v>19005.182733000001</v>
      </c>
      <c r="AO38" s="425">
        <v>19004.655285000001</v>
      </c>
      <c r="AP38" s="425">
        <v>19011.796439000002</v>
      </c>
      <c r="AQ38" s="425">
        <v>19024.566782000002</v>
      </c>
      <c r="AR38" s="425">
        <v>19039.701714999999</v>
      </c>
      <c r="AS38" s="425">
        <v>19054.384580999998</v>
      </c>
      <c r="AT38" s="425">
        <v>19067.590488999998</v>
      </c>
      <c r="AU38" s="425">
        <v>19078.742491000001</v>
      </c>
      <c r="AV38" s="425">
        <v>19087.686553</v>
      </c>
      <c r="AW38" s="425">
        <v>19095.960308999998</v>
      </c>
      <c r="AX38" s="425">
        <v>19105.524310000001</v>
      </c>
      <c r="AY38" s="425">
        <v>19117.759571999999</v>
      </c>
      <c r="AZ38" s="425">
        <v>19131.728962000001</v>
      </c>
      <c r="BA38" s="425">
        <v>19145.915810999999</v>
      </c>
      <c r="BB38" s="425">
        <v>19159.170934999998</v>
      </c>
      <c r="BC38" s="425">
        <v>19171.815091</v>
      </c>
      <c r="BD38" s="437">
        <v>19184.54</v>
      </c>
      <c r="BE38" s="437">
        <v>19197.810000000001</v>
      </c>
      <c r="BF38" s="437">
        <v>19211.23</v>
      </c>
      <c r="BG38" s="437">
        <v>19224.21</v>
      </c>
      <c r="BH38" s="437">
        <v>19236.3</v>
      </c>
      <c r="BI38" s="437">
        <v>19247.82</v>
      </c>
      <c r="BJ38" s="437">
        <v>19259.27</v>
      </c>
      <c r="BK38" s="437">
        <v>19271.02</v>
      </c>
      <c r="BL38" s="437">
        <v>19283.080000000002</v>
      </c>
      <c r="BM38" s="437">
        <v>19295.310000000001</v>
      </c>
      <c r="BN38" s="437">
        <v>19307.57</v>
      </c>
      <c r="BO38" s="437">
        <v>19319.53</v>
      </c>
      <c r="BP38" s="437">
        <v>19330.830000000002</v>
      </c>
      <c r="BQ38" s="437">
        <v>19341.23</v>
      </c>
      <c r="BR38" s="437">
        <v>19350.900000000001</v>
      </c>
      <c r="BS38" s="437">
        <v>19360.16</v>
      </c>
      <c r="BT38" s="437">
        <v>19369.25</v>
      </c>
      <c r="BU38" s="437">
        <v>19378.259999999998</v>
      </c>
      <c r="BV38" s="437">
        <v>19387.23</v>
      </c>
    </row>
    <row r="39" spans="1:74" ht="11.1" customHeight="1" x14ac:dyDescent="0.2">
      <c r="A39" s="86" t="s">
        <v>446</v>
      </c>
      <c r="B39" s="647" t="s">
        <v>1179</v>
      </c>
      <c r="C39" s="425">
        <v>8655.7171249999992</v>
      </c>
      <c r="D39" s="425">
        <v>8636.5842730000004</v>
      </c>
      <c r="E39" s="425">
        <v>8619.4664076999998</v>
      </c>
      <c r="F39" s="425">
        <v>8610.7739624999995</v>
      </c>
      <c r="G39" s="425">
        <v>8608.2370676999999</v>
      </c>
      <c r="H39" s="425">
        <v>8607.4157778000008</v>
      </c>
      <c r="I39" s="425">
        <v>8604.7532229999997</v>
      </c>
      <c r="J39" s="425">
        <v>8600.2248362999999</v>
      </c>
      <c r="K39" s="425">
        <v>8594.6891262000008</v>
      </c>
      <c r="L39" s="425">
        <v>8588.9097777999996</v>
      </c>
      <c r="M39" s="425">
        <v>8583.2711815999992</v>
      </c>
      <c r="N39" s="425">
        <v>8578.0629048999999</v>
      </c>
      <c r="O39" s="425">
        <v>8573.5542010999998</v>
      </c>
      <c r="P39" s="425">
        <v>8569.9330676000009</v>
      </c>
      <c r="Q39" s="425">
        <v>8567.3671883000006</v>
      </c>
      <c r="R39" s="425">
        <v>8566.2448745999991</v>
      </c>
      <c r="S39" s="425">
        <v>8567.8369490999994</v>
      </c>
      <c r="T39" s="425">
        <v>8573.6348622000005</v>
      </c>
      <c r="U39" s="425">
        <v>8584.4354251999994</v>
      </c>
      <c r="V39" s="425">
        <v>8598.2568941000009</v>
      </c>
      <c r="W39" s="425">
        <v>8612.4228858000006</v>
      </c>
      <c r="X39" s="425">
        <v>8624.9397716999993</v>
      </c>
      <c r="Y39" s="425">
        <v>8636.5449425000006</v>
      </c>
      <c r="Z39" s="425">
        <v>8648.6585436000005</v>
      </c>
      <c r="AA39" s="425">
        <v>8662.0540552000002</v>
      </c>
      <c r="AB39" s="425">
        <v>8674.9182980999994</v>
      </c>
      <c r="AC39" s="425">
        <v>8684.7914280999994</v>
      </c>
      <c r="AD39" s="425">
        <v>8689.9394265999999</v>
      </c>
      <c r="AE39" s="425">
        <v>8691.5315769000008</v>
      </c>
      <c r="AF39" s="425">
        <v>8691.4629877999996</v>
      </c>
      <c r="AG39" s="425">
        <v>8691.3335293</v>
      </c>
      <c r="AH39" s="425">
        <v>8691.5621152000003</v>
      </c>
      <c r="AI39" s="425">
        <v>8692.2724202999998</v>
      </c>
      <c r="AJ39" s="425">
        <v>8693.4920803000005</v>
      </c>
      <c r="AK39" s="425">
        <v>8694.8645746000002</v>
      </c>
      <c r="AL39" s="425">
        <v>8695.9373433000001</v>
      </c>
      <c r="AM39" s="425">
        <v>8696.5912575000002</v>
      </c>
      <c r="AN39" s="425">
        <v>8698.0409113999995</v>
      </c>
      <c r="AO39" s="425">
        <v>8701.8343303000001</v>
      </c>
      <c r="AP39" s="425">
        <v>8708.9972422999999</v>
      </c>
      <c r="AQ39" s="425">
        <v>8718.4661887999991</v>
      </c>
      <c r="AR39" s="425">
        <v>8728.6554142000005</v>
      </c>
      <c r="AS39" s="425">
        <v>8738.2158689999997</v>
      </c>
      <c r="AT39" s="425">
        <v>8746.7453280999998</v>
      </c>
      <c r="AU39" s="425">
        <v>8754.0782722999993</v>
      </c>
      <c r="AV39" s="425">
        <v>8760.2493734</v>
      </c>
      <c r="AW39" s="425">
        <v>8766.094067</v>
      </c>
      <c r="AX39" s="425">
        <v>8772.6479794000006</v>
      </c>
      <c r="AY39" s="425">
        <v>8780.6234267</v>
      </c>
      <c r="AZ39" s="425">
        <v>8789.4394840000004</v>
      </c>
      <c r="BA39" s="425">
        <v>8798.1919161999995</v>
      </c>
      <c r="BB39" s="425">
        <v>8806.2068252000008</v>
      </c>
      <c r="BC39" s="425">
        <v>8813.7316611999995</v>
      </c>
      <c r="BD39" s="437">
        <v>8821.2440000000006</v>
      </c>
      <c r="BE39" s="437">
        <v>8829.0959999999995</v>
      </c>
      <c r="BF39" s="437">
        <v>8837.1329999999998</v>
      </c>
      <c r="BG39" s="437">
        <v>8845.0759999999991</v>
      </c>
      <c r="BH39" s="437">
        <v>8852.7250000000004</v>
      </c>
      <c r="BI39" s="437">
        <v>8860.2049999999999</v>
      </c>
      <c r="BJ39" s="437">
        <v>8867.7219999999998</v>
      </c>
      <c r="BK39" s="437">
        <v>8875.4240000000009</v>
      </c>
      <c r="BL39" s="437">
        <v>8883.2430000000004</v>
      </c>
      <c r="BM39" s="437">
        <v>8891.0519999999997</v>
      </c>
      <c r="BN39" s="437">
        <v>8898.7330000000002</v>
      </c>
      <c r="BO39" s="437">
        <v>8906.1880000000001</v>
      </c>
      <c r="BP39" s="437">
        <v>8913.3279999999995</v>
      </c>
      <c r="BQ39" s="437">
        <v>8920.0939999999991</v>
      </c>
      <c r="BR39" s="437">
        <v>8926.5689999999995</v>
      </c>
      <c r="BS39" s="437">
        <v>8932.8680000000004</v>
      </c>
      <c r="BT39" s="437">
        <v>8939.0930000000008</v>
      </c>
      <c r="BU39" s="437">
        <v>8945.277</v>
      </c>
      <c r="BV39" s="437">
        <v>8951.4419999999991</v>
      </c>
    </row>
    <row r="40" spans="1:74" ht="11.1" customHeight="1" x14ac:dyDescent="0.2">
      <c r="A40" s="86" t="s">
        <v>447</v>
      </c>
      <c r="B40" s="647" t="s">
        <v>1180</v>
      </c>
      <c r="C40" s="425">
        <v>25915.110570000001</v>
      </c>
      <c r="D40" s="425">
        <v>25869.602438000002</v>
      </c>
      <c r="E40" s="425">
        <v>25844.365519999999</v>
      </c>
      <c r="F40" s="425">
        <v>25865.306977</v>
      </c>
      <c r="G40" s="425">
        <v>25918.519875999998</v>
      </c>
      <c r="H40" s="425">
        <v>25980.143757999998</v>
      </c>
      <c r="I40" s="425">
        <v>26031.597647999999</v>
      </c>
      <c r="J40" s="425">
        <v>26075.418501</v>
      </c>
      <c r="K40" s="425">
        <v>26119.422757</v>
      </c>
      <c r="L40" s="425">
        <v>26169.317316000001</v>
      </c>
      <c r="M40" s="425">
        <v>26222.370931000001</v>
      </c>
      <c r="N40" s="425">
        <v>26273.742816000002</v>
      </c>
      <c r="O40" s="425">
        <v>26320.711157000002</v>
      </c>
      <c r="P40" s="425">
        <v>26369.030024</v>
      </c>
      <c r="Q40" s="425">
        <v>26426.572458999999</v>
      </c>
      <c r="R40" s="425">
        <v>26497.861108000001</v>
      </c>
      <c r="S40" s="425">
        <v>26574.017037000001</v>
      </c>
      <c r="T40" s="425">
        <v>26642.810915999999</v>
      </c>
      <c r="U40" s="425">
        <v>26695.485285999999</v>
      </c>
      <c r="V40" s="425">
        <v>26737.170165</v>
      </c>
      <c r="W40" s="425">
        <v>26776.467441000001</v>
      </c>
      <c r="X40" s="425">
        <v>26820.370199000001</v>
      </c>
      <c r="Y40" s="425">
        <v>26869.436311000001</v>
      </c>
      <c r="Z40" s="425">
        <v>26922.614847000001</v>
      </c>
      <c r="AA40" s="425">
        <v>26977.882812</v>
      </c>
      <c r="AB40" s="425">
        <v>27029.328943</v>
      </c>
      <c r="AC40" s="425">
        <v>27070.069912999999</v>
      </c>
      <c r="AD40" s="425">
        <v>27095.678325000001</v>
      </c>
      <c r="AE40" s="425">
        <v>27111.550515999999</v>
      </c>
      <c r="AF40" s="425">
        <v>27125.53875</v>
      </c>
      <c r="AG40" s="425">
        <v>27143.652152999999</v>
      </c>
      <c r="AH40" s="425">
        <v>27164.527287000001</v>
      </c>
      <c r="AI40" s="425">
        <v>27184.957568999998</v>
      </c>
      <c r="AJ40" s="425">
        <v>27202.310594999999</v>
      </c>
      <c r="AK40" s="425">
        <v>27216.250659000001</v>
      </c>
      <c r="AL40" s="425">
        <v>27227.016232000002</v>
      </c>
      <c r="AM40" s="425">
        <v>27235.610369999999</v>
      </c>
      <c r="AN40" s="425">
        <v>27246.094469</v>
      </c>
      <c r="AO40" s="425">
        <v>27263.294512</v>
      </c>
      <c r="AP40" s="425">
        <v>27290.521723000002</v>
      </c>
      <c r="AQ40" s="425">
        <v>27325.028284</v>
      </c>
      <c r="AR40" s="425">
        <v>27362.551618000001</v>
      </c>
      <c r="AS40" s="425">
        <v>27399.397019</v>
      </c>
      <c r="AT40" s="425">
        <v>27434.141262000001</v>
      </c>
      <c r="AU40" s="425">
        <v>27465.92899</v>
      </c>
      <c r="AV40" s="425">
        <v>27494.617606</v>
      </c>
      <c r="AW40" s="425">
        <v>27522.915541999999</v>
      </c>
      <c r="AX40" s="425">
        <v>27554.243988999999</v>
      </c>
      <c r="AY40" s="425">
        <v>27590.987054000001</v>
      </c>
      <c r="AZ40" s="425">
        <v>27631.380520999999</v>
      </c>
      <c r="BA40" s="425">
        <v>27672.623092999998</v>
      </c>
      <c r="BB40" s="425">
        <v>27712.574095</v>
      </c>
      <c r="BC40" s="425">
        <v>27751.735348999999</v>
      </c>
      <c r="BD40" s="437">
        <v>27791.27</v>
      </c>
      <c r="BE40" s="437">
        <v>27831.95</v>
      </c>
      <c r="BF40" s="437">
        <v>27873.03</v>
      </c>
      <c r="BG40" s="437">
        <v>27913.34</v>
      </c>
      <c r="BH40" s="437">
        <v>27952.03</v>
      </c>
      <c r="BI40" s="437">
        <v>27989.33</v>
      </c>
      <c r="BJ40" s="437">
        <v>28025.78</v>
      </c>
      <c r="BK40" s="437">
        <v>28061.82</v>
      </c>
      <c r="BL40" s="437">
        <v>28097.64</v>
      </c>
      <c r="BM40" s="437">
        <v>28133.38</v>
      </c>
      <c r="BN40" s="437">
        <v>28169.01</v>
      </c>
      <c r="BO40" s="437">
        <v>28203.87</v>
      </c>
      <c r="BP40" s="437">
        <v>28237.19</v>
      </c>
      <c r="BQ40" s="437">
        <v>28268.47</v>
      </c>
      <c r="BR40" s="437">
        <v>28298.35</v>
      </c>
      <c r="BS40" s="437">
        <v>28327.79</v>
      </c>
      <c r="BT40" s="437">
        <v>28357.56</v>
      </c>
      <c r="BU40" s="437">
        <v>28387.67</v>
      </c>
      <c r="BV40" s="437">
        <v>28417.95</v>
      </c>
    </row>
    <row r="41" spans="1:74" ht="11.1" customHeight="1" x14ac:dyDescent="0.2">
      <c r="A41" s="86" t="s">
        <v>448</v>
      </c>
      <c r="B41" s="647" t="s">
        <v>1181</v>
      </c>
      <c r="C41" s="425">
        <v>7740.3961366000003</v>
      </c>
      <c r="D41" s="425">
        <v>7724.1088430999998</v>
      </c>
      <c r="E41" s="425">
        <v>7711.0539054999999</v>
      </c>
      <c r="F41" s="425">
        <v>7707.6011080999997</v>
      </c>
      <c r="G41" s="425">
        <v>7710.8108725000002</v>
      </c>
      <c r="H41" s="425">
        <v>7715.4162802000001</v>
      </c>
      <c r="I41" s="425">
        <v>7717.2961290000003</v>
      </c>
      <c r="J41" s="425">
        <v>7716.9120837</v>
      </c>
      <c r="K41" s="425">
        <v>7715.8715257000003</v>
      </c>
      <c r="L41" s="425">
        <v>7715.4136694999997</v>
      </c>
      <c r="M41" s="425">
        <v>7715.3050616999999</v>
      </c>
      <c r="N41" s="425">
        <v>7714.9440820999998</v>
      </c>
      <c r="O41" s="425">
        <v>7714.0054927000001</v>
      </c>
      <c r="P41" s="425">
        <v>7713.2695847000005</v>
      </c>
      <c r="Q41" s="425">
        <v>7713.7930317999999</v>
      </c>
      <c r="R41" s="425">
        <v>7716.5072270000001</v>
      </c>
      <c r="S41" s="425">
        <v>7721.8424413000002</v>
      </c>
      <c r="T41" s="425">
        <v>7730.1036648999998</v>
      </c>
      <c r="U41" s="425">
        <v>7741.3437348999996</v>
      </c>
      <c r="V41" s="425">
        <v>7754.6068750000004</v>
      </c>
      <c r="W41" s="425">
        <v>7768.6851558999997</v>
      </c>
      <c r="X41" s="425">
        <v>7782.6582379000001</v>
      </c>
      <c r="Y41" s="425">
        <v>7796.7561416999997</v>
      </c>
      <c r="Z41" s="425">
        <v>7811.496478</v>
      </c>
      <c r="AA41" s="425">
        <v>7827.0100423000004</v>
      </c>
      <c r="AB41" s="425">
        <v>7841.8803687</v>
      </c>
      <c r="AC41" s="425">
        <v>7854.3041757999999</v>
      </c>
      <c r="AD41" s="425">
        <v>7862.9632696999997</v>
      </c>
      <c r="AE41" s="425">
        <v>7868.4798049000001</v>
      </c>
      <c r="AF41" s="425">
        <v>7871.9610229999998</v>
      </c>
      <c r="AG41" s="425">
        <v>7874.4434183000003</v>
      </c>
      <c r="AH41" s="425">
        <v>7876.6804953000001</v>
      </c>
      <c r="AI41" s="425">
        <v>7879.3550109999996</v>
      </c>
      <c r="AJ41" s="425">
        <v>7882.9123884000001</v>
      </c>
      <c r="AK41" s="425">
        <v>7886.8487145999998</v>
      </c>
      <c r="AL41" s="425">
        <v>7890.4227428000004</v>
      </c>
      <c r="AM41" s="425">
        <v>7893.2844656999996</v>
      </c>
      <c r="AN41" s="425">
        <v>7896.6488343000001</v>
      </c>
      <c r="AO41" s="425">
        <v>7902.1220395</v>
      </c>
      <c r="AP41" s="425">
        <v>7910.7820959000001</v>
      </c>
      <c r="AQ41" s="425">
        <v>7921.5943146999998</v>
      </c>
      <c r="AR41" s="425">
        <v>7932.9958310000002</v>
      </c>
      <c r="AS41" s="425">
        <v>7943.6898235999997</v>
      </c>
      <c r="AT41" s="425">
        <v>7953.4436459999997</v>
      </c>
      <c r="AU41" s="425">
        <v>7962.2906952000003</v>
      </c>
      <c r="AV41" s="425">
        <v>7970.3893153999998</v>
      </c>
      <c r="AW41" s="425">
        <v>7978.3976375000002</v>
      </c>
      <c r="AX41" s="425">
        <v>7987.0987396</v>
      </c>
      <c r="AY41" s="425">
        <v>7997.0145656000004</v>
      </c>
      <c r="AZ41" s="425">
        <v>8007.6225224999998</v>
      </c>
      <c r="BA41" s="425">
        <v>8018.1388833000001</v>
      </c>
      <c r="BB41" s="425">
        <v>8027.9731478000003</v>
      </c>
      <c r="BC41" s="425">
        <v>8037.3077235000001</v>
      </c>
      <c r="BD41" s="437">
        <v>8046.518</v>
      </c>
      <c r="BE41" s="437">
        <v>8055.8819999999996</v>
      </c>
      <c r="BF41" s="437">
        <v>8065.28</v>
      </c>
      <c r="BG41" s="437">
        <v>8074.4960000000001</v>
      </c>
      <c r="BH41" s="437">
        <v>8083.3760000000002</v>
      </c>
      <c r="BI41" s="437">
        <v>8092.0119999999997</v>
      </c>
      <c r="BJ41" s="437">
        <v>8100.5619999999999</v>
      </c>
      <c r="BK41" s="437">
        <v>8109.1279999999997</v>
      </c>
      <c r="BL41" s="437">
        <v>8117.598</v>
      </c>
      <c r="BM41" s="437">
        <v>8125.8059999999996</v>
      </c>
      <c r="BN41" s="437">
        <v>8133.6360000000004</v>
      </c>
      <c r="BO41" s="437">
        <v>8141.1580000000004</v>
      </c>
      <c r="BP41" s="437">
        <v>8148.491</v>
      </c>
      <c r="BQ41" s="437">
        <v>8155.7349999999997</v>
      </c>
      <c r="BR41" s="437">
        <v>8162.8980000000001</v>
      </c>
      <c r="BS41" s="437">
        <v>8169.9709999999995</v>
      </c>
      <c r="BT41" s="437">
        <v>8176.95</v>
      </c>
      <c r="BU41" s="437">
        <v>8183.8609999999999</v>
      </c>
      <c r="BV41" s="437">
        <v>8190.7389999999996</v>
      </c>
    </row>
    <row r="42" spans="1:74" ht="11.1" customHeight="1" x14ac:dyDescent="0.2">
      <c r="A42" s="86" t="s">
        <v>449</v>
      </c>
      <c r="B42" s="647" t="s">
        <v>1182</v>
      </c>
      <c r="C42" s="425">
        <v>15094.614106999999</v>
      </c>
      <c r="D42" s="425">
        <v>15069.335438</v>
      </c>
      <c r="E42" s="425">
        <v>15057.949521</v>
      </c>
      <c r="F42" s="425">
        <v>15076.525631</v>
      </c>
      <c r="G42" s="425">
        <v>15115.601245</v>
      </c>
      <c r="H42" s="425">
        <v>15159.330888</v>
      </c>
      <c r="I42" s="425">
        <v>15195.389861</v>
      </c>
      <c r="J42" s="425">
        <v>15225.536558</v>
      </c>
      <c r="K42" s="425">
        <v>15255.050146</v>
      </c>
      <c r="L42" s="425">
        <v>15287.838722</v>
      </c>
      <c r="M42" s="425">
        <v>15322.326106</v>
      </c>
      <c r="N42" s="425">
        <v>15355.565044999999</v>
      </c>
      <c r="O42" s="425">
        <v>15385.927530000001</v>
      </c>
      <c r="P42" s="425">
        <v>15417.062524999999</v>
      </c>
      <c r="Q42" s="425">
        <v>15453.938237</v>
      </c>
      <c r="R42" s="425">
        <v>15499.348614</v>
      </c>
      <c r="S42" s="425">
        <v>15547.390573000001</v>
      </c>
      <c r="T42" s="425">
        <v>15589.98677</v>
      </c>
      <c r="U42" s="425">
        <v>15621.398651</v>
      </c>
      <c r="V42" s="425">
        <v>15645.242806</v>
      </c>
      <c r="W42" s="425">
        <v>15667.474609999999</v>
      </c>
      <c r="X42" s="425">
        <v>15692.886727999999</v>
      </c>
      <c r="Y42" s="425">
        <v>15721.620975</v>
      </c>
      <c r="Z42" s="425">
        <v>15752.656451999999</v>
      </c>
      <c r="AA42" s="425">
        <v>15784.518939</v>
      </c>
      <c r="AB42" s="425">
        <v>15813.92092</v>
      </c>
      <c r="AC42" s="425">
        <v>15837.121555</v>
      </c>
      <c r="AD42" s="425">
        <v>15851.755465</v>
      </c>
      <c r="AE42" s="425">
        <v>15860.959117</v>
      </c>
      <c r="AF42" s="425">
        <v>15869.244436999999</v>
      </c>
      <c r="AG42" s="425">
        <v>15880.089518999999</v>
      </c>
      <c r="AH42" s="425">
        <v>15892.837114</v>
      </c>
      <c r="AI42" s="425">
        <v>15905.796139</v>
      </c>
      <c r="AJ42" s="425">
        <v>15917.513815</v>
      </c>
      <c r="AK42" s="425">
        <v>15927.490577</v>
      </c>
      <c r="AL42" s="425">
        <v>15935.465167</v>
      </c>
      <c r="AM42" s="425">
        <v>15941.732534999999</v>
      </c>
      <c r="AN42" s="425">
        <v>15948.812472</v>
      </c>
      <c r="AO42" s="425">
        <v>15959.780981</v>
      </c>
      <c r="AP42" s="425">
        <v>15976.809208000001</v>
      </c>
      <c r="AQ42" s="425">
        <v>15998.448885</v>
      </c>
      <c r="AR42" s="425">
        <v>16022.346890000001</v>
      </c>
      <c r="AS42" s="425">
        <v>16046.413882000001</v>
      </c>
      <c r="AT42" s="425">
        <v>16069.615653999999</v>
      </c>
      <c r="AU42" s="425">
        <v>16091.181779</v>
      </c>
      <c r="AV42" s="425">
        <v>16110.762763000001</v>
      </c>
      <c r="AW42" s="425">
        <v>16129.692825</v>
      </c>
      <c r="AX42" s="425">
        <v>16149.727118999999</v>
      </c>
      <c r="AY42" s="425">
        <v>16172.103924999999</v>
      </c>
      <c r="AZ42" s="425">
        <v>16195.994044999999</v>
      </c>
      <c r="BA42" s="425">
        <v>16220.051411</v>
      </c>
      <c r="BB42" s="425">
        <v>16243.334301000001</v>
      </c>
      <c r="BC42" s="425">
        <v>16266.518367000001</v>
      </c>
      <c r="BD42" s="437">
        <v>16290.68</v>
      </c>
      <c r="BE42" s="437">
        <v>16316.54</v>
      </c>
      <c r="BF42" s="437">
        <v>16343.35</v>
      </c>
      <c r="BG42" s="437">
        <v>16370</v>
      </c>
      <c r="BH42" s="437">
        <v>16395.64</v>
      </c>
      <c r="BI42" s="437">
        <v>16420.5</v>
      </c>
      <c r="BJ42" s="437">
        <v>16445.080000000002</v>
      </c>
      <c r="BK42" s="437">
        <v>16469.77</v>
      </c>
      <c r="BL42" s="437">
        <v>16494.61</v>
      </c>
      <c r="BM42" s="437">
        <v>16519.490000000002</v>
      </c>
      <c r="BN42" s="437">
        <v>16544.310000000001</v>
      </c>
      <c r="BO42" s="437">
        <v>16568.7</v>
      </c>
      <c r="BP42" s="437">
        <v>16592.27</v>
      </c>
      <c r="BQ42" s="437">
        <v>16614.759999999998</v>
      </c>
      <c r="BR42" s="437">
        <v>16636.400000000001</v>
      </c>
      <c r="BS42" s="437">
        <v>16657.560000000001</v>
      </c>
      <c r="BT42" s="437">
        <v>16678.54</v>
      </c>
      <c r="BU42" s="437">
        <v>16699.439999999999</v>
      </c>
      <c r="BV42" s="437">
        <v>16720.29</v>
      </c>
    </row>
    <row r="43" spans="1:74" ht="11.1" customHeight="1" x14ac:dyDescent="0.2">
      <c r="A43" s="86" t="s">
        <v>450</v>
      </c>
      <c r="B43" s="647" t="s">
        <v>1183</v>
      </c>
      <c r="C43" s="425">
        <v>9406.2187964000004</v>
      </c>
      <c r="D43" s="425">
        <v>9393.6328861000002</v>
      </c>
      <c r="E43" s="425">
        <v>9387.0759999999991</v>
      </c>
      <c r="F43" s="425">
        <v>9395.2905792000001</v>
      </c>
      <c r="G43" s="425">
        <v>9413.7371524999999</v>
      </c>
      <c r="H43" s="425">
        <v>9434.5557707999997</v>
      </c>
      <c r="I43" s="425">
        <v>9451.5874552999994</v>
      </c>
      <c r="J43" s="425">
        <v>9465.4771098000001</v>
      </c>
      <c r="K43" s="425">
        <v>9478.5706081999997</v>
      </c>
      <c r="L43" s="425">
        <v>9492.6432758999999</v>
      </c>
      <c r="M43" s="425">
        <v>9507.1882421999999</v>
      </c>
      <c r="N43" s="425">
        <v>9521.1280876000001</v>
      </c>
      <c r="O43" s="425">
        <v>9533.9152517000002</v>
      </c>
      <c r="P43" s="425">
        <v>9547.1216117000004</v>
      </c>
      <c r="Q43" s="425">
        <v>9562.8489038000007</v>
      </c>
      <c r="R43" s="425">
        <v>9582.3772114000003</v>
      </c>
      <c r="S43" s="425">
        <v>9603.7000047000001</v>
      </c>
      <c r="T43" s="425">
        <v>9623.9891009999992</v>
      </c>
      <c r="U43" s="425">
        <v>9641.0938530000003</v>
      </c>
      <c r="V43" s="425">
        <v>9655.5737559000008</v>
      </c>
      <c r="W43" s="425">
        <v>9668.6658408000003</v>
      </c>
      <c r="X43" s="425">
        <v>9681.5162292999994</v>
      </c>
      <c r="Y43" s="425">
        <v>9694.9074065000004</v>
      </c>
      <c r="Z43" s="425">
        <v>9709.5309483000001</v>
      </c>
      <c r="AA43" s="425">
        <v>9725.4616494999991</v>
      </c>
      <c r="AB43" s="425">
        <v>9740.3071803000003</v>
      </c>
      <c r="AC43" s="425">
        <v>9751.0584299999991</v>
      </c>
      <c r="AD43" s="425">
        <v>9755.8124217000004</v>
      </c>
      <c r="AE43" s="425">
        <v>9757.0907139999999</v>
      </c>
      <c r="AF43" s="425">
        <v>9758.5209993000008</v>
      </c>
      <c r="AG43" s="425">
        <v>9762.7678718000006</v>
      </c>
      <c r="AH43" s="425">
        <v>9768.6435330999993</v>
      </c>
      <c r="AI43" s="425">
        <v>9773.9970866000003</v>
      </c>
      <c r="AJ43" s="425">
        <v>9777.2192759999998</v>
      </c>
      <c r="AK43" s="425">
        <v>9778.8674069000008</v>
      </c>
      <c r="AL43" s="425">
        <v>9780.0404249999992</v>
      </c>
      <c r="AM43" s="425">
        <v>9781.7941014999997</v>
      </c>
      <c r="AN43" s="425">
        <v>9785.0115093999993</v>
      </c>
      <c r="AO43" s="425">
        <v>9790.5325467999992</v>
      </c>
      <c r="AP43" s="425">
        <v>9798.8691318000001</v>
      </c>
      <c r="AQ43" s="425">
        <v>9809.2212602</v>
      </c>
      <c r="AR43" s="425">
        <v>9820.4609476000005</v>
      </c>
      <c r="AS43" s="425">
        <v>9831.5920268999998</v>
      </c>
      <c r="AT43" s="425">
        <v>9842.1455989000006</v>
      </c>
      <c r="AU43" s="425">
        <v>9851.7845816999998</v>
      </c>
      <c r="AV43" s="425">
        <v>9860.4099659999993</v>
      </c>
      <c r="AW43" s="425">
        <v>9868.8750328000006</v>
      </c>
      <c r="AX43" s="425">
        <v>9878.2711357000007</v>
      </c>
      <c r="AY43" s="425">
        <v>9889.3695231999991</v>
      </c>
      <c r="AZ43" s="425">
        <v>9901.6610237000004</v>
      </c>
      <c r="BA43" s="425">
        <v>9914.3163605000009</v>
      </c>
      <c r="BB43" s="425">
        <v>9926.7029739000009</v>
      </c>
      <c r="BC43" s="425">
        <v>9938.9751715000002</v>
      </c>
      <c r="BD43" s="437">
        <v>9951.4840000000004</v>
      </c>
      <c r="BE43" s="437">
        <v>9964.4789999999994</v>
      </c>
      <c r="BF43" s="437">
        <v>9977.8050000000003</v>
      </c>
      <c r="BG43" s="437">
        <v>9991.2049999999999</v>
      </c>
      <c r="BH43" s="437">
        <v>10004.49</v>
      </c>
      <c r="BI43" s="437">
        <v>10017.75</v>
      </c>
      <c r="BJ43" s="437">
        <v>10031.129999999999</v>
      </c>
      <c r="BK43" s="437">
        <v>10044.75</v>
      </c>
      <c r="BL43" s="437">
        <v>10058.620000000001</v>
      </c>
      <c r="BM43" s="437">
        <v>10072.67</v>
      </c>
      <c r="BN43" s="437">
        <v>10086.85</v>
      </c>
      <c r="BO43" s="437">
        <v>10100.93</v>
      </c>
      <c r="BP43" s="437">
        <v>10114.65</v>
      </c>
      <c r="BQ43" s="437">
        <v>10127.84</v>
      </c>
      <c r="BR43" s="437">
        <v>10140.620000000001</v>
      </c>
      <c r="BS43" s="437">
        <v>10153.19</v>
      </c>
      <c r="BT43" s="437">
        <v>10165.719999999999</v>
      </c>
      <c r="BU43" s="437">
        <v>10178.25</v>
      </c>
      <c r="BV43" s="437">
        <v>10190.77</v>
      </c>
    </row>
    <row r="44" spans="1:74" ht="11.1" customHeight="1" x14ac:dyDescent="0.2">
      <c r="A44" s="86" t="s">
        <v>451</v>
      </c>
      <c r="B44" s="647" t="s">
        <v>1187</v>
      </c>
      <c r="C44" s="425">
        <v>18960.168279000001</v>
      </c>
      <c r="D44" s="425">
        <v>18915.358832999998</v>
      </c>
      <c r="E44" s="425">
        <v>18881.702979999998</v>
      </c>
      <c r="F44" s="425">
        <v>18876.189815000002</v>
      </c>
      <c r="G44" s="425">
        <v>18889.322204</v>
      </c>
      <c r="H44" s="425">
        <v>18904.981462</v>
      </c>
      <c r="I44" s="425">
        <v>18910.70867</v>
      </c>
      <c r="J44" s="425">
        <v>18908.683993999999</v>
      </c>
      <c r="K44" s="425">
        <v>18904.747372000002</v>
      </c>
      <c r="L44" s="425">
        <v>18903.287400000001</v>
      </c>
      <c r="M44" s="425">
        <v>18902.887316</v>
      </c>
      <c r="N44" s="425">
        <v>18900.679018999999</v>
      </c>
      <c r="O44" s="425">
        <v>18895.040772</v>
      </c>
      <c r="P44" s="425">
        <v>18889.336303</v>
      </c>
      <c r="Q44" s="425">
        <v>18888.175705000001</v>
      </c>
      <c r="R44" s="425">
        <v>18894.858735000002</v>
      </c>
      <c r="S44" s="425">
        <v>18907.443810000001</v>
      </c>
      <c r="T44" s="425">
        <v>18922.679005999998</v>
      </c>
      <c r="U44" s="425">
        <v>18937.881769</v>
      </c>
      <c r="V44" s="425">
        <v>18952.646999000001</v>
      </c>
      <c r="W44" s="425">
        <v>18967.138963000001</v>
      </c>
      <c r="X44" s="425">
        <v>18981.684301000001</v>
      </c>
      <c r="Y44" s="425">
        <v>18997.259147000001</v>
      </c>
      <c r="Z44" s="425">
        <v>19015.002009</v>
      </c>
      <c r="AA44" s="425">
        <v>19034.978509</v>
      </c>
      <c r="AB44" s="425">
        <v>19052.962728999999</v>
      </c>
      <c r="AC44" s="425">
        <v>19063.655863</v>
      </c>
      <c r="AD44" s="425">
        <v>19063.498046000001</v>
      </c>
      <c r="AE44" s="425">
        <v>19055.885169000001</v>
      </c>
      <c r="AF44" s="425">
        <v>19045.952065000001</v>
      </c>
      <c r="AG44" s="425">
        <v>19037.787433000001</v>
      </c>
      <c r="AH44" s="425">
        <v>19031.295459000001</v>
      </c>
      <c r="AI44" s="425">
        <v>19025.334194999999</v>
      </c>
      <c r="AJ44" s="425">
        <v>19018.923366999999</v>
      </c>
      <c r="AK44" s="425">
        <v>19011.729380000001</v>
      </c>
      <c r="AL44" s="425">
        <v>19003.580309000001</v>
      </c>
      <c r="AM44" s="425">
        <v>18994.758981999999</v>
      </c>
      <c r="AN44" s="425">
        <v>18987.367228999999</v>
      </c>
      <c r="AO44" s="425">
        <v>18983.961635</v>
      </c>
      <c r="AP44" s="425">
        <v>18986.324120000001</v>
      </c>
      <c r="AQ44" s="425">
        <v>18993.137954000002</v>
      </c>
      <c r="AR44" s="425">
        <v>19002.311745999999</v>
      </c>
      <c r="AS44" s="425">
        <v>19011.919715</v>
      </c>
      <c r="AT44" s="425">
        <v>19020.698515</v>
      </c>
      <c r="AU44" s="425">
        <v>19027.550407999999</v>
      </c>
      <c r="AV44" s="425">
        <v>19031.945179999999</v>
      </c>
      <c r="AW44" s="425">
        <v>19035.622689</v>
      </c>
      <c r="AX44" s="425">
        <v>19040.890314</v>
      </c>
      <c r="AY44" s="425">
        <v>19049.400983</v>
      </c>
      <c r="AZ44" s="425">
        <v>19060.189812000001</v>
      </c>
      <c r="BA44" s="425">
        <v>19071.637468000001</v>
      </c>
      <c r="BB44" s="425">
        <v>19082.554200999999</v>
      </c>
      <c r="BC44" s="425">
        <v>19093.468613000001</v>
      </c>
      <c r="BD44" s="437">
        <v>19105.34</v>
      </c>
      <c r="BE44" s="437">
        <v>19118.77</v>
      </c>
      <c r="BF44" s="437">
        <v>19132.96</v>
      </c>
      <c r="BG44" s="437">
        <v>19146.73</v>
      </c>
      <c r="BH44" s="437">
        <v>19159.259999999998</v>
      </c>
      <c r="BI44" s="437">
        <v>19170.939999999999</v>
      </c>
      <c r="BJ44" s="437">
        <v>19182.509999999998</v>
      </c>
      <c r="BK44" s="437">
        <v>19194.52</v>
      </c>
      <c r="BL44" s="437">
        <v>19206.89</v>
      </c>
      <c r="BM44" s="437">
        <v>19219.37</v>
      </c>
      <c r="BN44" s="437">
        <v>19231.71</v>
      </c>
      <c r="BO44" s="437">
        <v>19243.759999999998</v>
      </c>
      <c r="BP44" s="437">
        <v>19255.36</v>
      </c>
      <c r="BQ44" s="437">
        <v>19266.43</v>
      </c>
      <c r="BR44" s="437">
        <v>19277.14</v>
      </c>
      <c r="BS44" s="437">
        <v>19287.73</v>
      </c>
      <c r="BT44" s="437">
        <v>19298.400000000001</v>
      </c>
      <c r="BU44" s="437">
        <v>19309.150000000001</v>
      </c>
      <c r="BV44" s="437">
        <v>19319.939999999999</v>
      </c>
    </row>
    <row r="45" spans="1:74" ht="11.1" customHeight="1" x14ac:dyDescent="0.2">
      <c r="A45" s="86"/>
      <c r="B45" s="96" t="s">
        <v>452</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46"/>
      <c r="BE45" s="646"/>
      <c r="BF45" s="646"/>
      <c r="BG45" s="646"/>
      <c r="BH45" s="646"/>
      <c r="BI45" s="646"/>
      <c r="BJ45" s="646"/>
      <c r="BK45" s="646"/>
      <c r="BL45" s="646"/>
      <c r="BM45" s="646"/>
      <c r="BN45" s="646"/>
      <c r="BO45" s="646"/>
      <c r="BP45" s="646"/>
      <c r="BQ45" s="646"/>
      <c r="BR45" s="646"/>
      <c r="BS45" s="646"/>
      <c r="BT45" s="646"/>
      <c r="BU45" s="646"/>
      <c r="BV45" s="646"/>
    </row>
    <row r="46" spans="1:74" ht="11.1" customHeight="1" x14ac:dyDescent="0.2">
      <c r="A46" s="86" t="s">
        <v>453</v>
      </c>
      <c r="B46" s="647" t="s">
        <v>1176</v>
      </c>
      <c r="C46" s="421">
        <v>7.7443938271999997</v>
      </c>
      <c r="D46" s="421">
        <v>7.6149123456999996</v>
      </c>
      <c r="E46" s="421">
        <v>7.3541938271999996</v>
      </c>
      <c r="F46" s="421">
        <v>6.5468160494000003</v>
      </c>
      <c r="G46" s="421">
        <v>6.3351901235000003</v>
      </c>
      <c r="H46" s="421">
        <v>6.3038938271999996</v>
      </c>
      <c r="I46" s="421">
        <v>6.7334555556</v>
      </c>
      <c r="J46" s="421">
        <v>6.8524222222000004</v>
      </c>
      <c r="K46" s="421">
        <v>6.9413222222000002</v>
      </c>
      <c r="L46" s="421">
        <v>6.9777160493999997</v>
      </c>
      <c r="M46" s="421">
        <v>7.0233123457</v>
      </c>
      <c r="N46" s="421">
        <v>7.0556716048999997</v>
      </c>
      <c r="O46" s="421">
        <v>7.0529074074000002</v>
      </c>
      <c r="P46" s="421">
        <v>7.0752074073999998</v>
      </c>
      <c r="Q46" s="421">
        <v>7.1006851851999997</v>
      </c>
      <c r="R46" s="421">
        <v>7.1324765432000001</v>
      </c>
      <c r="S46" s="421">
        <v>7.1619580246999996</v>
      </c>
      <c r="T46" s="421">
        <v>7.1922654321000001</v>
      </c>
      <c r="U46" s="421">
        <v>7.2259913579999999</v>
      </c>
      <c r="V46" s="421">
        <v>7.2560061728000003</v>
      </c>
      <c r="W46" s="421">
        <v>7.2849024691000004</v>
      </c>
      <c r="X46" s="421">
        <v>7.3140925925999998</v>
      </c>
      <c r="Y46" s="421">
        <v>7.3396925925999996</v>
      </c>
      <c r="Z46" s="421">
        <v>7.3631148148000003</v>
      </c>
      <c r="AA46" s="421">
        <v>7.3830999999999998</v>
      </c>
      <c r="AB46" s="421">
        <v>7.4031111111000003</v>
      </c>
      <c r="AC46" s="421">
        <v>7.4218888888999999</v>
      </c>
      <c r="AD46" s="421">
        <v>7.4390530864000004</v>
      </c>
      <c r="AE46" s="421">
        <v>7.4556493826999999</v>
      </c>
      <c r="AF46" s="421">
        <v>7.4712975309000003</v>
      </c>
      <c r="AG46" s="421">
        <v>7.4900123457000003</v>
      </c>
      <c r="AH46" s="421">
        <v>7.5007530863999996</v>
      </c>
      <c r="AI46" s="421">
        <v>7.5075345678999996</v>
      </c>
      <c r="AJ46" s="421">
        <v>7.4990358922000002</v>
      </c>
      <c r="AK46" s="421">
        <v>7.5063895285999997</v>
      </c>
      <c r="AL46" s="421">
        <v>7.5182745791999999</v>
      </c>
      <c r="AM46" s="421">
        <v>7.5459919129999999</v>
      </c>
      <c r="AN46" s="421">
        <v>7.5584641403999999</v>
      </c>
      <c r="AO46" s="421">
        <v>7.5669921302000001</v>
      </c>
      <c r="AP46" s="421">
        <v>7.5647728252000004</v>
      </c>
      <c r="AQ46" s="421">
        <v>7.5705146331000002</v>
      </c>
      <c r="AR46" s="421">
        <v>7.5774144966000003</v>
      </c>
      <c r="AS46" s="421">
        <v>7.5876556305999996</v>
      </c>
      <c r="AT46" s="421">
        <v>7.5952341939999997</v>
      </c>
      <c r="AU46" s="421">
        <v>7.6023334017000002</v>
      </c>
      <c r="AV46" s="421">
        <v>7.6046048262000001</v>
      </c>
      <c r="AW46" s="421">
        <v>7.6140066431999998</v>
      </c>
      <c r="AX46" s="421">
        <v>7.6261904250999999</v>
      </c>
      <c r="AY46" s="421">
        <v>7.6476318742</v>
      </c>
      <c r="AZ46" s="421">
        <v>7.6605228093999997</v>
      </c>
      <c r="BA46" s="421">
        <v>7.6713389328000003</v>
      </c>
      <c r="BB46" s="421">
        <v>7.6778789859999996</v>
      </c>
      <c r="BC46" s="421">
        <v>7.6861964299999999</v>
      </c>
      <c r="BD46" s="433">
        <v>7.6940900000000001</v>
      </c>
      <c r="BE46" s="433">
        <v>7.7025420000000002</v>
      </c>
      <c r="BF46" s="433">
        <v>7.7088510000000001</v>
      </c>
      <c r="BG46" s="433">
        <v>7.7140000000000004</v>
      </c>
      <c r="BH46" s="433">
        <v>7.7172330000000002</v>
      </c>
      <c r="BI46" s="433">
        <v>7.7206270000000004</v>
      </c>
      <c r="BJ46" s="433">
        <v>7.723427</v>
      </c>
      <c r="BK46" s="433">
        <v>7.725409</v>
      </c>
      <c r="BL46" s="433">
        <v>7.7271879999999999</v>
      </c>
      <c r="BM46" s="433">
        <v>7.7285399999999997</v>
      </c>
      <c r="BN46" s="433">
        <v>7.72926</v>
      </c>
      <c r="BO46" s="433">
        <v>7.7299119999999997</v>
      </c>
      <c r="BP46" s="433">
        <v>7.7302910000000002</v>
      </c>
      <c r="BQ46" s="433">
        <v>7.7298850000000003</v>
      </c>
      <c r="BR46" s="433">
        <v>7.7301019999999996</v>
      </c>
      <c r="BS46" s="433">
        <v>7.7304279999999999</v>
      </c>
      <c r="BT46" s="433">
        <v>7.7308649999999997</v>
      </c>
      <c r="BU46" s="433">
        <v>7.7314119999999997</v>
      </c>
      <c r="BV46" s="433">
        <v>7.7320700000000002</v>
      </c>
    </row>
    <row r="47" spans="1:74" ht="11.1" customHeight="1" x14ac:dyDescent="0.2">
      <c r="A47" s="86" t="s">
        <v>454</v>
      </c>
      <c r="B47" s="647" t="s">
        <v>1177</v>
      </c>
      <c r="C47" s="421">
        <v>20.569853085999998</v>
      </c>
      <c r="D47" s="421">
        <v>20.195382716000001</v>
      </c>
      <c r="E47" s="421">
        <v>19.451164198000001</v>
      </c>
      <c r="F47" s="421">
        <v>17.175696296000002</v>
      </c>
      <c r="G47" s="421">
        <v>16.563107407</v>
      </c>
      <c r="H47" s="421">
        <v>16.451896296000001</v>
      </c>
      <c r="I47" s="421">
        <v>17.615648147999998</v>
      </c>
      <c r="J47" s="421">
        <v>17.927003704000001</v>
      </c>
      <c r="K47" s="421">
        <v>18.159548147999999</v>
      </c>
      <c r="L47" s="421">
        <v>18.261508641999999</v>
      </c>
      <c r="M47" s="421">
        <v>18.375260493999999</v>
      </c>
      <c r="N47" s="421">
        <v>18.449030864000001</v>
      </c>
      <c r="O47" s="421">
        <v>18.410958024999999</v>
      </c>
      <c r="P47" s="421">
        <v>18.458661727999999</v>
      </c>
      <c r="Q47" s="421">
        <v>18.520280246999999</v>
      </c>
      <c r="R47" s="421">
        <v>18.611640740999999</v>
      </c>
      <c r="S47" s="421">
        <v>18.689218519000001</v>
      </c>
      <c r="T47" s="421">
        <v>18.768840741000002</v>
      </c>
      <c r="U47" s="421">
        <v>18.832186419999999</v>
      </c>
      <c r="V47" s="421">
        <v>18.929638271999998</v>
      </c>
      <c r="W47" s="421">
        <v>19.042875308999999</v>
      </c>
      <c r="X47" s="421">
        <v>19.221344444</v>
      </c>
      <c r="Y47" s="421">
        <v>19.329066666999999</v>
      </c>
      <c r="Z47" s="421">
        <v>19.415488888999999</v>
      </c>
      <c r="AA47" s="421">
        <v>19.458798765000001</v>
      </c>
      <c r="AB47" s="421">
        <v>19.518980246999998</v>
      </c>
      <c r="AC47" s="421">
        <v>19.574220988</v>
      </c>
      <c r="AD47" s="421">
        <v>19.613755556000001</v>
      </c>
      <c r="AE47" s="421">
        <v>19.667188888999998</v>
      </c>
      <c r="AF47" s="421">
        <v>19.723755556</v>
      </c>
      <c r="AG47" s="421">
        <v>19.806314815</v>
      </c>
      <c r="AH47" s="421">
        <v>19.852003704000001</v>
      </c>
      <c r="AI47" s="421">
        <v>19.883681481</v>
      </c>
      <c r="AJ47" s="421">
        <v>19.872435634999999</v>
      </c>
      <c r="AK47" s="421">
        <v>19.897775575000001</v>
      </c>
      <c r="AL47" s="421">
        <v>19.930788790000001</v>
      </c>
      <c r="AM47" s="421">
        <v>19.987011500000001</v>
      </c>
      <c r="AN47" s="421">
        <v>20.023719097000001</v>
      </c>
      <c r="AO47" s="421">
        <v>20.056447803000001</v>
      </c>
      <c r="AP47" s="421">
        <v>20.076039386000001</v>
      </c>
      <c r="AQ47" s="421">
        <v>20.107678980999999</v>
      </c>
      <c r="AR47" s="421">
        <v>20.142208358000001</v>
      </c>
      <c r="AS47" s="421">
        <v>20.190499129999999</v>
      </c>
      <c r="AT47" s="421">
        <v>20.222654358</v>
      </c>
      <c r="AU47" s="421">
        <v>20.249545654999999</v>
      </c>
      <c r="AV47" s="421">
        <v>20.255721717</v>
      </c>
      <c r="AW47" s="421">
        <v>20.283673633999999</v>
      </c>
      <c r="AX47" s="421">
        <v>20.317950100000001</v>
      </c>
      <c r="AY47" s="421">
        <v>20.372390162999999</v>
      </c>
      <c r="AZ47" s="421">
        <v>20.408936443000002</v>
      </c>
      <c r="BA47" s="421">
        <v>20.441427986000001</v>
      </c>
      <c r="BB47" s="421">
        <v>20.467956827999998</v>
      </c>
      <c r="BC47" s="421">
        <v>20.493769872000001</v>
      </c>
      <c r="BD47" s="433">
        <v>20.516960000000001</v>
      </c>
      <c r="BE47" s="433">
        <v>20.537320000000001</v>
      </c>
      <c r="BF47" s="433">
        <v>20.555420000000002</v>
      </c>
      <c r="BG47" s="433">
        <v>20.57104</v>
      </c>
      <c r="BH47" s="433">
        <v>20.582689999999999</v>
      </c>
      <c r="BI47" s="433">
        <v>20.594480000000001</v>
      </c>
      <c r="BJ47" s="433">
        <v>20.60493</v>
      </c>
      <c r="BK47" s="433">
        <v>20.615600000000001</v>
      </c>
      <c r="BL47" s="433">
        <v>20.622150000000001</v>
      </c>
      <c r="BM47" s="433">
        <v>20.626149999999999</v>
      </c>
      <c r="BN47" s="433">
        <v>20.625489999999999</v>
      </c>
      <c r="BO47" s="433">
        <v>20.625990000000002</v>
      </c>
      <c r="BP47" s="433">
        <v>20.62555</v>
      </c>
      <c r="BQ47" s="433">
        <v>20.622530000000001</v>
      </c>
      <c r="BR47" s="433">
        <v>20.621390000000002</v>
      </c>
      <c r="BS47" s="433">
        <v>20.620509999999999</v>
      </c>
      <c r="BT47" s="433">
        <v>20.619890000000002</v>
      </c>
      <c r="BU47" s="433">
        <v>20.619520000000001</v>
      </c>
      <c r="BV47" s="433">
        <v>20.619409999999998</v>
      </c>
    </row>
    <row r="48" spans="1:74" ht="11.1" customHeight="1" x14ac:dyDescent="0.2">
      <c r="A48" s="86" t="s">
        <v>455</v>
      </c>
      <c r="B48" s="647" t="s">
        <v>1178</v>
      </c>
      <c r="C48" s="421">
        <v>22.738744444000002</v>
      </c>
      <c r="D48" s="421">
        <v>22.401222222000001</v>
      </c>
      <c r="E48" s="421">
        <v>21.739133333000002</v>
      </c>
      <c r="F48" s="421">
        <v>19.681475309</v>
      </c>
      <c r="G48" s="421">
        <v>19.173504938000001</v>
      </c>
      <c r="H48" s="421">
        <v>19.144219753000002</v>
      </c>
      <c r="I48" s="421">
        <v>20.3916</v>
      </c>
      <c r="J48" s="421">
        <v>20.7212</v>
      </c>
      <c r="K48" s="421">
        <v>20.931000000000001</v>
      </c>
      <c r="L48" s="421">
        <v>20.881286419999999</v>
      </c>
      <c r="M48" s="421">
        <v>20.956271605000001</v>
      </c>
      <c r="N48" s="421">
        <v>21.016241975</v>
      </c>
      <c r="O48" s="421">
        <v>21.04042716</v>
      </c>
      <c r="P48" s="421">
        <v>21.085945679000002</v>
      </c>
      <c r="Q48" s="421">
        <v>21.13202716</v>
      </c>
      <c r="R48" s="421">
        <v>21.166824690999999</v>
      </c>
      <c r="S48" s="421">
        <v>21.222917284000001</v>
      </c>
      <c r="T48" s="421">
        <v>21.288458025000001</v>
      </c>
      <c r="U48" s="421">
        <v>21.367407407000002</v>
      </c>
      <c r="V48" s="421">
        <v>21.448874073999999</v>
      </c>
      <c r="W48" s="421">
        <v>21.536818519000001</v>
      </c>
      <c r="X48" s="421">
        <v>21.658914814999999</v>
      </c>
      <c r="Y48" s="421">
        <v>21.739059259000001</v>
      </c>
      <c r="Z48" s="421">
        <v>21.804925925999999</v>
      </c>
      <c r="AA48" s="421">
        <v>21.836450617000001</v>
      </c>
      <c r="AB48" s="421">
        <v>21.888809877</v>
      </c>
      <c r="AC48" s="421">
        <v>21.941939506000001</v>
      </c>
      <c r="AD48" s="421">
        <v>21.995977778</v>
      </c>
      <c r="AE48" s="421">
        <v>22.050544444</v>
      </c>
      <c r="AF48" s="421">
        <v>22.105777778</v>
      </c>
      <c r="AG48" s="421">
        <v>22.181983950999999</v>
      </c>
      <c r="AH48" s="421">
        <v>22.223320988000001</v>
      </c>
      <c r="AI48" s="421">
        <v>22.250095062</v>
      </c>
      <c r="AJ48" s="421">
        <v>22.231206488000002</v>
      </c>
      <c r="AK48" s="421">
        <v>22.252179399999999</v>
      </c>
      <c r="AL48" s="421">
        <v>22.281914111999999</v>
      </c>
      <c r="AM48" s="421">
        <v>22.336745074</v>
      </c>
      <c r="AN48" s="421">
        <v>22.371752549</v>
      </c>
      <c r="AO48" s="421">
        <v>22.403270988999999</v>
      </c>
      <c r="AP48" s="421">
        <v>22.426819958999999</v>
      </c>
      <c r="AQ48" s="421">
        <v>22.454720649999999</v>
      </c>
      <c r="AR48" s="421">
        <v>22.482492627999999</v>
      </c>
      <c r="AS48" s="421">
        <v>22.521411237999999</v>
      </c>
      <c r="AT48" s="421">
        <v>22.540469285</v>
      </c>
      <c r="AU48" s="421">
        <v>22.550942112000001</v>
      </c>
      <c r="AV48" s="421">
        <v>22.530533319</v>
      </c>
      <c r="AW48" s="421">
        <v>22.540558008000001</v>
      </c>
      <c r="AX48" s="421">
        <v>22.558719778</v>
      </c>
      <c r="AY48" s="421">
        <v>22.59473654</v>
      </c>
      <c r="AZ48" s="421">
        <v>22.621884039000001</v>
      </c>
      <c r="BA48" s="421">
        <v>22.649880187000001</v>
      </c>
      <c r="BB48" s="421">
        <v>22.682939182999998</v>
      </c>
      <c r="BC48" s="421">
        <v>22.709471977</v>
      </c>
      <c r="BD48" s="433">
        <v>22.733689999999999</v>
      </c>
      <c r="BE48" s="433">
        <v>22.75732</v>
      </c>
      <c r="BF48" s="433">
        <v>22.77563</v>
      </c>
      <c r="BG48" s="433">
        <v>22.79034</v>
      </c>
      <c r="BH48" s="433">
        <v>22.8017</v>
      </c>
      <c r="BI48" s="433">
        <v>22.80902</v>
      </c>
      <c r="BJ48" s="433">
        <v>22.812550000000002</v>
      </c>
      <c r="BK48" s="433">
        <v>22.807400000000001</v>
      </c>
      <c r="BL48" s="433">
        <v>22.807020000000001</v>
      </c>
      <c r="BM48" s="433">
        <v>22.806529999999999</v>
      </c>
      <c r="BN48" s="433">
        <v>22.808150000000001</v>
      </c>
      <c r="BO48" s="433">
        <v>22.805730000000001</v>
      </c>
      <c r="BP48" s="433">
        <v>22.80152</v>
      </c>
      <c r="BQ48" s="433">
        <v>22.793030000000002</v>
      </c>
      <c r="BR48" s="433">
        <v>22.78707</v>
      </c>
      <c r="BS48" s="433">
        <v>22.781179999999999</v>
      </c>
      <c r="BT48" s="433">
        <v>22.77535</v>
      </c>
      <c r="BU48" s="433">
        <v>22.769580000000001</v>
      </c>
      <c r="BV48" s="433">
        <v>22.763870000000001</v>
      </c>
    </row>
    <row r="49" spans="1:74" ht="11.1" customHeight="1" x14ac:dyDescent="0.2">
      <c r="A49" s="86" t="s">
        <v>456</v>
      </c>
      <c r="B49" s="647" t="s">
        <v>1179</v>
      </c>
      <c r="C49" s="421">
        <v>10.998150617</v>
      </c>
      <c r="D49" s="421">
        <v>10.872420988</v>
      </c>
      <c r="E49" s="421">
        <v>10.624928395</v>
      </c>
      <c r="F49" s="421">
        <v>9.8635790123000007</v>
      </c>
      <c r="G49" s="421">
        <v>9.6666308642000001</v>
      </c>
      <c r="H49" s="421">
        <v>9.6419901234999994</v>
      </c>
      <c r="I49" s="421">
        <v>10.066377778</v>
      </c>
      <c r="J49" s="421">
        <v>10.178811111</v>
      </c>
      <c r="K49" s="421">
        <v>10.256011110999999</v>
      </c>
      <c r="L49" s="421">
        <v>10.260096296</v>
      </c>
      <c r="M49" s="421">
        <v>10.295240741000001</v>
      </c>
      <c r="N49" s="421">
        <v>10.323562963000001</v>
      </c>
      <c r="O49" s="421">
        <v>10.332895062</v>
      </c>
      <c r="P49" s="421">
        <v>10.356698765000001</v>
      </c>
      <c r="Q49" s="421">
        <v>10.382806173000001</v>
      </c>
      <c r="R49" s="421">
        <v>10.414960494000001</v>
      </c>
      <c r="S49" s="421">
        <v>10.442867901</v>
      </c>
      <c r="T49" s="421">
        <v>10.470271605000001</v>
      </c>
      <c r="U49" s="421">
        <v>10.496287654</v>
      </c>
      <c r="V49" s="421">
        <v>10.523346913999999</v>
      </c>
      <c r="W49" s="421">
        <v>10.550565432000001</v>
      </c>
      <c r="X49" s="421">
        <v>10.581676543</v>
      </c>
      <c r="Y49" s="421">
        <v>10.60641358</v>
      </c>
      <c r="Z49" s="421">
        <v>10.628509877000001</v>
      </c>
      <c r="AA49" s="421">
        <v>10.644558025</v>
      </c>
      <c r="AB49" s="421">
        <v>10.663928394999999</v>
      </c>
      <c r="AC49" s="421">
        <v>10.68321358</v>
      </c>
      <c r="AD49" s="421">
        <v>10.699702469</v>
      </c>
      <c r="AE49" s="421">
        <v>10.720850617</v>
      </c>
      <c r="AF49" s="421">
        <v>10.743946914</v>
      </c>
      <c r="AG49" s="421">
        <v>10.778295062</v>
      </c>
      <c r="AH49" s="421">
        <v>10.798309876999999</v>
      </c>
      <c r="AI49" s="421">
        <v>10.813295062</v>
      </c>
      <c r="AJ49" s="421">
        <v>10.811346989</v>
      </c>
      <c r="AK49" s="421">
        <v>10.825200636</v>
      </c>
      <c r="AL49" s="421">
        <v>10.842952374999999</v>
      </c>
      <c r="AM49" s="421">
        <v>10.872467395999999</v>
      </c>
      <c r="AN49" s="421">
        <v>10.892116426999999</v>
      </c>
      <c r="AO49" s="421">
        <v>10.909764658</v>
      </c>
      <c r="AP49" s="421">
        <v>10.922883708000001</v>
      </c>
      <c r="AQ49" s="421">
        <v>10.938426626</v>
      </c>
      <c r="AR49" s="421">
        <v>10.953865028999999</v>
      </c>
      <c r="AS49" s="421">
        <v>10.967090205</v>
      </c>
      <c r="AT49" s="421">
        <v>10.983901116</v>
      </c>
      <c r="AU49" s="421">
        <v>11.00218905</v>
      </c>
      <c r="AV49" s="421">
        <v>11.023965519000001</v>
      </c>
      <c r="AW49" s="421">
        <v>11.043698861999999</v>
      </c>
      <c r="AX49" s="421">
        <v>11.063400591000001</v>
      </c>
      <c r="AY49" s="421">
        <v>11.084146254</v>
      </c>
      <c r="AZ49" s="421">
        <v>11.102978096999999</v>
      </c>
      <c r="BA49" s="421">
        <v>11.120971666999999</v>
      </c>
      <c r="BB49" s="421">
        <v>11.140012350999999</v>
      </c>
      <c r="BC49" s="421">
        <v>11.154915334</v>
      </c>
      <c r="BD49" s="433">
        <v>11.16757</v>
      </c>
      <c r="BE49" s="433">
        <v>11.17719</v>
      </c>
      <c r="BF49" s="433">
        <v>11.185919999999999</v>
      </c>
      <c r="BG49" s="433">
        <v>11.19298</v>
      </c>
      <c r="BH49" s="433">
        <v>11.19805</v>
      </c>
      <c r="BI49" s="433">
        <v>11.20201</v>
      </c>
      <c r="BJ49" s="433">
        <v>11.20454</v>
      </c>
      <c r="BK49" s="433">
        <v>11.203860000000001</v>
      </c>
      <c r="BL49" s="433">
        <v>11.20485</v>
      </c>
      <c r="BM49" s="433">
        <v>11.20574</v>
      </c>
      <c r="BN49" s="433">
        <v>11.20706</v>
      </c>
      <c r="BO49" s="433">
        <v>11.20735</v>
      </c>
      <c r="BP49" s="433">
        <v>11.207140000000001</v>
      </c>
      <c r="BQ49" s="433">
        <v>11.20576</v>
      </c>
      <c r="BR49" s="433">
        <v>11.20506</v>
      </c>
      <c r="BS49" s="433">
        <v>11.204370000000001</v>
      </c>
      <c r="BT49" s="433">
        <v>11.20369</v>
      </c>
      <c r="BU49" s="433">
        <v>11.203010000000001</v>
      </c>
      <c r="BV49" s="433">
        <v>11.202349999999999</v>
      </c>
    </row>
    <row r="50" spans="1:74" ht="11.1" customHeight="1" x14ac:dyDescent="0.2">
      <c r="A50" s="86" t="s">
        <v>457</v>
      </c>
      <c r="B50" s="647" t="s">
        <v>1180</v>
      </c>
      <c r="C50" s="421">
        <v>29.856874074</v>
      </c>
      <c r="D50" s="421">
        <v>29.510851851999998</v>
      </c>
      <c r="E50" s="421">
        <v>28.808774073999999</v>
      </c>
      <c r="F50" s="421">
        <v>26.623865431999999</v>
      </c>
      <c r="G50" s="421">
        <v>26.054758025000002</v>
      </c>
      <c r="H50" s="421">
        <v>25.974676543000001</v>
      </c>
      <c r="I50" s="421">
        <v>27.137482716000001</v>
      </c>
      <c r="J50" s="421">
        <v>27.470056790000001</v>
      </c>
      <c r="K50" s="421">
        <v>27.726260494000002</v>
      </c>
      <c r="L50" s="421">
        <v>27.845846913999999</v>
      </c>
      <c r="M50" s="421">
        <v>27.994495061999999</v>
      </c>
      <c r="N50" s="421">
        <v>28.111958025</v>
      </c>
      <c r="O50" s="421">
        <v>28.153880247</v>
      </c>
      <c r="P50" s="421">
        <v>28.242239506000001</v>
      </c>
      <c r="Q50" s="421">
        <v>28.332680246999999</v>
      </c>
      <c r="R50" s="421">
        <v>28.406802468999999</v>
      </c>
      <c r="S50" s="421">
        <v>28.515206172999999</v>
      </c>
      <c r="T50" s="421">
        <v>28.639491358000001</v>
      </c>
      <c r="U50" s="421">
        <v>28.799608641999999</v>
      </c>
      <c r="V50" s="421">
        <v>28.940693827</v>
      </c>
      <c r="W50" s="421">
        <v>29.082697531000001</v>
      </c>
      <c r="X50" s="421">
        <v>29.256859258999999</v>
      </c>
      <c r="Y50" s="421">
        <v>29.377270370000002</v>
      </c>
      <c r="Z50" s="421">
        <v>29.475170370000001</v>
      </c>
      <c r="AA50" s="421">
        <v>29.505630864</v>
      </c>
      <c r="AB50" s="421">
        <v>29.592204937999998</v>
      </c>
      <c r="AC50" s="421">
        <v>29.689964197999998</v>
      </c>
      <c r="AD50" s="421">
        <v>29.815338272000002</v>
      </c>
      <c r="AE50" s="421">
        <v>29.923145679000001</v>
      </c>
      <c r="AF50" s="421">
        <v>30.029816049000001</v>
      </c>
      <c r="AG50" s="421">
        <v>30.162771605</v>
      </c>
      <c r="AH50" s="421">
        <v>30.246601235</v>
      </c>
      <c r="AI50" s="421">
        <v>30.30872716</v>
      </c>
      <c r="AJ50" s="421">
        <v>30.306132011999999</v>
      </c>
      <c r="AK50" s="421">
        <v>30.357113558999998</v>
      </c>
      <c r="AL50" s="421">
        <v>30.418654429</v>
      </c>
      <c r="AM50" s="421">
        <v>30.508138126999999</v>
      </c>
      <c r="AN50" s="421">
        <v>30.577760018999999</v>
      </c>
      <c r="AO50" s="421">
        <v>30.644903608</v>
      </c>
      <c r="AP50" s="421">
        <v>30.710439029</v>
      </c>
      <c r="AQ50" s="421">
        <v>30.771973413000001</v>
      </c>
      <c r="AR50" s="421">
        <v>30.830376894</v>
      </c>
      <c r="AS50" s="421">
        <v>30.8861569</v>
      </c>
      <c r="AT50" s="421">
        <v>30.937918004</v>
      </c>
      <c r="AU50" s="421">
        <v>30.986167632000001</v>
      </c>
      <c r="AV50" s="421">
        <v>31.023477719999999</v>
      </c>
      <c r="AW50" s="421">
        <v>31.07027545</v>
      </c>
      <c r="AX50" s="421">
        <v>31.119132754999999</v>
      </c>
      <c r="AY50" s="421">
        <v>31.171990157</v>
      </c>
      <c r="AZ50" s="421">
        <v>31.223511220999999</v>
      </c>
      <c r="BA50" s="421">
        <v>31.275636467999998</v>
      </c>
      <c r="BB50" s="421">
        <v>31.331511975000002</v>
      </c>
      <c r="BC50" s="421">
        <v>31.382486030999999</v>
      </c>
      <c r="BD50" s="433">
        <v>31.431699999999999</v>
      </c>
      <c r="BE50" s="433">
        <v>31.481179999999998</v>
      </c>
      <c r="BF50" s="433">
        <v>31.525379999999998</v>
      </c>
      <c r="BG50" s="433">
        <v>31.566310000000001</v>
      </c>
      <c r="BH50" s="433">
        <v>31.60323</v>
      </c>
      <c r="BI50" s="433">
        <v>31.638179999999998</v>
      </c>
      <c r="BJ50" s="433">
        <v>31.67042</v>
      </c>
      <c r="BK50" s="433">
        <v>31.700659999999999</v>
      </c>
      <c r="BL50" s="433">
        <v>31.726939999999999</v>
      </c>
      <c r="BM50" s="433">
        <v>31.749980000000001</v>
      </c>
      <c r="BN50" s="433">
        <v>31.767510000000001</v>
      </c>
      <c r="BO50" s="433">
        <v>31.78575</v>
      </c>
      <c r="BP50" s="433">
        <v>31.802430000000001</v>
      </c>
      <c r="BQ50" s="433">
        <v>31.815539999999999</v>
      </c>
      <c r="BR50" s="433">
        <v>31.83062</v>
      </c>
      <c r="BS50" s="433">
        <v>31.845649999999999</v>
      </c>
      <c r="BT50" s="433">
        <v>31.86064</v>
      </c>
      <c r="BU50" s="433">
        <v>31.87557</v>
      </c>
      <c r="BV50" s="433">
        <v>31.890470000000001</v>
      </c>
    </row>
    <row r="51" spans="1:74" ht="11.1" customHeight="1" x14ac:dyDescent="0.2">
      <c r="A51" s="86" t="s">
        <v>458</v>
      </c>
      <c r="B51" s="647" t="s">
        <v>1181</v>
      </c>
      <c r="C51" s="421">
        <v>8.4659753085999991</v>
      </c>
      <c r="D51" s="421">
        <v>8.3762049383000008</v>
      </c>
      <c r="E51" s="421">
        <v>8.1917197530999992</v>
      </c>
      <c r="F51" s="421">
        <v>7.6037938271999996</v>
      </c>
      <c r="G51" s="421">
        <v>7.4614234568000004</v>
      </c>
      <c r="H51" s="421">
        <v>7.4558827159999996</v>
      </c>
      <c r="I51" s="421">
        <v>7.8048950616999999</v>
      </c>
      <c r="J51" s="421">
        <v>7.9097209877000001</v>
      </c>
      <c r="K51" s="421">
        <v>7.9880839506000001</v>
      </c>
      <c r="L51" s="421">
        <v>8.0212925926</v>
      </c>
      <c r="M51" s="421">
        <v>8.0607481481000001</v>
      </c>
      <c r="N51" s="421">
        <v>8.0877592593000003</v>
      </c>
      <c r="O51" s="421">
        <v>8.0856395061999997</v>
      </c>
      <c r="P51" s="421">
        <v>8.1002765431999997</v>
      </c>
      <c r="Q51" s="421">
        <v>8.1149839505999992</v>
      </c>
      <c r="R51" s="421">
        <v>8.1228086420000007</v>
      </c>
      <c r="S51" s="421">
        <v>8.1428716048999998</v>
      </c>
      <c r="T51" s="421">
        <v>8.1682197531000007</v>
      </c>
      <c r="U51" s="421">
        <v>8.2066259258999992</v>
      </c>
      <c r="V51" s="421">
        <v>8.2367148147999991</v>
      </c>
      <c r="W51" s="421">
        <v>8.2662592592999999</v>
      </c>
      <c r="X51" s="421">
        <v>8.2958567901000002</v>
      </c>
      <c r="Y51" s="421">
        <v>8.3238641975000007</v>
      </c>
      <c r="Z51" s="421">
        <v>8.3508790123000001</v>
      </c>
      <c r="AA51" s="421">
        <v>8.3772370370000004</v>
      </c>
      <c r="AB51" s="421">
        <v>8.4020148147999993</v>
      </c>
      <c r="AC51" s="421">
        <v>8.4255481481000007</v>
      </c>
      <c r="AD51" s="421">
        <v>8.4445185185000007</v>
      </c>
      <c r="AE51" s="421">
        <v>8.4680518519000003</v>
      </c>
      <c r="AF51" s="421">
        <v>8.4928296295999992</v>
      </c>
      <c r="AG51" s="421">
        <v>8.5272666666999992</v>
      </c>
      <c r="AH51" s="421">
        <v>8.5482222221999997</v>
      </c>
      <c r="AI51" s="421">
        <v>8.5641111111000008</v>
      </c>
      <c r="AJ51" s="421">
        <v>8.5632881184999992</v>
      </c>
      <c r="AK51" s="421">
        <v>8.5777775851999998</v>
      </c>
      <c r="AL51" s="421">
        <v>8.5959342962999994</v>
      </c>
      <c r="AM51" s="421">
        <v>8.6258602326999991</v>
      </c>
      <c r="AN51" s="421">
        <v>8.6452749472000008</v>
      </c>
      <c r="AO51" s="421">
        <v>8.6622804206000001</v>
      </c>
      <c r="AP51" s="421">
        <v>8.6781126917000009</v>
      </c>
      <c r="AQ51" s="421">
        <v>8.6893726535999996</v>
      </c>
      <c r="AR51" s="421">
        <v>8.6972963450999998</v>
      </c>
      <c r="AS51" s="421">
        <v>8.6984279251000007</v>
      </c>
      <c r="AT51" s="421">
        <v>8.7022709567999996</v>
      </c>
      <c r="AU51" s="421">
        <v>8.7053695991000009</v>
      </c>
      <c r="AV51" s="421">
        <v>8.7009250486000003</v>
      </c>
      <c r="AW51" s="421">
        <v>8.7076340146</v>
      </c>
      <c r="AX51" s="421">
        <v>8.7186976936999994</v>
      </c>
      <c r="AY51" s="421">
        <v>8.7399732729000004</v>
      </c>
      <c r="AZ51" s="421">
        <v>8.7553534882000008</v>
      </c>
      <c r="BA51" s="421">
        <v>8.7706955264000008</v>
      </c>
      <c r="BB51" s="421">
        <v>8.7882078240000006</v>
      </c>
      <c r="BC51" s="421">
        <v>8.8018171809000005</v>
      </c>
      <c r="BD51" s="433">
        <v>8.8137319999999999</v>
      </c>
      <c r="BE51" s="433">
        <v>8.8236509999999999</v>
      </c>
      <c r="BF51" s="433">
        <v>8.8324029999999993</v>
      </c>
      <c r="BG51" s="433">
        <v>8.8396869999999996</v>
      </c>
      <c r="BH51" s="433">
        <v>8.8456259999999993</v>
      </c>
      <c r="BI51" s="433">
        <v>8.8498800000000006</v>
      </c>
      <c r="BJ51" s="433">
        <v>8.8525720000000003</v>
      </c>
      <c r="BK51" s="433">
        <v>8.8518830000000008</v>
      </c>
      <c r="BL51" s="433">
        <v>8.8528160000000007</v>
      </c>
      <c r="BM51" s="433">
        <v>8.8535509999999995</v>
      </c>
      <c r="BN51" s="433">
        <v>8.8546150000000008</v>
      </c>
      <c r="BO51" s="433">
        <v>8.8545619999999996</v>
      </c>
      <c r="BP51" s="433">
        <v>8.8539180000000002</v>
      </c>
      <c r="BQ51" s="433">
        <v>8.8515479999999993</v>
      </c>
      <c r="BR51" s="433">
        <v>8.8505739999999999</v>
      </c>
      <c r="BS51" s="433">
        <v>8.8498610000000006</v>
      </c>
      <c r="BT51" s="433">
        <v>8.8494089999999996</v>
      </c>
      <c r="BU51" s="433">
        <v>8.8492169999999994</v>
      </c>
      <c r="BV51" s="433">
        <v>8.8492859999999993</v>
      </c>
    </row>
    <row r="52" spans="1:74" ht="11.1" customHeight="1" x14ac:dyDescent="0.2">
      <c r="A52" s="86" t="s">
        <v>459</v>
      </c>
      <c r="B52" s="647" t="s">
        <v>1182</v>
      </c>
      <c r="C52" s="421">
        <v>18.158300000000001</v>
      </c>
      <c r="D52" s="421">
        <v>17.979822221999999</v>
      </c>
      <c r="E52" s="421">
        <v>17.614177777999998</v>
      </c>
      <c r="F52" s="421">
        <v>16.493129629999999</v>
      </c>
      <c r="G52" s="421">
        <v>16.179329630000002</v>
      </c>
      <c r="H52" s="421">
        <v>16.104540741000001</v>
      </c>
      <c r="I52" s="421">
        <v>16.618945678999999</v>
      </c>
      <c r="J52" s="421">
        <v>16.759541975000001</v>
      </c>
      <c r="K52" s="421">
        <v>16.876512345999998</v>
      </c>
      <c r="L52" s="421">
        <v>16.960439506</v>
      </c>
      <c r="M52" s="421">
        <v>17.037220988000001</v>
      </c>
      <c r="N52" s="421">
        <v>17.097439506000001</v>
      </c>
      <c r="O52" s="421">
        <v>17.103855555999999</v>
      </c>
      <c r="P52" s="421">
        <v>17.158877778000001</v>
      </c>
      <c r="Q52" s="421">
        <v>17.225266667</v>
      </c>
      <c r="R52" s="421">
        <v>17.318765431999999</v>
      </c>
      <c r="S52" s="421">
        <v>17.396080247</v>
      </c>
      <c r="T52" s="421">
        <v>17.472954321</v>
      </c>
      <c r="U52" s="421">
        <v>17.536404938</v>
      </c>
      <c r="V52" s="421">
        <v>17.622134568</v>
      </c>
      <c r="W52" s="421">
        <v>17.717160494000002</v>
      </c>
      <c r="X52" s="421">
        <v>17.854682715999999</v>
      </c>
      <c r="Y52" s="421">
        <v>17.943401235</v>
      </c>
      <c r="Z52" s="421">
        <v>18.016516049</v>
      </c>
      <c r="AA52" s="421">
        <v>18.046476543000001</v>
      </c>
      <c r="AB52" s="421">
        <v>18.109046914</v>
      </c>
      <c r="AC52" s="421">
        <v>18.176676542999999</v>
      </c>
      <c r="AD52" s="421">
        <v>18.252130864000002</v>
      </c>
      <c r="AE52" s="421">
        <v>18.327804938</v>
      </c>
      <c r="AF52" s="421">
        <v>18.406464197999998</v>
      </c>
      <c r="AG52" s="421">
        <v>18.510923457000001</v>
      </c>
      <c r="AH52" s="421">
        <v>18.578441975</v>
      </c>
      <c r="AI52" s="421">
        <v>18.631834567999999</v>
      </c>
      <c r="AJ52" s="421">
        <v>18.645337171000001</v>
      </c>
      <c r="AK52" s="421">
        <v>18.689800958999999</v>
      </c>
      <c r="AL52" s="421">
        <v>18.739461868999999</v>
      </c>
      <c r="AM52" s="421">
        <v>18.810729609999999</v>
      </c>
      <c r="AN52" s="421">
        <v>18.858477481000001</v>
      </c>
      <c r="AO52" s="421">
        <v>18.89911519</v>
      </c>
      <c r="AP52" s="421">
        <v>18.923820247999998</v>
      </c>
      <c r="AQ52" s="421">
        <v>18.956854503999999</v>
      </c>
      <c r="AR52" s="421">
        <v>18.989395468000001</v>
      </c>
      <c r="AS52" s="421">
        <v>19.019477131999999</v>
      </c>
      <c r="AT52" s="421">
        <v>19.052506014999999</v>
      </c>
      <c r="AU52" s="421">
        <v>19.086516111000002</v>
      </c>
      <c r="AV52" s="421">
        <v>19.122876253000001</v>
      </c>
      <c r="AW52" s="421">
        <v>19.157822148000001</v>
      </c>
      <c r="AX52" s="421">
        <v>19.192722630999999</v>
      </c>
      <c r="AY52" s="421">
        <v>19.228338993000001</v>
      </c>
      <c r="AZ52" s="421">
        <v>19.262577682</v>
      </c>
      <c r="BA52" s="421">
        <v>19.296199989000002</v>
      </c>
      <c r="BB52" s="421">
        <v>19.330574099</v>
      </c>
      <c r="BC52" s="421">
        <v>19.361937504</v>
      </c>
      <c r="BD52" s="433">
        <v>19.391660000000002</v>
      </c>
      <c r="BE52" s="433">
        <v>19.419709999999998</v>
      </c>
      <c r="BF52" s="433">
        <v>19.446169999999999</v>
      </c>
      <c r="BG52" s="433">
        <v>19.471</v>
      </c>
      <c r="BH52" s="433">
        <v>19.494319999999998</v>
      </c>
      <c r="BI52" s="433">
        <v>19.515840000000001</v>
      </c>
      <c r="BJ52" s="433">
        <v>19.535679999999999</v>
      </c>
      <c r="BK52" s="433">
        <v>19.553190000000001</v>
      </c>
      <c r="BL52" s="433">
        <v>19.57011</v>
      </c>
      <c r="BM52" s="433">
        <v>19.585809999999999</v>
      </c>
      <c r="BN52" s="433">
        <v>19.60014</v>
      </c>
      <c r="BO52" s="433">
        <v>19.613520000000001</v>
      </c>
      <c r="BP52" s="433">
        <v>19.625779999999999</v>
      </c>
      <c r="BQ52" s="433">
        <v>19.635390000000001</v>
      </c>
      <c r="BR52" s="433">
        <v>19.646599999999999</v>
      </c>
      <c r="BS52" s="433">
        <v>19.657859999999999</v>
      </c>
      <c r="BT52" s="433">
        <v>19.669170000000001</v>
      </c>
      <c r="BU52" s="433">
        <v>19.680530000000001</v>
      </c>
      <c r="BV52" s="433">
        <v>19.691949999999999</v>
      </c>
    </row>
    <row r="53" spans="1:74" ht="11.1" customHeight="1" x14ac:dyDescent="0.2">
      <c r="A53" s="86" t="s">
        <v>460</v>
      </c>
      <c r="B53" s="647" t="s">
        <v>1183</v>
      </c>
      <c r="C53" s="421">
        <v>11.400517283999999</v>
      </c>
      <c r="D53" s="421">
        <v>11.275332099</v>
      </c>
      <c r="E53" s="421">
        <v>11.014550616999999</v>
      </c>
      <c r="F53" s="421">
        <v>10.192967900999999</v>
      </c>
      <c r="G53" s="421">
        <v>9.9798975309000006</v>
      </c>
      <c r="H53" s="421">
        <v>9.9501345678999993</v>
      </c>
      <c r="I53" s="421">
        <v>10.384730864</v>
      </c>
      <c r="J53" s="421">
        <v>10.510793827000001</v>
      </c>
      <c r="K53" s="421">
        <v>10.609375309000001</v>
      </c>
      <c r="L53" s="421">
        <v>10.65792716</v>
      </c>
      <c r="M53" s="421">
        <v>10.718456789999999</v>
      </c>
      <c r="N53" s="421">
        <v>10.768416049000001</v>
      </c>
      <c r="O53" s="421">
        <v>10.785187654</v>
      </c>
      <c r="P53" s="421">
        <v>10.830969136</v>
      </c>
      <c r="Q53" s="421">
        <v>10.88314321</v>
      </c>
      <c r="R53" s="421">
        <v>10.950741975</v>
      </c>
      <c r="S53" s="421">
        <v>11.008927160000001</v>
      </c>
      <c r="T53" s="421">
        <v>11.066730864</v>
      </c>
      <c r="U53" s="421">
        <v>11.125496296</v>
      </c>
      <c r="V53" s="421">
        <v>11.18152963</v>
      </c>
      <c r="W53" s="421">
        <v>11.236174073999999</v>
      </c>
      <c r="X53" s="421">
        <v>11.292274074</v>
      </c>
      <c r="Y53" s="421">
        <v>11.342007407000001</v>
      </c>
      <c r="Z53" s="421">
        <v>11.388218519</v>
      </c>
      <c r="AA53" s="421">
        <v>11.426833332999999</v>
      </c>
      <c r="AB53" s="421">
        <v>11.469055556000001</v>
      </c>
      <c r="AC53" s="421">
        <v>11.510811111000001</v>
      </c>
      <c r="AD53" s="421">
        <v>11.555838272000001</v>
      </c>
      <c r="AE53" s="421">
        <v>11.59385679</v>
      </c>
      <c r="AF53" s="421">
        <v>11.628604938000001</v>
      </c>
      <c r="AG53" s="421">
        <v>11.660295061999999</v>
      </c>
      <c r="AH53" s="421">
        <v>11.688343209999999</v>
      </c>
      <c r="AI53" s="421">
        <v>11.712961728</v>
      </c>
      <c r="AJ53" s="421">
        <v>11.728134126</v>
      </c>
      <c r="AK53" s="421">
        <v>11.750405754000001</v>
      </c>
      <c r="AL53" s="421">
        <v>11.77376012</v>
      </c>
      <c r="AM53" s="421">
        <v>11.796288480999999</v>
      </c>
      <c r="AN53" s="421">
        <v>11.823239880999999</v>
      </c>
      <c r="AO53" s="421">
        <v>11.852705577</v>
      </c>
      <c r="AP53" s="421">
        <v>11.891665344</v>
      </c>
      <c r="AQ53" s="421">
        <v>11.920924801</v>
      </c>
      <c r="AR53" s="421">
        <v>11.947463723</v>
      </c>
      <c r="AS53" s="421">
        <v>11.965364088999999</v>
      </c>
      <c r="AT53" s="421">
        <v>11.990900455</v>
      </c>
      <c r="AU53" s="421">
        <v>12.018154801</v>
      </c>
      <c r="AV53" s="421">
        <v>12.051609428000001</v>
      </c>
      <c r="AW53" s="421">
        <v>12.078938008</v>
      </c>
      <c r="AX53" s="421">
        <v>12.104622839999999</v>
      </c>
      <c r="AY53" s="421">
        <v>12.127936978999999</v>
      </c>
      <c r="AZ53" s="421">
        <v>12.150879528999999</v>
      </c>
      <c r="BA53" s="421">
        <v>12.172723542</v>
      </c>
      <c r="BB53" s="421">
        <v>12.194249429999999</v>
      </c>
      <c r="BC53" s="421">
        <v>12.213311064000001</v>
      </c>
      <c r="BD53" s="433">
        <v>12.230689999999999</v>
      </c>
      <c r="BE53" s="433">
        <v>12.24494</v>
      </c>
      <c r="BF53" s="433">
        <v>12.26003</v>
      </c>
      <c r="BG53" s="433">
        <v>12.274520000000001</v>
      </c>
      <c r="BH53" s="433">
        <v>12.289160000000001</v>
      </c>
      <c r="BI53" s="433">
        <v>12.30186</v>
      </c>
      <c r="BJ53" s="433">
        <v>12.31338</v>
      </c>
      <c r="BK53" s="433">
        <v>12.32315</v>
      </c>
      <c r="BL53" s="433">
        <v>12.332750000000001</v>
      </c>
      <c r="BM53" s="433">
        <v>12.3416</v>
      </c>
      <c r="BN53" s="433">
        <v>12.349769999999999</v>
      </c>
      <c r="BO53" s="433">
        <v>12.357089999999999</v>
      </c>
      <c r="BP53" s="433">
        <v>12.363619999999999</v>
      </c>
      <c r="BQ53" s="433">
        <v>12.368119999999999</v>
      </c>
      <c r="BR53" s="433">
        <v>12.374000000000001</v>
      </c>
      <c r="BS53" s="433">
        <v>12.38003</v>
      </c>
      <c r="BT53" s="433">
        <v>12.386200000000001</v>
      </c>
      <c r="BU53" s="433">
        <v>12.392519999999999</v>
      </c>
      <c r="BV53" s="433">
        <v>12.39898</v>
      </c>
    </row>
    <row r="54" spans="1:74" ht="11.1" customHeight="1" x14ac:dyDescent="0.2">
      <c r="A54" s="87" t="s">
        <v>461</v>
      </c>
      <c r="B54" s="648" t="s">
        <v>1187</v>
      </c>
      <c r="C54" s="640">
        <v>24.525502468999999</v>
      </c>
      <c r="D54" s="640">
        <v>24.18497284</v>
      </c>
      <c r="E54" s="640">
        <v>23.480124691</v>
      </c>
      <c r="F54" s="640">
        <v>21.334019753</v>
      </c>
      <c r="G54" s="640">
        <v>20.708238271999999</v>
      </c>
      <c r="H54" s="640">
        <v>20.525841974999999</v>
      </c>
      <c r="I54" s="640">
        <v>21.428169136000001</v>
      </c>
      <c r="J54" s="640">
        <v>21.651539505999999</v>
      </c>
      <c r="K54" s="640">
        <v>21.837291358000002</v>
      </c>
      <c r="L54" s="640">
        <v>21.986985185000002</v>
      </c>
      <c r="M54" s="640">
        <v>22.09632963</v>
      </c>
      <c r="N54" s="640">
        <v>22.166885185000002</v>
      </c>
      <c r="O54" s="640">
        <v>22.083619753000001</v>
      </c>
      <c r="P54" s="640">
        <v>22.162871604999999</v>
      </c>
      <c r="Q54" s="640">
        <v>22.289608642000001</v>
      </c>
      <c r="R54" s="640">
        <v>22.541025926</v>
      </c>
      <c r="S54" s="640">
        <v>22.704837037000001</v>
      </c>
      <c r="T54" s="640">
        <v>22.858237036999999</v>
      </c>
      <c r="U54" s="640">
        <v>22.986885184999998</v>
      </c>
      <c r="V54" s="640">
        <v>23.130218519</v>
      </c>
      <c r="W54" s="640">
        <v>23.273896296</v>
      </c>
      <c r="X54" s="640">
        <v>23.444496296000001</v>
      </c>
      <c r="Y54" s="640">
        <v>23.56892963</v>
      </c>
      <c r="Z54" s="640">
        <v>23.673774074000001</v>
      </c>
      <c r="AA54" s="640">
        <v>23.739479012</v>
      </c>
      <c r="AB54" s="640">
        <v>23.819808642000002</v>
      </c>
      <c r="AC54" s="640">
        <v>23.895212346000001</v>
      </c>
      <c r="AD54" s="640">
        <v>23.962702469</v>
      </c>
      <c r="AE54" s="640">
        <v>24.030495062</v>
      </c>
      <c r="AF54" s="640">
        <v>24.095602468999999</v>
      </c>
      <c r="AG54" s="640">
        <v>24.175960494000002</v>
      </c>
      <c r="AH54" s="640">
        <v>24.222245679</v>
      </c>
      <c r="AI54" s="640">
        <v>24.252393826999999</v>
      </c>
      <c r="AJ54" s="640">
        <v>24.247063284999999</v>
      </c>
      <c r="AK54" s="640">
        <v>24.259443599000001</v>
      </c>
      <c r="AL54" s="640">
        <v>24.270193116000002</v>
      </c>
      <c r="AM54" s="640">
        <v>24.268191474000002</v>
      </c>
      <c r="AN54" s="640">
        <v>24.284019666999999</v>
      </c>
      <c r="AO54" s="640">
        <v>24.306557335000001</v>
      </c>
      <c r="AP54" s="640">
        <v>24.349670677999999</v>
      </c>
      <c r="AQ54" s="640">
        <v>24.375227640999999</v>
      </c>
      <c r="AR54" s="640">
        <v>24.397094426999999</v>
      </c>
      <c r="AS54" s="640">
        <v>24.398548117000001</v>
      </c>
      <c r="AT54" s="640">
        <v>24.425576735</v>
      </c>
      <c r="AU54" s="640">
        <v>24.461457364000001</v>
      </c>
      <c r="AV54" s="640">
        <v>24.524227380999999</v>
      </c>
      <c r="AW54" s="640">
        <v>24.564283997</v>
      </c>
      <c r="AX54" s="640">
        <v>24.599664591</v>
      </c>
      <c r="AY54" s="640">
        <v>24.623940561000001</v>
      </c>
      <c r="AZ54" s="640">
        <v>24.654790558999998</v>
      </c>
      <c r="BA54" s="640">
        <v>24.685785983999999</v>
      </c>
      <c r="BB54" s="640">
        <v>24.721287964999998</v>
      </c>
      <c r="BC54" s="640">
        <v>24.749303396999998</v>
      </c>
      <c r="BD54" s="622">
        <v>24.774190000000001</v>
      </c>
      <c r="BE54" s="622">
        <v>24.793489999999998</v>
      </c>
      <c r="BF54" s="622">
        <v>24.813980000000001</v>
      </c>
      <c r="BG54" s="622">
        <v>24.833189999999998</v>
      </c>
      <c r="BH54" s="622">
        <v>24.85249</v>
      </c>
      <c r="BI54" s="622">
        <v>24.868130000000001</v>
      </c>
      <c r="BJ54" s="622">
        <v>24.881460000000001</v>
      </c>
      <c r="BK54" s="622">
        <v>24.89228</v>
      </c>
      <c r="BL54" s="622">
        <v>24.90118</v>
      </c>
      <c r="BM54" s="622">
        <v>24.90794</v>
      </c>
      <c r="BN54" s="622">
        <v>24.91104</v>
      </c>
      <c r="BO54" s="622">
        <v>24.91469</v>
      </c>
      <c r="BP54" s="622">
        <v>24.917359999999999</v>
      </c>
      <c r="BQ54" s="622">
        <v>24.91761</v>
      </c>
      <c r="BR54" s="622">
        <v>24.919409999999999</v>
      </c>
      <c r="BS54" s="622">
        <v>24.921320000000001</v>
      </c>
      <c r="BT54" s="622">
        <v>24.92334</v>
      </c>
      <c r="BU54" s="622">
        <v>24.925470000000001</v>
      </c>
      <c r="BV54" s="622">
        <v>24.927710000000001</v>
      </c>
    </row>
    <row r="55" spans="1:74" s="357" customFormat="1" ht="12" customHeight="1" x14ac:dyDescent="0.25">
      <c r="A55" s="359"/>
      <c r="B55" s="894" t="s">
        <v>929</v>
      </c>
      <c r="C55" s="895"/>
      <c r="D55" s="895"/>
      <c r="E55" s="895"/>
      <c r="F55" s="895"/>
      <c r="G55" s="895"/>
      <c r="H55" s="895"/>
      <c r="I55" s="895"/>
      <c r="J55" s="895"/>
      <c r="K55" s="895"/>
      <c r="L55" s="895"/>
      <c r="M55" s="895"/>
      <c r="N55" s="895"/>
      <c r="O55" s="895"/>
      <c r="P55" s="895"/>
      <c r="Q55" s="895"/>
      <c r="R55" s="370"/>
      <c r="S55" s="370"/>
      <c r="T55" s="370"/>
      <c r="U55" s="370"/>
      <c r="V55" s="370"/>
      <c r="W55" s="370"/>
      <c r="X55" s="370"/>
      <c r="Y55" s="370"/>
      <c r="Z55" s="370"/>
      <c r="AA55" s="370"/>
      <c r="AB55" s="370"/>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1"/>
      <c r="BR55" s="371"/>
      <c r="BS55" s="371"/>
      <c r="BT55" s="371"/>
      <c r="BU55" s="371"/>
      <c r="BV55" s="371"/>
    </row>
    <row r="56" spans="1:74" s="213" customFormat="1" ht="12" customHeight="1" x14ac:dyDescent="0.2">
      <c r="A56" s="212"/>
      <c r="B56" s="788" t="str">
        <f>Dates!$G$2</f>
        <v>EIA completed modeling and analysis for this report on Thursday, June 6, 2024.</v>
      </c>
      <c r="C56" s="789"/>
      <c r="D56" s="789"/>
      <c r="E56" s="789"/>
      <c r="F56" s="789"/>
      <c r="G56" s="789"/>
      <c r="H56" s="789"/>
      <c r="I56" s="789"/>
      <c r="J56" s="789"/>
      <c r="K56" s="789"/>
      <c r="L56" s="789"/>
      <c r="M56" s="789"/>
      <c r="N56" s="789"/>
      <c r="O56" s="789"/>
      <c r="P56" s="789"/>
      <c r="Q56" s="789"/>
      <c r="AY56" s="226"/>
      <c r="AZ56" s="226"/>
      <c r="BA56" s="226"/>
      <c r="BB56" s="226"/>
      <c r="BC56" s="226"/>
      <c r="BD56" s="348"/>
      <c r="BE56" s="348"/>
      <c r="BF56" s="348"/>
      <c r="BG56" s="348"/>
      <c r="BH56" s="226"/>
      <c r="BI56" s="226"/>
      <c r="BJ56" s="226"/>
    </row>
    <row r="57" spans="1:74" s="213" customFormat="1" ht="12" customHeight="1" x14ac:dyDescent="0.2">
      <c r="A57" s="212"/>
      <c r="B57" s="803" t="s">
        <v>213</v>
      </c>
      <c r="C57" s="789"/>
      <c r="D57" s="789"/>
      <c r="E57" s="789"/>
      <c r="F57" s="789"/>
      <c r="G57" s="789"/>
      <c r="H57" s="789"/>
      <c r="I57" s="789"/>
      <c r="J57" s="789"/>
      <c r="K57" s="789"/>
      <c r="L57" s="789"/>
      <c r="M57" s="789"/>
      <c r="N57" s="789"/>
      <c r="O57" s="789"/>
      <c r="P57" s="789"/>
      <c r="Q57" s="789"/>
      <c r="AY57" s="226"/>
      <c r="AZ57" s="226"/>
      <c r="BA57" s="226"/>
      <c r="BB57" s="226"/>
      <c r="BC57" s="226"/>
      <c r="BD57" s="348"/>
      <c r="BE57" s="348"/>
      <c r="BF57" s="348"/>
      <c r="BG57" s="348"/>
      <c r="BH57" s="226"/>
      <c r="BI57" s="226"/>
      <c r="BJ57" s="226"/>
    </row>
    <row r="58" spans="1:74" s="213" customFormat="1" ht="12" customHeight="1" x14ac:dyDescent="0.2">
      <c r="A58" s="212"/>
      <c r="B58" s="800" t="s">
        <v>545</v>
      </c>
      <c r="C58" s="791"/>
      <c r="D58" s="791"/>
      <c r="E58" s="791"/>
      <c r="F58" s="791"/>
      <c r="G58" s="791"/>
      <c r="H58" s="791"/>
      <c r="I58" s="791"/>
      <c r="J58" s="791"/>
      <c r="K58" s="791"/>
      <c r="L58" s="791"/>
      <c r="M58" s="791"/>
      <c r="N58" s="791"/>
      <c r="O58" s="791"/>
      <c r="P58" s="791"/>
      <c r="Q58" s="792"/>
      <c r="AY58" s="226"/>
      <c r="AZ58" s="226"/>
      <c r="BA58" s="226"/>
      <c r="BB58" s="226"/>
      <c r="BC58" s="226"/>
      <c r="BD58" s="348"/>
      <c r="BE58" s="348"/>
      <c r="BF58" s="348"/>
      <c r="BG58" s="348"/>
      <c r="BH58" s="226"/>
      <c r="BI58" s="226"/>
      <c r="BJ58" s="226"/>
    </row>
    <row r="59" spans="1:74" s="213" customFormat="1" ht="12" customHeight="1" x14ac:dyDescent="0.2">
      <c r="A59" s="212"/>
      <c r="B59" s="850" t="s">
        <v>546</v>
      </c>
      <c r="C59" s="792"/>
      <c r="D59" s="792"/>
      <c r="E59" s="792"/>
      <c r="F59" s="792"/>
      <c r="G59" s="792"/>
      <c r="H59" s="792"/>
      <c r="I59" s="792"/>
      <c r="J59" s="792"/>
      <c r="K59" s="792"/>
      <c r="L59" s="792"/>
      <c r="M59" s="792"/>
      <c r="N59" s="792"/>
      <c r="O59" s="792"/>
      <c r="P59" s="792"/>
      <c r="Q59" s="792"/>
      <c r="AY59" s="226"/>
      <c r="AZ59" s="226"/>
      <c r="BA59" s="226"/>
      <c r="BB59" s="226"/>
      <c r="BC59" s="226"/>
      <c r="BD59" s="348"/>
      <c r="BE59" s="348"/>
      <c r="BF59" s="348"/>
      <c r="BG59" s="348"/>
      <c r="BH59" s="226"/>
      <c r="BI59" s="226"/>
      <c r="BJ59" s="226"/>
    </row>
    <row r="60" spans="1:74" s="213" customFormat="1" ht="12" customHeight="1" x14ac:dyDescent="0.2">
      <c r="A60" s="212"/>
      <c r="B60" s="790" t="s">
        <v>1</v>
      </c>
      <c r="C60" s="791"/>
      <c r="D60" s="791"/>
      <c r="E60" s="791"/>
      <c r="F60" s="791"/>
      <c r="G60" s="791"/>
      <c r="H60" s="791"/>
      <c r="I60" s="791"/>
      <c r="J60" s="791"/>
      <c r="K60" s="791"/>
      <c r="L60" s="791"/>
      <c r="M60" s="791"/>
      <c r="N60" s="791"/>
      <c r="O60" s="791"/>
      <c r="P60" s="791"/>
      <c r="Q60" s="792"/>
      <c r="AY60" s="226"/>
      <c r="AZ60" s="226"/>
      <c r="BA60" s="226"/>
      <c r="BB60" s="226"/>
      <c r="BC60" s="226"/>
      <c r="BD60" s="348"/>
      <c r="BE60" s="348"/>
      <c r="BF60" s="348"/>
      <c r="BG60" s="226"/>
      <c r="BH60" s="226"/>
      <c r="BI60" s="226"/>
      <c r="BJ60" s="226"/>
    </row>
    <row r="61" spans="1:74" s="213" customFormat="1" ht="12" customHeight="1" x14ac:dyDescent="0.2">
      <c r="A61" s="212"/>
      <c r="B61" s="800" t="s">
        <v>536</v>
      </c>
      <c r="C61" s="801"/>
      <c r="D61" s="801"/>
      <c r="E61" s="801"/>
      <c r="F61" s="801"/>
      <c r="G61" s="801"/>
      <c r="H61" s="801"/>
      <c r="I61" s="801"/>
      <c r="J61" s="801"/>
      <c r="K61" s="801"/>
      <c r="L61" s="801"/>
      <c r="M61" s="801"/>
      <c r="N61" s="801"/>
      <c r="O61" s="801"/>
      <c r="P61" s="801"/>
      <c r="Q61" s="792"/>
      <c r="AY61" s="226"/>
      <c r="AZ61" s="226"/>
      <c r="BA61" s="226"/>
      <c r="BB61" s="226"/>
      <c r="BC61" s="226"/>
      <c r="BD61" s="348"/>
      <c r="BE61" s="348"/>
      <c r="BF61" s="348"/>
      <c r="BG61" s="226"/>
      <c r="BH61" s="226"/>
      <c r="BI61" s="226"/>
      <c r="BJ61" s="226"/>
    </row>
    <row r="62" spans="1:74" s="213" customFormat="1" ht="12" customHeight="1" x14ac:dyDescent="0.2">
      <c r="A62" s="180"/>
      <c r="B62" s="802" t="s">
        <v>828</v>
      </c>
      <c r="C62" s="792"/>
      <c r="D62" s="792"/>
      <c r="E62" s="792"/>
      <c r="F62" s="792"/>
      <c r="G62" s="792"/>
      <c r="H62" s="792"/>
      <c r="I62" s="792"/>
      <c r="J62" s="792"/>
      <c r="K62" s="792"/>
      <c r="L62" s="792"/>
      <c r="M62" s="792"/>
      <c r="N62" s="792"/>
      <c r="O62" s="792"/>
      <c r="P62" s="792"/>
      <c r="Q62" s="792"/>
      <c r="AY62" s="226"/>
      <c r="AZ62" s="226"/>
      <c r="BA62" s="226"/>
      <c r="BB62" s="226"/>
      <c r="BC62" s="226"/>
      <c r="BD62" s="348"/>
      <c r="BE62" s="348"/>
      <c r="BF62" s="348"/>
      <c r="BG62" s="226"/>
      <c r="BH62" s="226"/>
      <c r="BI62" s="226"/>
      <c r="BJ62" s="226"/>
    </row>
    <row r="63" spans="1:74" x14ac:dyDescent="0.2">
      <c r="BK63" s="142"/>
      <c r="BL63" s="142"/>
      <c r="BM63" s="142"/>
      <c r="BN63" s="142"/>
      <c r="BO63" s="142"/>
      <c r="BP63" s="142"/>
      <c r="BQ63" s="142"/>
      <c r="BR63" s="142"/>
      <c r="BS63" s="142"/>
      <c r="BT63" s="142"/>
      <c r="BU63" s="142"/>
      <c r="BV63" s="142"/>
    </row>
    <row r="64" spans="1:74" x14ac:dyDescent="0.2">
      <c r="BK64" s="142"/>
      <c r="BL64" s="142"/>
      <c r="BM64" s="142"/>
      <c r="BN64" s="142"/>
      <c r="BO64" s="142"/>
      <c r="BP64" s="142"/>
      <c r="BQ64" s="142"/>
      <c r="BR64" s="142"/>
      <c r="BS64" s="142"/>
      <c r="BT64" s="142"/>
      <c r="BU64" s="142"/>
      <c r="BV64" s="142"/>
    </row>
    <row r="65" spans="63:74" x14ac:dyDescent="0.2">
      <c r="BK65" s="142"/>
      <c r="BL65" s="142"/>
      <c r="BM65" s="142"/>
      <c r="BN65" s="142"/>
      <c r="BO65" s="142"/>
      <c r="BP65" s="142"/>
      <c r="BQ65" s="142"/>
      <c r="BR65" s="142"/>
      <c r="BS65" s="142"/>
      <c r="BT65" s="142"/>
      <c r="BU65" s="142"/>
      <c r="BV65" s="142"/>
    </row>
    <row r="66" spans="63:74" x14ac:dyDescent="0.2">
      <c r="BK66" s="142"/>
      <c r="BL66" s="142"/>
      <c r="BM66" s="142"/>
      <c r="BN66" s="142"/>
      <c r="BO66" s="142"/>
      <c r="BP66" s="142"/>
      <c r="BQ66" s="142"/>
      <c r="BR66" s="142"/>
      <c r="BS66" s="142"/>
      <c r="BT66" s="142"/>
      <c r="BU66" s="142"/>
      <c r="BV66" s="142"/>
    </row>
    <row r="67" spans="63:74" x14ac:dyDescent="0.2">
      <c r="BK67" s="142"/>
      <c r="BL67" s="142"/>
      <c r="BM67" s="142"/>
      <c r="BN67" s="142"/>
      <c r="BO67" s="142"/>
      <c r="BP67" s="142"/>
      <c r="BQ67" s="142"/>
      <c r="BR67" s="142"/>
      <c r="BS67" s="142"/>
      <c r="BT67" s="142"/>
      <c r="BU67" s="142"/>
      <c r="BV67" s="142"/>
    </row>
    <row r="68" spans="63:74" x14ac:dyDescent="0.2">
      <c r="BK68" s="142"/>
      <c r="BL68" s="142"/>
      <c r="BM68" s="142"/>
      <c r="BN68" s="142"/>
      <c r="BO68" s="142"/>
      <c r="BP68" s="142"/>
      <c r="BQ68" s="142"/>
      <c r="BR68" s="142"/>
      <c r="BS68" s="142"/>
      <c r="BT68" s="142"/>
      <c r="BU68" s="142"/>
      <c r="BV68" s="142"/>
    </row>
    <row r="69" spans="63:74" x14ac:dyDescent="0.2">
      <c r="BK69" s="142"/>
      <c r="BL69" s="142"/>
      <c r="BM69" s="142"/>
      <c r="BN69" s="142"/>
      <c r="BO69" s="142"/>
      <c r="BP69" s="142"/>
      <c r="BQ69" s="142"/>
      <c r="BR69" s="142"/>
      <c r="BS69" s="142"/>
      <c r="BT69" s="142"/>
      <c r="BU69" s="142"/>
      <c r="BV69" s="142"/>
    </row>
    <row r="70" spans="63:74" x14ac:dyDescent="0.2">
      <c r="BK70" s="142"/>
      <c r="BL70" s="142"/>
      <c r="BM70" s="142"/>
      <c r="BN70" s="142"/>
      <c r="BO70" s="142"/>
      <c r="BP70" s="142"/>
      <c r="BQ70" s="142"/>
      <c r="BR70" s="142"/>
      <c r="BS70" s="142"/>
      <c r="BT70" s="142"/>
      <c r="BU70" s="142"/>
      <c r="BV70" s="142"/>
    </row>
    <row r="71" spans="63:74" x14ac:dyDescent="0.2">
      <c r="BK71" s="142"/>
      <c r="BL71" s="142"/>
      <c r="BM71" s="142"/>
      <c r="BN71" s="142"/>
      <c r="BO71" s="142"/>
      <c r="BP71" s="142"/>
      <c r="BQ71" s="142"/>
      <c r="BR71" s="142"/>
      <c r="BS71" s="142"/>
      <c r="BT71" s="142"/>
      <c r="BU71" s="142"/>
      <c r="BV71" s="142"/>
    </row>
    <row r="72" spans="63:74" x14ac:dyDescent="0.2">
      <c r="BK72" s="142"/>
      <c r="BL72" s="142"/>
      <c r="BM72" s="142"/>
      <c r="BN72" s="142"/>
      <c r="BO72" s="142"/>
      <c r="BP72" s="142"/>
      <c r="BQ72" s="142"/>
      <c r="BR72" s="142"/>
      <c r="BS72" s="142"/>
      <c r="BT72" s="142"/>
      <c r="BU72" s="142"/>
      <c r="BV72" s="142"/>
    </row>
    <row r="73" spans="63:74" x14ac:dyDescent="0.2">
      <c r="BK73" s="142"/>
      <c r="BL73" s="142"/>
      <c r="BM73" s="142"/>
      <c r="BN73" s="142"/>
      <c r="BO73" s="142"/>
      <c r="BP73" s="142"/>
      <c r="BQ73" s="142"/>
      <c r="BR73" s="142"/>
      <c r="BS73" s="142"/>
      <c r="BT73" s="142"/>
      <c r="BU73" s="142"/>
      <c r="BV73" s="142"/>
    </row>
    <row r="74" spans="63:74" x14ac:dyDescent="0.2">
      <c r="BK74" s="142"/>
      <c r="BL74" s="142"/>
      <c r="BM74" s="142"/>
      <c r="BN74" s="142"/>
      <c r="BO74" s="142"/>
      <c r="BP74" s="142"/>
      <c r="BQ74" s="142"/>
      <c r="BR74" s="142"/>
      <c r="BS74" s="142"/>
      <c r="BT74" s="142"/>
      <c r="BU74" s="142"/>
      <c r="BV74" s="142"/>
    </row>
    <row r="75" spans="63:74" x14ac:dyDescent="0.2">
      <c r="BK75" s="142"/>
      <c r="BL75" s="142"/>
      <c r="BM75" s="142"/>
      <c r="BN75" s="142"/>
      <c r="BO75" s="142"/>
      <c r="BP75" s="142"/>
      <c r="BQ75" s="142"/>
      <c r="BR75" s="142"/>
      <c r="BS75" s="142"/>
      <c r="BT75" s="142"/>
      <c r="BU75" s="142"/>
      <c r="BV75" s="142"/>
    </row>
    <row r="76" spans="63:74" x14ac:dyDescent="0.2">
      <c r="BK76" s="142"/>
      <c r="BL76" s="142"/>
      <c r="BM76" s="142"/>
      <c r="BN76" s="142"/>
      <c r="BO76" s="142"/>
      <c r="BP76" s="142"/>
      <c r="BQ76" s="142"/>
      <c r="BR76" s="142"/>
      <c r="BS76" s="142"/>
      <c r="BT76" s="142"/>
      <c r="BU76" s="142"/>
      <c r="BV76" s="142"/>
    </row>
    <row r="77" spans="63:74" x14ac:dyDescent="0.2">
      <c r="BK77" s="142"/>
      <c r="BL77" s="142"/>
      <c r="BM77" s="142"/>
      <c r="BN77" s="142"/>
      <c r="BO77" s="142"/>
      <c r="BP77" s="142"/>
      <c r="BQ77" s="142"/>
      <c r="BR77" s="142"/>
      <c r="BS77" s="142"/>
      <c r="BT77" s="142"/>
      <c r="BU77" s="142"/>
      <c r="BV77" s="142"/>
    </row>
    <row r="78" spans="63:74" x14ac:dyDescent="0.2">
      <c r="BK78" s="142"/>
      <c r="BL78" s="142"/>
      <c r="BM78" s="142"/>
      <c r="BN78" s="142"/>
      <c r="BO78" s="142"/>
      <c r="BP78" s="142"/>
      <c r="BQ78" s="142"/>
      <c r="BR78" s="142"/>
      <c r="BS78" s="142"/>
      <c r="BT78" s="142"/>
      <c r="BU78" s="142"/>
      <c r="BV78" s="142"/>
    </row>
    <row r="79" spans="63:74" x14ac:dyDescent="0.2">
      <c r="BK79" s="142"/>
      <c r="BL79" s="142"/>
      <c r="BM79" s="142"/>
      <c r="BN79" s="142"/>
      <c r="BO79" s="142"/>
      <c r="BP79" s="142"/>
      <c r="BQ79" s="142"/>
      <c r="BR79" s="142"/>
      <c r="BS79" s="142"/>
      <c r="BT79" s="142"/>
      <c r="BU79" s="142"/>
      <c r="BV79" s="142"/>
    </row>
    <row r="80" spans="63:74" x14ac:dyDescent="0.2">
      <c r="BK80" s="142"/>
      <c r="BL80" s="142"/>
      <c r="BM80" s="142"/>
      <c r="BN80" s="142"/>
      <c r="BO80" s="142"/>
      <c r="BP80" s="142"/>
      <c r="BQ80" s="142"/>
      <c r="BR80" s="142"/>
      <c r="BS80" s="142"/>
      <c r="BT80" s="142"/>
      <c r="BU80" s="142"/>
      <c r="BV80" s="142"/>
    </row>
    <row r="81" spans="63:74" x14ac:dyDescent="0.2">
      <c r="BK81" s="142"/>
      <c r="BL81" s="142"/>
      <c r="BM81" s="142"/>
      <c r="BN81" s="142"/>
      <c r="BO81" s="142"/>
      <c r="BP81" s="142"/>
      <c r="BQ81" s="142"/>
      <c r="BR81" s="142"/>
      <c r="BS81" s="142"/>
      <c r="BT81" s="142"/>
      <c r="BU81" s="142"/>
      <c r="BV81" s="142"/>
    </row>
    <row r="82" spans="63:74" x14ac:dyDescent="0.2">
      <c r="BK82" s="142"/>
      <c r="BL82" s="142"/>
      <c r="BM82" s="142"/>
      <c r="BN82" s="142"/>
      <c r="BO82" s="142"/>
      <c r="BP82" s="142"/>
      <c r="BQ82" s="142"/>
      <c r="BR82" s="142"/>
      <c r="BS82" s="142"/>
      <c r="BT82" s="142"/>
      <c r="BU82" s="142"/>
      <c r="BV82" s="142"/>
    </row>
    <row r="83" spans="63:74" x14ac:dyDescent="0.2">
      <c r="BK83" s="142"/>
      <c r="BL83" s="142"/>
      <c r="BM83" s="142"/>
      <c r="BN83" s="142"/>
      <c r="BO83" s="142"/>
      <c r="BP83" s="142"/>
      <c r="BQ83" s="142"/>
      <c r="BR83" s="142"/>
      <c r="BS83" s="142"/>
      <c r="BT83" s="142"/>
      <c r="BU83" s="142"/>
      <c r="BV83" s="142"/>
    </row>
    <row r="84" spans="63:74" x14ac:dyDescent="0.2">
      <c r="BK84" s="142"/>
      <c r="BL84" s="142"/>
      <c r="BM84" s="142"/>
      <c r="BN84" s="142"/>
      <c r="BO84" s="142"/>
      <c r="BP84" s="142"/>
      <c r="BQ84" s="142"/>
      <c r="BR84" s="142"/>
      <c r="BS84" s="142"/>
      <c r="BT84" s="142"/>
      <c r="BU84" s="142"/>
      <c r="BV84" s="142"/>
    </row>
    <row r="85" spans="63:74" x14ac:dyDescent="0.2">
      <c r="BK85" s="142"/>
      <c r="BL85" s="142"/>
      <c r="BM85" s="142"/>
      <c r="BN85" s="142"/>
      <c r="BO85" s="142"/>
      <c r="BP85" s="142"/>
      <c r="BQ85" s="142"/>
      <c r="BR85" s="142"/>
      <c r="BS85" s="142"/>
      <c r="BT85" s="142"/>
      <c r="BU85" s="142"/>
      <c r="BV85" s="142"/>
    </row>
    <row r="86" spans="63:74" x14ac:dyDescent="0.2">
      <c r="BK86" s="142"/>
      <c r="BL86" s="142"/>
      <c r="BM86" s="142"/>
      <c r="BN86" s="142"/>
      <c r="BO86" s="142"/>
      <c r="BP86" s="142"/>
      <c r="BQ86" s="142"/>
      <c r="BR86" s="142"/>
      <c r="BS86" s="142"/>
      <c r="BT86" s="142"/>
      <c r="BU86" s="142"/>
      <c r="BV86" s="142"/>
    </row>
    <row r="87" spans="63:74" x14ac:dyDescent="0.2">
      <c r="BK87" s="142"/>
      <c r="BL87" s="142"/>
      <c r="BM87" s="142"/>
      <c r="BN87" s="142"/>
      <c r="BO87" s="142"/>
      <c r="BP87" s="142"/>
      <c r="BQ87" s="142"/>
      <c r="BR87" s="142"/>
      <c r="BS87" s="142"/>
      <c r="BT87" s="142"/>
      <c r="BU87" s="142"/>
      <c r="BV87" s="142"/>
    </row>
    <row r="88" spans="63:74" x14ac:dyDescent="0.2">
      <c r="BK88" s="142"/>
      <c r="BL88" s="142"/>
      <c r="BM88" s="142"/>
      <c r="BN88" s="142"/>
      <c r="BO88" s="142"/>
      <c r="BP88" s="142"/>
      <c r="BQ88" s="142"/>
      <c r="BR88" s="142"/>
      <c r="BS88" s="142"/>
      <c r="BT88" s="142"/>
      <c r="BU88" s="142"/>
      <c r="BV88" s="142"/>
    </row>
    <row r="89" spans="63:74" x14ac:dyDescent="0.2">
      <c r="BK89" s="142"/>
      <c r="BL89" s="142"/>
      <c r="BM89" s="142"/>
      <c r="BN89" s="142"/>
      <c r="BO89" s="142"/>
      <c r="BP89" s="142"/>
      <c r="BQ89" s="142"/>
      <c r="BR89" s="142"/>
      <c r="BS89" s="142"/>
      <c r="BT89" s="142"/>
      <c r="BU89" s="142"/>
      <c r="BV89" s="142"/>
    </row>
    <row r="90" spans="63:74" x14ac:dyDescent="0.2">
      <c r="BK90" s="142"/>
      <c r="BL90" s="142"/>
      <c r="BM90" s="142"/>
      <c r="BN90" s="142"/>
      <c r="BO90" s="142"/>
      <c r="BP90" s="142"/>
      <c r="BQ90" s="142"/>
      <c r="BR90" s="142"/>
      <c r="BS90" s="142"/>
      <c r="BT90" s="142"/>
      <c r="BU90" s="142"/>
      <c r="BV90" s="142"/>
    </row>
    <row r="91" spans="63:74" x14ac:dyDescent="0.2">
      <c r="BK91" s="142"/>
      <c r="BL91" s="142"/>
      <c r="BM91" s="142"/>
      <c r="BN91" s="142"/>
      <c r="BO91" s="142"/>
      <c r="BP91" s="142"/>
      <c r="BQ91" s="142"/>
      <c r="BR91" s="142"/>
      <c r="BS91" s="142"/>
      <c r="BT91" s="142"/>
      <c r="BU91" s="142"/>
      <c r="BV91" s="142"/>
    </row>
    <row r="92" spans="63:74" x14ac:dyDescent="0.2">
      <c r="BK92" s="142"/>
      <c r="BL92" s="142"/>
      <c r="BM92" s="142"/>
      <c r="BN92" s="142"/>
      <c r="BO92" s="142"/>
      <c r="BP92" s="142"/>
      <c r="BQ92" s="142"/>
      <c r="BR92" s="142"/>
      <c r="BS92" s="142"/>
      <c r="BT92" s="142"/>
      <c r="BU92" s="142"/>
      <c r="BV92" s="142"/>
    </row>
    <row r="93" spans="63:74" x14ac:dyDescent="0.2">
      <c r="BK93" s="142"/>
      <c r="BL93" s="142"/>
      <c r="BM93" s="142"/>
      <c r="BN93" s="142"/>
      <c r="BO93" s="142"/>
      <c r="BP93" s="142"/>
      <c r="BQ93" s="142"/>
      <c r="BR93" s="142"/>
      <c r="BS93" s="142"/>
      <c r="BT93" s="142"/>
      <c r="BU93" s="142"/>
      <c r="BV93" s="142"/>
    </row>
    <row r="94" spans="63:74" x14ac:dyDescent="0.2">
      <c r="BK94" s="142"/>
      <c r="BL94" s="142"/>
      <c r="BM94" s="142"/>
      <c r="BN94" s="142"/>
      <c r="BO94" s="142"/>
      <c r="BP94" s="142"/>
      <c r="BQ94" s="142"/>
      <c r="BR94" s="142"/>
      <c r="BS94" s="142"/>
      <c r="BT94" s="142"/>
      <c r="BU94" s="142"/>
      <c r="BV94" s="142"/>
    </row>
    <row r="95" spans="63:74" x14ac:dyDescent="0.2">
      <c r="BK95" s="142"/>
      <c r="BL95" s="142"/>
      <c r="BM95" s="142"/>
      <c r="BN95" s="142"/>
      <c r="BO95" s="142"/>
      <c r="BP95" s="142"/>
      <c r="BQ95" s="142"/>
      <c r="BR95" s="142"/>
      <c r="BS95" s="142"/>
      <c r="BT95" s="142"/>
      <c r="BU95" s="142"/>
      <c r="BV95" s="142"/>
    </row>
    <row r="96" spans="63:74" x14ac:dyDescent="0.2">
      <c r="BK96" s="142"/>
      <c r="BL96" s="142"/>
      <c r="BM96" s="142"/>
      <c r="BN96" s="142"/>
      <c r="BO96" s="142"/>
      <c r="BP96" s="142"/>
      <c r="BQ96" s="142"/>
      <c r="BR96" s="142"/>
      <c r="BS96" s="142"/>
      <c r="BT96" s="142"/>
      <c r="BU96" s="142"/>
      <c r="BV96" s="142"/>
    </row>
    <row r="97" spans="63:74" x14ac:dyDescent="0.2">
      <c r="BK97" s="142"/>
      <c r="BL97" s="142"/>
      <c r="BM97" s="142"/>
      <c r="BN97" s="142"/>
      <c r="BO97" s="142"/>
      <c r="BP97" s="142"/>
      <c r="BQ97" s="142"/>
      <c r="BR97" s="142"/>
      <c r="BS97" s="142"/>
      <c r="BT97" s="142"/>
      <c r="BU97" s="142"/>
      <c r="BV97" s="142"/>
    </row>
    <row r="98" spans="63:74" x14ac:dyDescent="0.2">
      <c r="BK98" s="142"/>
      <c r="BL98" s="142"/>
      <c r="BM98" s="142"/>
      <c r="BN98" s="142"/>
      <c r="BO98" s="142"/>
      <c r="BP98" s="142"/>
      <c r="BQ98" s="142"/>
      <c r="BR98" s="142"/>
      <c r="BS98" s="142"/>
      <c r="BT98" s="142"/>
      <c r="BU98" s="142"/>
      <c r="BV98" s="142"/>
    </row>
    <row r="99" spans="63:74" x14ac:dyDescent="0.2">
      <c r="BK99" s="142"/>
      <c r="BL99" s="142"/>
      <c r="BM99" s="142"/>
      <c r="BN99" s="142"/>
      <c r="BO99" s="142"/>
      <c r="BP99" s="142"/>
      <c r="BQ99" s="142"/>
      <c r="BR99" s="142"/>
      <c r="BS99" s="142"/>
      <c r="BT99" s="142"/>
      <c r="BU99" s="142"/>
      <c r="BV99" s="142"/>
    </row>
    <row r="100" spans="63:74" x14ac:dyDescent="0.2">
      <c r="BK100" s="142"/>
      <c r="BL100" s="142"/>
      <c r="BM100" s="142"/>
      <c r="BN100" s="142"/>
      <c r="BO100" s="142"/>
      <c r="BP100" s="142"/>
      <c r="BQ100" s="142"/>
      <c r="BR100" s="142"/>
      <c r="BS100" s="142"/>
      <c r="BT100" s="142"/>
      <c r="BU100" s="142"/>
      <c r="BV100" s="142"/>
    </row>
    <row r="101" spans="63:74" x14ac:dyDescent="0.2">
      <c r="BK101" s="142"/>
      <c r="BL101" s="142"/>
      <c r="BM101" s="142"/>
      <c r="BN101" s="142"/>
      <c r="BO101" s="142"/>
      <c r="BP101" s="142"/>
      <c r="BQ101" s="142"/>
      <c r="BR101" s="142"/>
      <c r="BS101" s="142"/>
      <c r="BT101" s="142"/>
      <c r="BU101" s="142"/>
      <c r="BV101" s="142"/>
    </row>
    <row r="102" spans="63:74" x14ac:dyDescent="0.2">
      <c r="BK102" s="142"/>
      <c r="BL102" s="142"/>
      <c r="BM102" s="142"/>
      <c r="BN102" s="142"/>
      <c r="BO102" s="142"/>
      <c r="BP102" s="142"/>
      <c r="BQ102" s="142"/>
      <c r="BR102" s="142"/>
      <c r="BS102" s="142"/>
      <c r="BT102" s="142"/>
      <c r="BU102" s="142"/>
      <c r="BV102" s="142"/>
    </row>
    <row r="103" spans="63:74" x14ac:dyDescent="0.2">
      <c r="BK103" s="142"/>
      <c r="BL103" s="142"/>
      <c r="BM103" s="142"/>
      <c r="BN103" s="142"/>
      <c r="BO103" s="142"/>
      <c r="BP103" s="142"/>
      <c r="BQ103" s="142"/>
      <c r="BR103" s="142"/>
      <c r="BS103" s="142"/>
      <c r="BT103" s="142"/>
      <c r="BU103" s="142"/>
      <c r="BV103" s="142"/>
    </row>
    <row r="104" spans="63:74" x14ac:dyDescent="0.2">
      <c r="BK104" s="142"/>
      <c r="BL104" s="142"/>
      <c r="BM104" s="142"/>
      <c r="BN104" s="142"/>
      <c r="BO104" s="142"/>
      <c r="BP104" s="142"/>
      <c r="BQ104" s="142"/>
      <c r="BR104" s="142"/>
      <c r="BS104" s="142"/>
      <c r="BT104" s="142"/>
      <c r="BU104" s="142"/>
      <c r="BV104" s="142"/>
    </row>
    <row r="105" spans="63:74" x14ac:dyDescent="0.2">
      <c r="BK105" s="142"/>
      <c r="BL105" s="142"/>
      <c r="BM105" s="142"/>
      <c r="BN105" s="142"/>
      <c r="BO105" s="142"/>
      <c r="BP105" s="142"/>
      <c r="BQ105" s="142"/>
      <c r="BR105" s="142"/>
      <c r="BS105" s="142"/>
      <c r="BT105" s="142"/>
      <c r="BU105" s="142"/>
      <c r="BV105" s="142"/>
    </row>
    <row r="106" spans="63:74" x14ac:dyDescent="0.2">
      <c r="BK106" s="142"/>
      <c r="BL106" s="142"/>
      <c r="BM106" s="142"/>
      <c r="BN106" s="142"/>
      <c r="BO106" s="142"/>
      <c r="BP106" s="142"/>
      <c r="BQ106" s="142"/>
      <c r="BR106" s="142"/>
      <c r="BS106" s="142"/>
      <c r="BT106" s="142"/>
      <c r="BU106" s="142"/>
      <c r="BV106" s="142"/>
    </row>
    <row r="107" spans="63:74" x14ac:dyDescent="0.2">
      <c r="BK107" s="142"/>
      <c r="BL107" s="142"/>
      <c r="BM107" s="142"/>
      <c r="BN107" s="142"/>
      <c r="BO107" s="142"/>
      <c r="BP107" s="142"/>
      <c r="BQ107" s="142"/>
      <c r="BR107" s="142"/>
      <c r="BS107" s="142"/>
      <c r="BT107" s="142"/>
      <c r="BU107" s="142"/>
      <c r="BV107" s="142"/>
    </row>
    <row r="108" spans="63:74" x14ac:dyDescent="0.2">
      <c r="BK108" s="142"/>
      <c r="BL108" s="142"/>
      <c r="BM108" s="142"/>
      <c r="BN108" s="142"/>
      <c r="BO108" s="142"/>
      <c r="BP108" s="142"/>
      <c r="BQ108" s="142"/>
      <c r="BR108" s="142"/>
      <c r="BS108" s="142"/>
      <c r="BT108" s="142"/>
      <c r="BU108" s="142"/>
      <c r="BV108" s="142"/>
    </row>
    <row r="109" spans="63:74" x14ac:dyDescent="0.2">
      <c r="BK109" s="142"/>
      <c r="BL109" s="142"/>
      <c r="BM109" s="142"/>
      <c r="BN109" s="142"/>
      <c r="BO109" s="142"/>
      <c r="BP109" s="142"/>
      <c r="BQ109" s="142"/>
      <c r="BR109" s="142"/>
      <c r="BS109" s="142"/>
      <c r="BT109" s="142"/>
      <c r="BU109" s="142"/>
      <c r="BV109" s="142"/>
    </row>
    <row r="110" spans="63:74" x14ac:dyDescent="0.2">
      <c r="BK110" s="142"/>
      <c r="BL110" s="142"/>
      <c r="BM110" s="142"/>
      <c r="BN110" s="142"/>
      <c r="BO110" s="142"/>
      <c r="BP110" s="142"/>
      <c r="BQ110" s="142"/>
      <c r="BR110" s="142"/>
      <c r="BS110" s="142"/>
      <c r="BT110" s="142"/>
      <c r="BU110" s="142"/>
      <c r="BV110" s="142"/>
    </row>
    <row r="111" spans="63:74" x14ac:dyDescent="0.2">
      <c r="BK111" s="142"/>
      <c r="BL111" s="142"/>
      <c r="BM111" s="142"/>
      <c r="BN111" s="142"/>
      <c r="BO111" s="142"/>
      <c r="BP111" s="142"/>
      <c r="BQ111" s="142"/>
      <c r="BR111" s="142"/>
      <c r="BS111" s="142"/>
      <c r="BT111" s="142"/>
      <c r="BU111" s="142"/>
      <c r="BV111" s="142"/>
    </row>
    <row r="112" spans="63:74" x14ac:dyDescent="0.2">
      <c r="BK112" s="142"/>
      <c r="BL112" s="142"/>
      <c r="BM112" s="142"/>
      <c r="BN112" s="142"/>
      <c r="BO112" s="142"/>
      <c r="BP112" s="142"/>
      <c r="BQ112" s="142"/>
      <c r="BR112" s="142"/>
      <c r="BS112" s="142"/>
      <c r="BT112" s="142"/>
      <c r="BU112" s="142"/>
      <c r="BV112" s="142"/>
    </row>
    <row r="113" spans="63:74" x14ac:dyDescent="0.2">
      <c r="BK113" s="142"/>
      <c r="BL113" s="142"/>
      <c r="BM113" s="142"/>
      <c r="BN113" s="142"/>
      <c r="BO113" s="142"/>
      <c r="BP113" s="142"/>
      <c r="BQ113" s="142"/>
      <c r="BR113" s="142"/>
      <c r="BS113" s="142"/>
      <c r="BT113" s="142"/>
      <c r="BU113" s="142"/>
      <c r="BV113" s="142"/>
    </row>
    <row r="114" spans="63:74" x14ac:dyDescent="0.2">
      <c r="BK114" s="142"/>
      <c r="BL114" s="142"/>
      <c r="BM114" s="142"/>
      <c r="BN114" s="142"/>
      <c r="BO114" s="142"/>
      <c r="BP114" s="142"/>
      <c r="BQ114" s="142"/>
      <c r="BR114" s="142"/>
      <c r="BS114" s="142"/>
      <c r="BT114" s="142"/>
      <c r="BU114" s="142"/>
      <c r="BV114" s="142"/>
    </row>
    <row r="115" spans="63:74" x14ac:dyDescent="0.2">
      <c r="BK115" s="142"/>
      <c r="BL115" s="142"/>
      <c r="BM115" s="142"/>
      <c r="BN115" s="142"/>
      <c r="BO115" s="142"/>
      <c r="BP115" s="142"/>
      <c r="BQ115" s="142"/>
      <c r="BR115" s="142"/>
      <c r="BS115" s="142"/>
      <c r="BT115" s="142"/>
      <c r="BU115" s="142"/>
      <c r="BV115" s="142"/>
    </row>
    <row r="116" spans="63:74" x14ac:dyDescent="0.2">
      <c r="BK116" s="142"/>
      <c r="BL116" s="142"/>
      <c r="BM116" s="142"/>
      <c r="BN116" s="142"/>
      <c r="BO116" s="142"/>
      <c r="BP116" s="142"/>
      <c r="BQ116" s="142"/>
      <c r="BR116" s="142"/>
      <c r="BS116" s="142"/>
      <c r="BT116" s="142"/>
      <c r="BU116" s="142"/>
      <c r="BV116" s="142"/>
    </row>
    <row r="117" spans="63:74" x14ac:dyDescent="0.2">
      <c r="BK117" s="142"/>
      <c r="BL117" s="142"/>
      <c r="BM117" s="142"/>
      <c r="BN117" s="142"/>
      <c r="BO117" s="142"/>
      <c r="BP117" s="142"/>
      <c r="BQ117" s="142"/>
      <c r="BR117" s="142"/>
      <c r="BS117" s="142"/>
      <c r="BT117" s="142"/>
      <c r="BU117" s="142"/>
      <c r="BV117" s="142"/>
    </row>
    <row r="118" spans="63:74" x14ac:dyDescent="0.2">
      <c r="BK118" s="142"/>
      <c r="BL118" s="142"/>
      <c r="BM118" s="142"/>
      <c r="BN118" s="142"/>
      <c r="BO118" s="142"/>
      <c r="BP118" s="142"/>
      <c r="BQ118" s="142"/>
      <c r="BR118" s="142"/>
      <c r="BS118" s="142"/>
      <c r="BT118" s="142"/>
      <c r="BU118" s="142"/>
      <c r="BV118" s="142"/>
    </row>
    <row r="119" spans="63:74" x14ac:dyDescent="0.2">
      <c r="BK119" s="142"/>
      <c r="BL119" s="142"/>
      <c r="BM119" s="142"/>
      <c r="BN119" s="142"/>
      <c r="BO119" s="142"/>
      <c r="BP119" s="142"/>
      <c r="BQ119" s="142"/>
      <c r="BR119" s="142"/>
      <c r="BS119" s="142"/>
      <c r="BT119" s="142"/>
      <c r="BU119" s="142"/>
      <c r="BV119" s="142"/>
    </row>
    <row r="120" spans="63:74" x14ac:dyDescent="0.2">
      <c r="BK120" s="142"/>
      <c r="BL120" s="142"/>
      <c r="BM120" s="142"/>
      <c r="BN120" s="142"/>
      <c r="BO120" s="142"/>
      <c r="BP120" s="142"/>
      <c r="BQ120" s="142"/>
      <c r="BR120" s="142"/>
      <c r="BS120" s="142"/>
      <c r="BT120" s="142"/>
      <c r="BU120" s="142"/>
      <c r="BV120" s="142"/>
    </row>
    <row r="121" spans="63:74" x14ac:dyDescent="0.2">
      <c r="BK121" s="142"/>
      <c r="BL121" s="142"/>
      <c r="BM121" s="142"/>
      <c r="BN121" s="142"/>
      <c r="BO121" s="142"/>
      <c r="BP121" s="142"/>
      <c r="BQ121" s="142"/>
      <c r="BR121" s="142"/>
      <c r="BS121" s="142"/>
      <c r="BT121" s="142"/>
      <c r="BU121" s="142"/>
      <c r="BV121" s="142"/>
    </row>
    <row r="122" spans="63:74" x14ac:dyDescent="0.2">
      <c r="BK122" s="142"/>
      <c r="BL122" s="142"/>
      <c r="BM122" s="142"/>
      <c r="BN122" s="142"/>
      <c r="BO122" s="142"/>
      <c r="BP122" s="142"/>
      <c r="BQ122" s="142"/>
      <c r="BR122" s="142"/>
      <c r="BS122" s="142"/>
      <c r="BT122" s="142"/>
      <c r="BU122" s="142"/>
      <c r="BV122" s="142"/>
    </row>
    <row r="123" spans="63:74" x14ac:dyDescent="0.2">
      <c r="BK123" s="142"/>
      <c r="BL123" s="142"/>
      <c r="BM123" s="142"/>
      <c r="BN123" s="142"/>
      <c r="BO123" s="142"/>
      <c r="BP123" s="142"/>
      <c r="BQ123" s="142"/>
      <c r="BR123" s="142"/>
      <c r="BS123" s="142"/>
      <c r="BT123" s="142"/>
      <c r="BU123" s="142"/>
      <c r="BV123" s="142"/>
    </row>
    <row r="124" spans="63:74" x14ac:dyDescent="0.2">
      <c r="BK124" s="142"/>
      <c r="BL124" s="142"/>
      <c r="BM124" s="142"/>
      <c r="BN124" s="142"/>
      <c r="BO124" s="142"/>
      <c r="BP124" s="142"/>
      <c r="BQ124" s="142"/>
      <c r="BR124" s="142"/>
      <c r="BS124" s="142"/>
      <c r="BT124" s="142"/>
      <c r="BU124" s="142"/>
      <c r="BV124" s="142"/>
    </row>
    <row r="125" spans="63:74" x14ac:dyDescent="0.2">
      <c r="BK125" s="142"/>
      <c r="BL125" s="142"/>
      <c r="BM125" s="142"/>
      <c r="BN125" s="142"/>
      <c r="BO125" s="142"/>
      <c r="BP125" s="142"/>
      <c r="BQ125" s="142"/>
      <c r="BR125" s="142"/>
      <c r="BS125" s="142"/>
      <c r="BT125" s="142"/>
      <c r="BU125" s="142"/>
      <c r="BV125" s="142"/>
    </row>
    <row r="126" spans="63:74" x14ac:dyDescent="0.2">
      <c r="BK126" s="142"/>
      <c r="BL126" s="142"/>
      <c r="BM126" s="142"/>
      <c r="BN126" s="142"/>
      <c r="BO126" s="142"/>
      <c r="BP126" s="142"/>
      <c r="BQ126" s="142"/>
      <c r="BR126" s="142"/>
      <c r="BS126" s="142"/>
      <c r="BT126" s="142"/>
      <c r="BU126" s="142"/>
      <c r="BV126" s="142"/>
    </row>
    <row r="127" spans="63:74" x14ac:dyDescent="0.2">
      <c r="BK127" s="142"/>
      <c r="BL127" s="142"/>
      <c r="BM127" s="142"/>
      <c r="BN127" s="142"/>
      <c r="BO127" s="142"/>
      <c r="BP127" s="142"/>
      <c r="BQ127" s="142"/>
      <c r="BR127" s="142"/>
      <c r="BS127" s="142"/>
      <c r="BT127" s="142"/>
      <c r="BU127" s="142"/>
      <c r="BV127" s="142"/>
    </row>
    <row r="128" spans="63:74" x14ac:dyDescent="0.2">
      <c r="BK128" s="142"/>
      <c r="BL128" s="142"/>
      <c r="BM128" s="142"/>
      <c r="BN128" s="142"/>
      <c r="BO128" s="142"/>
      <c r="BP128" s="142"/>
      <c r="BQ128" s="142"/>
      <c r="BR128" s="142"/>
      <c r="BS128" s="142"/>
      <c r="BT128" s="142"/>
      <c r="BU128" s="142"/>
      <c r="BV128" s="142"/>
    </row>
    <row r="129" spans="63:74" x14ac:dyDescent="0.2">
      <c r="BK129" s="142"/>
      <c r="BL129" s="142"/>
      <c r="BM129" s="142"/>
      <c r="BN129" s="142"/>
      <c r="BO129" s="142"/>
      <c r="BP129" s="142"/>
      <c r="BQ129" s="142"/>
      <c r="BR129" s="142"/>
      <c r="BS129" s="142"/>
      <c r="BT129" s="142"/>
      <c r="BU129" s="142"/>
      <c r="BV129" s="142"/>
    </row>
    <row r="130" spans="63:74" x14ac:dyDescent="0.2">
      <c r="BK130" s="142"/>
      <c r="BL130" s="142"/>
      <c r="BM130" s="142"/>
      <c r="BN130" s="142"/>
      <c r="BO130" s="142"/>
      <c r="BP130" s="142"/>
      <c r="BQ130" s="142"/>
      <c r="BR130" s="142"/>
      <c r="BS130" s="142"/>
      <c r="BT130" s="142"/>
      <c r="BU130" s="142"/>
      <c r="BV130" s="142"/>
    </row>
    <row r="131" spans="63:74" x14ac:dyDescent="0.2">
      <c r="BK131" s="142"/>
      <c r="BL131" s="142"/>
      <c r="BM131" s="142"/>
      <c r="BN131" s="142"/>
      <c r="BO131" s="142"/>
      <c r="BP131" s="142"/>
      <c r="BQ131" s="142"/>
      <c r="BR131" s="142"/>
      <c r="BS131" s="142"/>
      <c r="BT131" s="142"/>
      <c r="BU131" s="142"/>
      <c r="BV131" s="142"/>
    </row>
    <row r="132" spans="63:74" x14ac:dyDescent="0.2">
      <c r="BK132" s="142"/>
      <c r="BL132" s="142"/>
      <c r="BM132" s="142"/>
      <c r="BN132" s="142"/>
      <c r="BO132" s="142"/>
      <c r="BP132" s="142"/>
      <c r="BQ132" s="142"/>
      <c r="BR132" s="142"/>
      <c r="BS132" s="142"/>
      <c r="BT132" s="142"/>
      <c r="BU132" s="142"/>
      <c r="BV132" s="142"/>
    </row>
    <row r="133" spans="63:74" x14ac:dyDescent="0.2">
      <c r="BK133" s="142"/>
      <c r="BL133" s="142"/>
      <c r="BM133" s="142"/>
      <c r="BN133" s="142"/>
      <c r="BO133" s="142"/>
      <c r="BP133" s="142"/>
      <c r="BQ133" s="142"/>
      <c r="BR133" s="142"/>
      <c r="BS133" s="142"/>
      <c r="BT133" s="142"/>
      <c r="BU133" s="142"/>
      <c r="BV133" s="142"/>
    </row>
    <row r="134" spans="63:74" x14ac:dyDescent="0.2">
      <c r="BK134" s="142"/>
      <c r="BL134" s="142"/>
      <c r="BM134" s="142"/>
      <c r="BN134" s="142"/>
      <c r="BO134" s="142"/>
      <c r="BP134" s="142"/>
      <c r="BQ134" s="142"/>
      <c r="BR134" s="142"/>
      <c r="BS134" s="142"/>
      <c r="BT134" s="142"/>
      <c r="BU134" s="142"/>
      <c r="BV134" s="142"/>
    </row>
    <row r="135" spans="63:74" x14ac:dyDescent="0.2">
      <c r="BK135" s="142"/>
      <c r="BL135" s="142"/>
      <c r="BM135" s="142"/>
      <c r="BN135" s="142"/>
      <c r="BO135" s="142"/>
      <c r="BP135" s="142"/>
      <c r="BQ135" s="142"/>
      <c r="BR135" s="142"/>
      <c r="BS135" s="142"/>
      <c r="BT135" s="142"/>
      <c r="BU135" s="142"/>
      <c r="BV135" s="142"/>
    </row>
    <row r="136" spans="63:74" x14ac:dyDescent="0.2">
      <c r="BK136" s="142"/>
      <c r="BL136" s="142"/>
      <c r="BM136" s="142"/>
      <c r="BN136" s="142"/>
      <c r="BO136" s="142"/>
      <c r="BP136" s="142"/>
      <c r="BQ136" s="142"/>
      <c r="BR136" s="142"/>
      <c r="BS136" s="142"/>
      <c r="BT136" s="142"/>
      <c r="BU136" s="142"/>
      <c r="BV136" s="142"/>
    </row>
    <row r="137" spans="63:74" x14ac:dyDescent="0.2">
      <c r="BK137" s="142"/>
      <c r="BL137" s="142"/>
      <c r="BM137" s="142"/>
      <c r="BN137" s="142"/>
      <c r="BO137" s="142"/>
      <c r="BP137" s="142"/>
      <c r="BQ137" s="142"/>
      <c r="BR137" s="142"/>
      <c r="BS137" s="142"/>
      <c r="BT137" s="142"/>
      <c r="BU137" s="142"/>
      <c r="BV137" s="142"/>
    </row>
    <row r="138" spans="63:74" x14ac:dyDescent="0.2">
      <c r="BK138" s="142"/>
      <c r="BL138" s="142"/>
      <c r="BM138" s="142"/>
      <c r="BN138" s="142"/>
      <c r="BO138" s="142"/>
      <c r="BP138" s="142"/>
      <c r="BQ138" s="142"/>
      <c r="BR138" s="142"/>
      <c r="BS138" s="142"/>
      <c r="BT138" s="142"/>
      <c r="BU138" s="142"/>
      <c r="BV138" s="142"/>
    </row>
    <row r="139" spans="63:74" x14ac:dyDescent="0.2">
      <c r="BK139" s="142"/>
      <c r="BL139" s="142"/>
      <c r="BM139" s="142"/>
      <c r="BN139" s="142"/>
      <c r="BO139" s="142"/>
      <c r="BP139" s="142"/>
      <c r="BQ139" s="142"/>
      <c r="BR139" s="142"/>
      <c r="BS139" s="142"/>
      <c r="BT139" s="142"/>
      <c r="BU139" s="142"/>
      <c r="BV139" s="142"/>
    </row>
    <row r="140" spans="63:74" x14ac:dyDescent="0.2">
      <c r="BK140" s="142"/>
      <c r="BL140" s="142"/>
      <c r="BM140" s="142"/>
      <c r="BN140" s="142"/>
      <c r="BO140" s="142"/>
      <c r="BP140" s="142"/>
      <c r="BQ140" s="142"/>
      <c r="BR140" s="142"/>
      <c r="BS140" s="142"/>
      <c r="BT140" s="142"/>
      <c r="BU140" s="142"/>
      <c r="BV140" s="142"/>
    </row>
    <row r="141" spans="63:74" x14ac:dyDescent="0.2">
      <c r="BK141" s="142"/>
      <c r="BL141" s="142"/>
      <c r="BM141" s="142"/>
      <c r="BN141" s="142"/>
      <c r="BO141" s="142"/>
      <c r="BP141" s="142"/>
      <c r="BQ141" s="142"/>
      <c r="BR141" s="142"/>
      <c r="BS141" s="142"/>
      <c r="BT141" s="142"/>
      <c r="BU141" s="142"/>
      <c r="BV141" s="142"/>
    </row>
    <row r="142" spans="63:74" x14ac:dyDescent="0.2">
      <c r="BK142" s="142"/>
      <c r="BL142" s="142"/>
      <c r="BM142" s="142"/>
      <c r="BN142" s="142"/>
      <c r="BO142" s="142"/>
      <c r="BP142" s="142"/>
      <c r="BQ142" s="142"/>
      <c r="BR142" s="142"/>
      <c r="BS142" s="142"/>
      <c r="BT142" s="142"/>
      <c r="BU142" s="142"/>
      <c r="BV142" s="142"/>
    </row>
    <row r="143" spans="63:74" x14ac:dyDescent="0.2">
      <c r="BK143" s="142"/>
      <c r="BL143" s="142"/>
      <c r="BM143" s="142"/>
      <c r="BN143" s="142"/>
      <c r="BO143" s="142"/>
      <c r="BP143" s="142"/>
      <c r="BQ143" s="142"/>
      <c r="BR143" s="142"/>
      <c r="BS143" s="142"/>
      <c r="BT143" s="142"/>
      <c r="BU143" s="142"/>
      <c r="BV143" s="142"/>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zoomScaleNormal="100" workbookViewId="0">
      <pane xSplit="2" ySplit="4" topLeftCell="AX5" activePane="bottomRight" state="frozen"/>
      <selection activeCell="BI18" sqref="BI18"/>
      <selection pane="topRight" activeCell="BI18" sqref="BI18"/>
      <selection pane="bottomLeft" activeCell="BI18" sqref="BI18"/>
      <selection pane="bottomRight" activeCell="BG17" sqref="BG17"/>
    </sheetView>
  </sheetViews>
  <sheetFormatPr defaultColWidth="9.5703125" defaultRowHeight="12" x14ac:dyDescent="0.15"/>
  <cols>
    <col min="1" max="1" width="13.42578125" style="100" customWidth="1"/>
    <col min="2" max="2" width="36.42578125" style="100" customWidth="1"/>
    <col min="3" max="50" width="6.5703125" style="100" customWidth="1"/>
    <col min="51" max="55" width="6.5703125" style="141" customWidth="1"/>
    <col min="56" max="58" width="6.5703125" style="349" customWidth="1"/>
    <col min="59" max="62" width="6.5703125" style="141" customWidth="1"/>
    <col min="63" max="74" width="6.5703125" style="100" customWidth="1"/>
    <col min="75" max="16384" width="9.5703125" style="100"/>
  </cols>
  <sheetData>
    <row r="1" spans="1:74" ht="13.35" customHeight="1" x14ac:dyDescent="0.2">
      <c r="A1" s="777" t="s">
        <v>516</v>
      </c>
      <c r="B1" s="915" t="s">
        <v>824</v>
      </c>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row>
    <row r="2" spans="1:74" s="101" customFormat="1" ht="13.35" customHeight="1" x14ac:dyDescent="0.2">
      <c r="A2" s="778"/>
      <c r="B2" s="365" t="str">
        <f>"U.S. Energy Information Administration  |  Short-Term Energy Outlook  - "&amp;Dates!D1</f>
        <v>U.S. Energy Information Administration  |  Short-Term Energy Outlook  - June 2024</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Y2" s="224"/>
      <c r="AZ2" s="224"/>
      <c r="BA2" s="224"/>
      <c r="BB2" s="224"/>
      <c r="BC2" s="224"/>
      <c r="BD2" s="350"/>
      <c r="BE2" s="350"/>
      <c r="BF2" s="350"/>
      <c r="BG2" s="224"/>
      <c r="BH2" s="224"/>
      <c r="BI2" s="224"/>
      <c r="BJ2" s="224"/>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ht="11.25"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6"/>
      <c r="B5" s="102" t="s">
        <v>97</v>
      </c>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221"/>
      <c r="AZ5" s="221"/>
      <c r="BA5" s="221"/>
      <c r="BB5" s="649"/>
      <c r="BC5" s="221"/>
      <c r="BD5" s="652"/>
      <c r="BE5" s="652"/>
      <c r="BF5" s="652"/>
      <c r="BG5" s="652"/>
      <c r="BH5" s="652"/>
      <c r="BI5" s="652"/>
      <c r="BJ5" s="653"/>
      <c r="BK5" s="653"/>
      <c r="BL5" s="653"/>
      <c r="BM5" s="653"/>
      <c r="BN5" s="653"/>
      <c r="BO5" s="653"/>
      <c r="BP5" s="653"/>
      <c r="BQ5" s="653"/>
      <c r="BR5" s="653"/>
      <c r="BS5" s="653"/>
      <c r="BT5" s="653"/>
      <c r="BU5" s="653"/>
      <c r="BV5" s="653"/>
    </row>
    <row r="6" spans="1:74" ht="11.1" customHeight="1" x14ac:dyDescent="0.2">
      <c r="A6" s="6" t="s">
        <v>47</v>
      </c>
      <c r="B6" s="656" t="s">
        <v>1176</v>
      </c>
      <c r="C6" s="466">
        <v>1032.0228196999999</v>
      </c>
      <c r="D6" s="466">
        <v>923.77015888000005</v>
      </c>
      <c r="E6" s="466">
        <v>778.08133774999999</v>
      </c>
      <c r="F6" s="466">
        <v>654.85598531000005</v>
      </c>
      <c r="G6" s="466">
        <v>288.94624463999997</v>
      </c>
      <c r="H6" s="466">
        <v>28.531485427</v>
      </c>
      <c r="I6" s="466">
        <v>1.1275709508</v>
      </c>
      <c r="J6" s="466">
        <v>9.7195839300000006</v>
      </c>
      <c r="K6" s="466">
        <v>103.71217621</v>
      </c>
      <c r="L6" s="466">
        <v>398.69769874999997</v>
      </c>
      <c r="M6" s="466">
        <v>615.44180194</v>
      </c>
      <c r="N6" s="466">
        <v>986.81164506000005</v>
      </c>
      <c r="O6" s="466">
        <v>1123.5676960000001</v>
      </c>
      <c r="P6" s="466">
        <v>1051.9317418000001</v>
      </c>
      <c r="Q6" s="466">
        <v>837.37018873</v>
      </c>
      <c r="R6" s="466">
        <v>519.74377898</v>
      </c>
      <c r="S6" s="466">
        <v>246.55995970999999</v>
      </c>
      <c r="T6" s="466">
        <v>14.961055336999999</v>
      </c>
      <c r="U6" s="466">
        <v>12.639136199999999</v>
      </c>
      <c r="V6" s="466">
        <v>3.6068559945000001</v>
      </c>
      <c r="W6" s="466">
        <v>68.287536575000004</v>
      </c>
      <c r="X6" s="466">
        <v>279.26189337</v>
      </c>
      <c r="Y6" s="466">
        <v>727.35829390000004</v>
      </c>
      <c r="Z6" s="466">
        <v>914.08163895999996</v>
      </c>
      <c r="AA6" s="466">
        <v>1303.0142062</v>
      </c>
      <c r="AB6" s="466">
        <v>993.75945196999999</v>
      </c>
      <c r="AC6" s="466">
        <v>840.97146512999996</v>
      </c>
      <c r="AD6" s="466">
        <v>543.87048593999998</v>
      </c>
      <c r="AE6" s="466">
        <v>186.87449261</v>
      </c>
      <c r="AF6" s="466">
        <v>53.364625283000002</v>
      </c>
      <c r="AG6" s="466">
        <v>3.0061351348000001</v>
      </c>
      <c r="AH6" s="466">
        <v>3.4726439453000002</v>
      </c>
      <c r="AI6" s="466">
        <v>108.09723455</v>
      </c>
      <c r="AJ6" s="466">
        <v>386.41676196999998</v>
      </c>
      <c r="AK6" s="466">
        <v>613.65580666000005</v>
      </c>
      <c r="AL6" s="466">
        <v>982.71881594000001</v>
      </c>
      <c r="AM6" s="466">
        <v>923.82148296000003</v>
      </c>
      <c r="AN6" s="466">
        <v>938.22460536000006</v>
      </c>
      <c r="AO6" s="466">
        <v>850.91810539999994</v>
      </c>
      <c r="AP6" s="466">
        <v>465.82557545999998</v>
      </c>
      <c r="AQ6" s="466">
        <v>281.22912285000001</v>
      </c>
      <c r="AR6" s="466">
        <v>66.050626014000002</v>
      </c>
      <c r="AS6" s="466">
        <v>1.1638670334000001</v>
      </c>
      <c r="AT6" s="466">
        <v>24.304115527</v>
      </c>
      <c r="AU6" s="466">
        <v>64.133077252000007</v>
      </c>
      <c r="AV6" s="466">
        <v>286.25245505999999</v>
      </c>
      <c r="AW6" s="466">
        <v>787.40254608999999</v>
      </c>
      <c r="AX6" s="466">
        <v>852.12708628999997</v>
      </c>
      <c r="AY6" s="466">
        <v>1087.0306737000001</v>
      </c>
      <c r="AZ6" s="466">
        <v>911.39101052000001</v>
      </c>
      <c r="BA6" s="466">
        <v>762.33579211000006</v>
      </c>
      <c r="BB6" s="466">
        <v>539.18902531000003</v>
      </c>
      <c r="BC6" s="466">
        <v>212.72244667999999</v>
      </c>
      <c r="BD6" s="437">
        <v>39.372676108</v>
      </c>
      <c r="BE6" s="437">
        <v>8.0904834781999995</v>
      </c>
      <c r="BF6" s="437">
        <v>17.424746940999999</v>
      </c>
      <c r="BG6" s="437">
        <v>105.03663978</v>
      </c>
      <c r="BH6" s="437">
        <v>400.61703849000003</v>
      </c>
      <c r="BI6" s="437">
        <v>671.04414034000001</v>
      </c>
      <c r="BJ6" s="437">
        <v>964.90550007000002</v>
      </c>
      <c r="BK6" s="437">
        <v>1125.6844572</v>
      </c>
      <c r="BL6" s="437">
        <v>964.72402309999995</v>
      </c>
      <c r="BM6" s="437">
        <v>852.83095257000002</v>
      </c>
      <c r="BN6" s="437">
        <v>523.71436629000004</v>
      </c>
      <c r="BO6" s="437">
        <v>246.84843907999999</v>
      </c>
      <c r="BP6" s="437">
        <v>47.576838907999999</v>
      </c>
      <c r="BQ6" s="437">
        <v>8.0494691937000002</v>
      </c>
      <c r="BR6" s="437">
        <v>17.341559374999999</v>
      </c>
      <c r="BS6" s="437">
        <v>104.5872016</v>
      </c>
      <c r="BT6" s="437">
        <v>398.98691626999999</v>
      </c>
      <c r="BU6" s="437">
        <v>668.33283243000005</v>
      </c>
      <c r="BV6" s="437">
        <v>961.01909748000003</v>
      </c>
    </row>
    <row r="7" spans="1:74" ht="11.1" customHeight="1" x14ac:dyDescent="0.2">
      <c r="A7" s="6" t="s">
        <v>48</v>
      </c>
      <c r="B7" s="656" t="s">
        <v>1177</v>
      </c>
      <c r="C7" s="466">
        <v>954.09183670000004</v>
      </c>
      <c r="D7" s="466">
        <v>837.16509020000001</v>
      </c>
      <c r="E7" s="466">
        <v>668.31296324000004</v>
      </c>
      <c r="F7" s="466">
        <v>564.97234510999999</v>
      </c>
      <c r="G7" s="466">
        <v>248.88983182000001</v>
      </c>
      <c r="H7" s="466">
        <v>17.445637744999999</v>
      </c>
      <c r="I7" s="466">
        <v>1E-10</v>
      </c>
      <c r="J7" s="466">
        <v>3.5971194484</v>
      </c>
      <c r="K7" s="466">
        <v>79.046584182999993</v>
      </c>
      <c r="L7" s="466">
        <v>336.01703044999999</v>
      </c>
      <c r="M7" s="466">
        <v>546.28044614999999</v>
      </c>
      <c r="N7" s="466">
        <v>942.90175001</v>
      </c>
      <c r="O7" s="466">
        <v>1064.7729592000001</v>
      </c>
      <c r="P7" s="466">
        <v>1015.7124414</v>
      </c>
      <c r="Q7" s="466">
        <v>736.27220774</v>
      </c>
      <c r="R7" s="466">
        <v>440.36854163999999</v>
      </c>
      <c r="S7" s="466">
        <v>215.45598419000001</v>
      </c>
      <c r="T7" s="466">
        <v>9.6065518213000001</v>
      </c>
      <c r="U7" s="466">
        <v>3.7519907913999999</v>
      </c>
      <c r="V7" s="466">
        <v>2.0301915687999998</v>
      </c>
      <c r="W7" s="466">
        <v>50.331768085999997</v>
      </c>
      <c r="X7" s="466">
        <v>206.20977456</v>
      </c>
      <c r="Y7" s="466">
        <v>707.94392373000005</v>
      </c>
      <c r="Z7" s="466">
        <v>809.10280587</v>
      </c>
      <c r="AA7" s="466">
        <v>1242.3172026</v>
      </c>
      <c r="AB7" s="466">
        <v>932.57346285999995</v>
      </c>
      <c r="AC7" s="466">
        <v>758.38709340000003</v>
      </c>
      <c r="AD7" s="466">
        <v>494.67852083000002</v>
      </c>
      <c r="AE7" s="466">
        <v>145.75952298000001</v>
      </c>
      <c r="AF7" s="466">
        <v>27.067609506</v>
      </c>
      <c r="AG7" s="466">
        <v>1.7172393877000001</v>
      </c>
      <c r="AH7" s="466">
        <v>3.4246497737000001</v>
      </c>
      <c r="AI7" s="466">
        <v>67.367376414000006</v>
      </c>
      <c r="AJ7" s="466">
        <v>393.42772398</v>
      </c>
      <c r="AK7" s="466">
        <v>588.43353099000001</v>
      </c>
      <c r="AL7" s="466">
        <v>980.45016303</v>
      </c>
      <c r="AM7" s="466">
        <v>845.24815596999997</v>
      </c>
      <c r="AN7" s="466">
        <v>815.18949685999996</v>
      </c>
      <c r="AO7" s="466">
        <v>795.93228583999996</v>
      </c>
      <c r="AP7" s="466">
        <v>367.15541374999998</v>
      </c>
      <c r="AQ7" s="466">
        <v>243.78307948</v>
      </c>
      <c r="AR7" s="466">
        <v>43.262719185999998</v>
      </c>
      <c r="AS7" s="466">
        <v>1.2453876266999999</v>
      </c>
      <c r="AT7" s="466">
        <v>13.026254324</v>
      </c>
      <c r="AU7" s="466">
        <v>57.856261643000003</v>
      </c>
      <c r="AV7" s="466">
        <v>273.53224389000002</v>
      </c>
      <c r="AW7" s="466">
        <v>715.40608974999998</v>
      </c>
      <c r="AX7" s="466">
        <v>790.52090135000003</v>
      </c>
      <c r="AY7" s="466">
        <v>1021.3973617</v>
      </c>
      <c r="AZ7" s="466">
        <v>831.77542010000002</v>
      </c>
      <c r="BA7" s="466">
        <v>670.84325683999998</v>
      </c>
      <c r="BB7" s="466">
        <v>427.85237652000001</v>
      </c>
      <c r="BC7" s="466">
        <v>133.05705431999999</v>
      </c>
      <c r="BD7" s="437">
        <v>17.669237552999999</v>
      </c>
      <c r="BE7" s="437">
        <v>4.2744711550999996</v>
      </c>
      <c r="BF7" s="437">
        <v>9.7715468496</v>
      </c>
      <c r="BG7" s="437">
        <v>71.956772568999995</v>
      </c>
      <c r="BH7" s="437">
        <v>343.01279297999997</v>
      </c>
      <c r="BI7" s="437">
        <v>620.72305539000001</v>
      </c>
      <c r="BJ7" s="437">
        <v>901.42316434999998</v>
      </c>
      <c r="BK7" s="437">
        <v>1051.5218273</v>
      </c>
      <c r="BL7" s="437">
        <v>896.21529077000002</v>
      </c>
      <c r="BM7" s="437">
        <v>774.69437670000002</v>
      </c>
      <c r="BN7" s="437">
        <v>442.46973215999998</v>
      </c>
      <c r="BO7" s="437">
        <v>187.94320579000001</v>
      </c>
      <c r="BP7" s="437">
        <v>23.614207341</v>
      </c>
      <c r="BQ7" s="437">
        <v>4.2549062555999999</v>
      </c>
      <c r="BR7" s="437">
        <v>9.7272056036999999</v>
      </c>
      <c r="BS7" s="437">
        <v>71.654595170999997</v>
      </c>
      <c r="BT7" s="437">
        <v>341.65422135</v>
      </c>
      <c r="BU7" s="437">
        <v>618.29179991000001</v>
      </c>
      <c r="BV7" s="437">
        <v>897.90746301000001</v>
      </c>
    </row>
    <row r="8" spans="1:74" ht="11.1" customHeight="1" x14ac:dyDescent="0.2">
      <c r="A8" s="6" t="s">
        <v>49</v>
      </c>
      <c r="B8" s="656" t="s">
        <v>1178</v>
      </c>
      <c r="C8" s="466">
        <v>1051.3233210999999</v>
      </c>
      <c r="D8" s="466">
        <v>1001.6053726</v>
      </c>
      <c r="E8" s="466">
        <v>733.51830493</v>
      </c>
      <c r="F8" s="466">
        <v>566.12934569000004</v>
      </c>
      <c r="G8" s="466">
        <v>256.36267660999999</v>
      </c>
      <c r="H8" s="466">
        <v>22.446345918999999</v>
      </c>
      <c r="I8" s="466">
        <v>0.71091821838000002</v>
      </c>
      <c r="J8" s="466">
        <v>13.203157674</v>
      </c>
      <c r="K8" s="466">
        <v>111.43596565999999</v>
      </c>
      <c r="L8" s="466">
        <v>464.32845329000003</v>
      </c>
      <c r="M8" s="466">
        <v>599.03717386000005</v>
      </c>
      <c r="N8" s="466">
        <v>1034.9155956</v>
      </c>
      <c r="O8" s="466">
        <v>1146.5894567</v>
      </c>
      <c r="P8" s="466">
        <v>1248.6708587999999</v>
      </c>
      <c r="Q8" s="466">
        <v>689.88724950999995</v>
      </c>
      <c r="R8" s="466">
        <v>448.18288357</v>
      </c>
      <c r="S8" s="466">
        <v>243.03244993999999</v>
      </c>
      <c r="T8" s="466">
        <v>14.459045795</v>
      </c>
      <c r="U8" s="466">
        <v>6.6672459223000002</v>
      </c>
      <c r="V8" s="466">
        <v>5.2777234602999998</v>
      </c>
      <c r="W8" s="466">
        <v>57.300315513999998</v>
      </c>
      <c r="X8" s="466">
        <v>227.07620548</v>
      </c>
      <c r="Y8" s="466">
        <v>780.13006084999995</v>
      </c>
      <c r="Z8" s="466">
        <v>879.88806352999995</v>
      </c>
      <c r="AA8" s="466">
        <v>1391.4270125999999</v>
      </c>
      <c r="AB8" s="466">
        <v>1084.3804563000001</v>
      </c>
      <c r="AC8" s="466">
        <v>790.97928195999998</v>
      </c>
      <c r="AD8" s="466">
        <v>567.14694282999994</v>
      </c>
      <c r="AE8" s="466">
        <v>159.43668163000001</v>
      </c>
      <c r="AF8" s="466">
        <v>26.037106503</v>
      </c>
      <c r="AG8" s="466">
        <v>3.4256341402000001</v>
      </c>
      <c r="AH8" s="466">
        <v>13.614404492</v>
      </c>
      <c r="AI8" s="466">
        <v>82.050526809000004</v>
      </c>
      <c r="AJ8" s="466">
        <v>425.39340023</v>
      </c>
      <c r="AK8" s="466">
        <v>694.64273044000004</v>
      </c>
      <c r="AL8" s="466">
        <v>1105.3848055000001</v>
      </c>
      <c r="AM8" s="466">
        <v>997.25810086000001</v>
      </c>
      <c r="AN8" s="466">
        <v>880.22285374000001</v>
      </c>
      <c r="AO8" s="466">
        <v>848.76457533999996</v>
      </c>
      <c r="AP8" s="466">
        <v>440.91541577999999</v>
      </c>
      <c r="AQ8" s="466">
        <v>214.94812594999999</v>
      </c>
      <c r="AR8" s="466">
        <v>42.973192890999997</v>
      </c>
      <c r="AS8" s="466">
        <v>6.5958795323999997</v>
      </c>
      <c r="AT8" s="466">
        <v>21.04617193</v>
      </c>
      <c r="AU8" s="466">
        <v>67.526524498000001</v>
      </c>
      <c r="AV8" s="466">
        <v>337.50098530000002</v>
      </c>
      <c r="AW8" s="466">
        <v>735.27835314000004</v>
      </c>
      <c r="AX8" s="466">
        <v>824.63342976000001</v>
      </c>
      <c r="AY8" s="466">
        <v>1191.0344454000001</v>
      </c>
      <c r="AZ8" s="466">
        <v>774.37045090000004</v>
      </c>
      <c r="BA8" s="466">
        <v>689.28587144000005</v>
      </c>
      <c r="BB8" s="466">
        <v>392.00200024999998</v>
      </c>
      <c r="BC8" s="466">
        <v>122.55810941999999</v>
      </c>
      <c r="BD8" s="437">
        <v>40.417259139999999</v>
      </c>
      <c r="BE8" s="437">
        <v>8.4159319075999992</v>
      </c>
      <c r="BF8" s="437">
        <v>19.336934533000001</v>
      </c>
      <c r="BG8" s="437">
        <v>92.956227033000005</v>
      </c>
      <c r="BH8" s="437">
        <v>381.53634633000001</v>
      </c>
      <c r="BI8" s="437">
        <v>712.55864776999999</v>
      </c>
      <c r="BJ8" s="437">
        <v>1040.3358430000001</v>
      </c>
      <c r="BK8" s="437">
        <v>1194.9375038000001</v>
      </c>
      <c r="BL8" s="437">
        <v>993.05939562000003</v>
      </c>
      <c r="BM8" s="437">
        <v>813.42134611999995</v>
      </c>
      <c r="BN8" s="437">
        <v>461.10512897000001</v>
      </c>
      <c r="BO8" s="437">
        <v>205.79376736</v>
      </c>
      <c r="BP8" s="437">
        <v>34.170420151999998</v>
      </c>
      <c r="BQ8" s="437">
        <v>8.3952007712000007</v>
      </c>
      <c r="BR8" s="437">
        <v>19.289056388999999</v>
      </c>
      <c r="BS8" s="437">
        <v>92.722368306000007</v>
      </c>
      <c r="BT8" s="437">
        <v>380.59081386999998</v>
      </c>
      <c r="BU8" s="437">
        <v>710.81626924</v>
      </c>
      <c r="BV8" s="437">
        <v>1037.8066102</v>
      </c>
    </row>
    <row r="9" spans="1:74" ht="11.1" customHeight="1" x14ac:dyDescent="0.2">
      <c r="A9" s="6" t="s">
        <v>50</v>
      </c>
      <c r="B9" s="656" t="s">
        <v>1179</v>
      </c>
      <c r="C9" s="466">
        <v>1224.9018519000001</v>
      </c>
      <c r="D9" s="466">
        <v>1071.0960786000001</v>
      </c>
      <c r="E9" s="466">
        <v>745.11544862999995</v>
      </c>
      <c r="F9" s="466">
        <v>532.87825363000002</v>
      </c>
      <c r="G9" s="466">
        <v>245.90322272</v>
      </c>
      <c r="H9" s="466">
        <v>20.881568912999999</v>
      </c>
      <c r="I9" s="466">
        <v>5.8485439827999999</v>
      </c>
      <c r="J9" s="466">
        <v>18.315992832999999</v>
      </c>
      <c r="K9" s="466">
        <v>142.87825705</v>
      </c>
      <c r="L9" s="466">
        <v>556.30720716999997</v>
      </c>
      <c r="M9" s="466">
        <v>664.03974761999996</v>
      </c>
      <c r="N9" s="466">
        <v>1097.8312192999999</v>
      </c>
      <c r="O9" s="466">
        <v>1180.5906582</v>
      </c>
      <c r="P9" s="466">
        <v>1375.470227</v>
      </c>
      <c r="Q9" s="466">
        <v>672.71562667000001</v>
      </c>
      <c r="R9" s="466">
        <v>478.12653501</v>
      </c>
      <c r="S9" s="466">
        <v>225.35851156999999</v>
      </c>
      <c r="T9" s="466">
        <v>13.861752726000001</v>
      </c>
      <c r="U9" s="466">
        <v>8.0376529556000005</v>
      </c>
      <c r="V9" s="466">
        <v>11.587380506000001</v>
      </c>
      <c r="W9" s="466">
        <v>67.846260490999995</v>
      </c>
      <c r="X9" s="466">
        <v>295.41914229999998</v>
      </c>
      <c r="Y9" s="466">
        <v>737.60317382999995</v>
      </c>
      <c r="Z9" s="466">
        <v>994.55494104000002</v>
      </c>
      <c r="AA9" s="466">
        <v>1441.9756434999999</v>
      </c>
      <c r="AB9" s="466">
        <v>1194.1732147</v>
      </c>
      <c r="AC9" s="466">
        <v>847.29932485999996</v>
      </c>
      <c r="AD9" s="466">
        <v>577.54203514000005</v>
      </c>
      <c r="AE9" s="466">
        <v>184.62231029</v>
      </c>
      <c r="AF9" s="466">
        <v>29.588797019000001</v>
      </c>
      <c r="AG9" s="466">
        <v>9.1540829515999995</v>
      </c>
      <c r="AH9" s="466">
        <v>18.210174415000001</v>
      </c>
      <c r="AI9" s="466">
        <v>83.933587075999995</v>
      </c>
      <c r="AJ9" s="466">
        <v>404.96444272000002</v>
      </c>
      <c r="AK9" s="466">
        <v>825.08986281</v>
      </c>
      <c r="AL9" s="466">
        <v>1288.8282085999999</v>
      </c>
      <c r="AM9" s="466">
        <v>1183.4510155999999</v>
      </c>
      <c r="AN9" s="466">
        <v>1030.2911996</v>
      </c>
      <c r="AO9" s="466">
        <v>955.575245</v>
      </c>
      <c r="AP9" s="466">
        <v>488.43872289000001</v>
      </c>
      <c r="AQ9" s="466">
        <v>145.7284702</v>
      </c>
      <c r="AR9" s="466">
        <v>22.636536178</v>
      </c>
      <c r="AS9" s="466">
        <v>17.379895454</v>
      </c>
      <c r="AT9" s="466">
        <v>16.771090327</v>
      </c>
      <c r="AU9" s="466">
        <v>58.968274031999997</v>
      </c>
      <c r="AV9" s="466">
        <v>361.39996683999999</v>
      </c>
      <c r="AW9" s="466">
        <v>746.52294013000005</v>
      </c>
      <c r="AX9" s="466">
        <v>902.96914227000002</v>
      </c>
      <c r="AY9" s="466">
        <v>1340.3791959</v>
      </c>
      <c r="AZ9" s="466">
        <v>760.07232208999994</v>
      </c>
      <c r="BA9" s="466">
        <v>738.0438891</v>
      </c>
      <c r="BB9" s="466">
        <v>397.61019377000002</v>
      </c>
      <c r="BC9" s="466">
        <v>157.44834675000001</v>
      </c>
      <c r="BD9" s="437">
        <v>44.788014191000002</v>
      </c>
      <c r="BE9" s="437">
        <v>14.424037475</v>
      </c>
      <c r="BF9" s="437">
        <v>25.254365773</v>
      </c>
      <c r="BG9" s="437">
        <v>114.23579617</v>
      </c>
      <c r="BH9" s="437">
        <v>411.61290042000002</v>
      </c>
      <c r="BI9" s="437">
        <v>786.52501791999998</v>
      </c>
      <c r="BJ9" s="437">
        <v>1156.1748110000001</v>
      </c>
      <c r="BK9" s="437">
        <v>1297.2999984999999</v>
      </c>
      <c r="BL9" s="437">
        <v>1049.5732862</v>
      </c>
      <c r="BM9" s="437">
        <v>824.83765369000002</v>
      </c>
      <c r="BN9" s="437">
        <v>461.36446093000001</v>
      </c>
      <c r="BO9" s="437">
        <v>202.62156479000001</v>
      </c>
      <c r="BP9" s="437">
        <v>42.247233252999997</v>
      </c>
      <c r="BQ9" s="437">
        <v>14.429503156000001</v>
      </c>
      <c r="BR9" s="437">
        <v>25.253319713</v>
      </c>
      <c r="BS9" s="437">
        <v>114.19272621</v>
      </c>
      <c r="BT9" s="437">
        <v>411.30380521000001</v>
      </c>
      <c r="BU9" s="437">
        <v>785.76619242000004</v>
      </c>
      <c r="BV9" s="437">
        <v>1154.9790416999999</v>
      </c>
    </row>
    <row r="10" spans="1:74" ht="11.1" customHeight="1" x14ac:dyDescent="0.2">
      <c r="A10" s="6" t="s">
        <v>208</v>
      </c>
      <c r="B10" s="656" t="s">
        <v>1255</v>
      </c>
      <c r="C10" s="466">
        <v>482.70153821000002</v>
      </c>
      <c r="D10" s="466">
        <v>397.51166554999998</v>
      </c>
      <c r="E10" s="466">
        <v>231.96480549</v>
      </c>
      <c r="F10" s="466">
        <v>177.7116206</v>
      </c>
      <c r="G10" s="466">
        <v>74.314558439999999</v>
      </c>
      <c r="H10" s="466">
        <v>1.7384405403000001</v>
      </c>
      <c r="I10" s="466">
        <v>1E-10</v>
      </c>
      <c r="J10" s="466">
        <v>5.4020233366000002E-2</v>
      </c>
      <c r="K10" s="466">
        <v>17.085182694</v>
      </c>
      <c r="L10" s="466">
        <v>96.519837534999994</v>
      </c>
      <c r="M10" s="466">
        <v>227.04413097</v>
      </c>
      <c r="N10" s="466">
        <v>556.70732238999994</v>
      </c>
      <c r="O10" s="466">
        <v>578.64354257000002</v>
      </c>
      <c r="P10" s="466">
        <v>484.56288566000001</v>
      </c>
      <c r="Q10" s="466">
        <v>283.24543870999997</v>
      </c>
      <c r="R10" s="466">
        <v>153.66372398999999</v>
      </c>
      <c r="S10" s="466">
        <v>56.477456748000002</v>
      </c>
      <c r="T10" s="466">
        <v>1.1237760080999999</v>
      </c>
      <c r="U10" s="466">
        <v>5.3417047749000003E-2</v>
      </c>
      <c r="V10" s="466">
        <v>2.6670443310999999E-2</v>
      </c>
      <c r="W10" s="466">
        <v>10.162156752</v>
      </c>
      <c r="X10" s="466">
        <v>69.664841640999995</v>
      </c>
      <c r="Y10" s="466">
        <v>377.71592988999998</v>
      </c>
      <c r="Z10" s="466">
        <v>350.70273836000001</v>
      </c>
      <c r="AA10" s="466">
        <v>644.47559729</v>
      </c>
      <c r="AB10" s="466">
        <v>411.88714298999997</v>
      </c>
      <c r="AC10" s="466">
        <v>285.91469734999998</v>
      </c>
      <c r="AD10" s="466">
        <v>156.41396365</v>
      </c>
      <c r="AE10" s="466">
        <v>30.902558474999999</v>
      </c>
      <c r="AF10" s="466">
        <v>0.94114973789</v>
      </c>
      <c r="AG10" s="466">
        <v>2.6236689242999999E-2</v>
      </c>
      <c r="AH10" s="466">
        <v>5.2408107699999998E-2</v>
      </c>
      <c r="AI10" s="466">
        <v>12.712600610999999</v>
      </c>
      <c r="AJ10" s="466">
        <v>176.58104170999999</v>
      </c>
      <c r="AK10" s="466">
        <v>267.38257207999999</v>
      </c>
      <c r="AL10" s="466">
        <v>536.08286201999999</v>
      </c>
      <c r="AM10" s="466">
        <v>449.91950703999998</v>
      </c>
      <c r="AN10" s="466">
        <v>307.39701981000002</v>
      </c>
      <c r="AO10" s="466">
        <v>301.47208247999998</v>
      </c>
      <c r="AP10" s="466">
        <v>116.83021683</v>
      </c>
      <c r="AQ10" s="466">
        <v>65.461280010999999</v>
      </c>
      <c r="AR10" s="466">
        <v>8.6197126510000004</v>
      </c>
      <c r="AS10" s="466">
        <v>2.5887605744000002E-2</v>
      </c>
      <c r="AT10" s="466">
        <v>0.15514997997999999</v>
      </c>
      <c r="AU10" s="466">
        <v>9.4994683103999993</v>
      </c>
      <c r="AV10" s="466">
        <v>110.48982157</v>
      </c>
      <c r="AW10" s="466">
        <v>326.55154057999999</v>
      </c>
      <c r="AX10" s="466">
        <v>454.00425863999999</v>
      </c>
      <c r="AY10" s="466">
        <v>574.93911524999999</v>
      </c>
      <c r="AZ10" s="466">
        <v>404.89681363</v>
      </c>
      <c r="BA10" s="466">
        <v>270.63373519999999</v>
      </c>
      <c r="BB10" s="466">
        <v>110.0300769</v>
      </c>
      <c r="BC10" s="466">
        <v>26.286193164</v>
      </c>
      <c r="BD10" s="437">
        <v>1.64274041</v>
      </c>
      <c r="BE10" s="437">
        <v>9.6055749698000001E-2</v>
      </c>
      <c r="BF10" s="437">
        <v>0.36851845389999999</v>
      </c>
      <c r="BG10" s="437">
        <v>12.059758240000001</v>
      </c>
      <c r="BH10" s="437">
        <v>119.62900012999999</v>
      </c>
      <c r="BI10" s="437">
        <v>298.18868803999999</v>
      </c>
      <c r="BJ10" s="437">
        <v>465.27082217999998</v>
      </c>
      <c r="BK10" s="437">
        <v>536.01208753000003</v>
      </c>
      <c r="BL10" s="437">
        <v>418.48680143000001</v>
      </c>
      <c r="BM10" s="437">
        <v>317.57432933000001</v>
      </c>
      <c r="BN10" s="437">
        <v>133.70868737999999</v>
      </c>
      <c r="BO10" s="437">
        <v>42.109832892999997</v>
      </c>
      <c r="BP10" s="437">
        <v>2.0049872127000001</v>
      </c>
      <c r="BQ10" s="437">
        <v>9.4200870394000005E-2</v>
      </c>
      <c r="BR10" s="437">
        <v>0.36307822178999999</v>
      </c>
      <c r="BS10" s="437">
        <v>11.933630726000001</v>
      </c>
      <c r="BT10" s="437">
        <v>118.56554018</v>
      </c>
      <c r="BU10" s="437">
        <v>295.68846944000001</v>
      </c>
      <c r="BV10" s="437">
        <v>461.43410003999998</v>
      </c>
    </row>
    <row r="11" spans="1:74" ht="11.1" customHeight="1" x14ac:dyDescent="0.2">
      <c r="A11" s="6" t="s">
        <v>51</v>
      </c>
      <c r="B11" s="656" t="s">
        <v>1181</v>
      </c>
      <c r="C11" s="466">
        <v>634.70356074999995</v>
      </c>
      <c r="D11" s="466">
        <v>553.83359602999997</v>
      </c>
      <c r="E11" s="466">
        <v>293.46867456000001</v>
      </c>
      <c r="F11" s="466">
        <v>247.84089427999999</v>
      </c>
      <c r="G11" s="466">
        <v>86.353977314000005</v>
      </c>
      <c r="H11" s="466">
        <v>2.6942681867</v>
      </c>
      <c r="I11" s="466">
        <v>1E-10</v>
      </c>
      <c r="J11" s="466">
        <v>1E-10</v>
      </c>
      <c r="K11" s="466">
        <v>19.959917004000001</v>
      </c>
      <c r="L11" s="466">
        <v>154.69882989999999</v>
      </c>
      <c r="M11" s="466">
        <v>344.57716076000003</v>
      </c>
      <c r="N11" s="466">
        <v>725.67203819999997</v>
      </c>
      <c r="O11" s="466">
        <v>737.73012720999998</v>
      </c>
      <c r="P11" s="466">
        <v>715.89944057000002</v>
      </c>
      <c r="Q11" s="466">
        <v>338.41729542000002</v>
      </c>
      <c r="R11" s="466">
        <v>231.06305125</v>
      </c>
      <c r="S11" s="466">
        <v>82.798963396000005</v>
      </c>
      <c r="T11" s="466">
        <v>0.92575261323000002</v>
      </c>
      <c r="U11" s="466">
        <v>1E-10</v>
      </c>
      <c r="V11" s="466">
        <v>1E-10</v>
      </c>
      <c r="W11" s="466">
        <v>19.680059015000001</v>
      </c>
      <c r="X11" s="466">
        <v>103.68462288000001</v>
      </c>
      <c r="Y11" s="466">
        <v>522.07290633000002</v>
      </c>
      <c r="Z11" s="466">
        <v>413.96229719000002</v>
      </c>
      <c r="AA11" s="466">
        <v>846.78897895</v>
      </c>
      <c r="AB11" s="466">
        <v>590.97886229999995</v>
      </c>
      <c r="AC11" s="466">
        <v>387.53855694999999</v>
      </c>
      <c r="AD11" s="466">
        <v>217.02470965000001</v>
      </c>
      <c r="AE11" s="466">
        <v>31.839521882</v>
      </c>
      <c r="AF11" s="466">
        <v>0.69125805808999996</v>
      </c>
      <c r="AG11" s="466">
        <v>1E-10</v>
      </c>
      <c r="AH11" s="466">
        <v>1E-10</v>
      </c>
      <c r="AI11" s="466">
        <v>22.604944401000001</v>
      </c>
      <c r="AJ11" s="466">
        <v>240.31627811999999</v>
      </c>
      <c r="AK11" s="466">
        <v>428.97923157000002</v>
      </c>
      <c r="AL11" s="466">
        <v>670.95365834999996</v>
      </c>
      <c r="AM11" s="466">
        <v>576.29197834000001</v>
      </c>
      <c r="AN11" s="466">
        <v>413.46693484999997</v>
      </c>
      <c r="AO11" s="466">
        <v>397.15338342000001</v>
      </c>
      <c r="AP11" s="466">
        <v>187.64773740999999</v>
      </c>
      <c r="AQ11" s="466">
        <v>61.486383615000001</v>
      </c>
      <c r="AR11" s="466">
        <v>6.2080158275999997</v>
      </c>
      <c r="AS11" s="466">
        <v>1E-10</v>
      </c>
      <c r="AT11" s="466">
        <v>1E-10</v>
      </c>
      <c r="AU11" s="466">
        <v>13.149147123000001</v>
      </c>
      <c r="AV11" s="466">
        <v>145.07721498000001</v>
      </c>
      <c r="AW11" s="466">
        <v>416.19469104000001</v>
      </c>
      <c r="AX11" s="466">
        <v>597.96837146999997</v>
      </c>
      <c r="AY11" s="466">
        <v>855.06010904000004</v>
      </c>
      <c r="AZ11" s="466">
        <v>448.61648048000001</v>
      </c>
      <c r="BA11" s="466">
        <v>355.92905979</v>
      </c>
      <c r="BB11" s="466">
        <v>137.18087578999999</v>
      </c>
      <c r="BC11" s="466">
        <v>23.561279715000001</v>
      </c>
      <c r="BD11" s="437">
        <v>3.1836661128000001</v>
      </c>
      <c r="BE11" s="437">
        <v>0</v>
      </c>
      <c r="BF11" s="437">
        <v>0.21556007878</v>
      </c>
      <c r="BG11" s="437">
        <v>19.020596715</v>
      </c>
      <c r="BH11" s="437">
        <v>167.10604147000001</v>
      </c>
      <c r="BI11" s="437">
        <v>421.25487987000002</v>
      </c>
      <c r="BJ11" s="437">
        <v>639.35633601999996</v>
      </c>
      <c r="BK11" s="437">
        <v>722.05833007000001</v>
      </c>
      <c r="BL11" s="437">
        <v>552.24234381999997</v>
      </c>
      <c r="BM11" s="437">
        <v>410.59237280000002</v>
      </c>
      <c r="BN11" s="437">
        <v>176.33617421</v>
      </c>
      <c r="BO11" s="437">
        <v>53.864466352999997</v>
      </c>
      <c r="BP11" s="437">
        <v>2.1799804106999998</v>
      </c>
      <c r="BQ11" s="437">
        <v>0</v>
      </c>
      <c r="BR11" s="437">
        <v>0.21433762558</v>
      </c>
      <c r="BS11" s="437">
        <v>18.959312921999999</v>
      </c>
      <c r="BT11" s="437">
        <v>166.50513946999999</v>
      </c>
      <c r="BU11" s="437">
        <v>419.61850184000002</v>
      </c>
      <c r="BV11" s="437">
        <v>636.82038356999999</v>
      </c>
    </row>
    <row r="12" spans="1:74" ht="11.1" customHeight="1" x14ac:dyDescent="0.2">
      <c r="A12" s="6" t="s">
        <v>52</v>
      </c>
      <c r="B12" s="656" t="s">
        <v>1182</v>
      </c>
      <c r="C12" s="466">
        <v>429.23159300999998</v>
      </c>
      <c r="D12" s="466">
        <v>401.23064728999998</v>
      </c>
      <c r="E12" s="466">
        <v>138.07312067999999</v>
      </c>
      <c r="F12" s="466">
        <v>88.280471719000005</v>
      </c>
      <c r="G12" s="466">
        <v>12.749358926999999</v>
      </c>
      <c r="H12" s="466">
        <v>7.3734895297999994E-2</v>
      </c>
      <c r="I12" s="466">
        <v>1E-10</v>
      </c>
      <c r="J12" s="466">
        <v>0.24439559490000001</v>
      </c>
      <c r="K12" s="466">
        <v>7.5145871854999999</v>
      </c>
      <c r="L12" s="466">
        <v>83.416698909000004</v>
      </c>
      <c r="M12" s="466">
        <v>175.04549159000001</v>
      </c>
      <c r="N12" s="466">
        <v>476.28699280000001</v>
      </c>
      <c r="O12" s="466">
        <v>514.79363864000004</v>
      </c>
      <c r="P12" s="466">
        <v>580.12223784000003</v>
      </c>
      <c r="Q12" s="466">
        <v>199.94205805999999</v>
      </c>
      <c r="R12" s="466">
        <v>102.31886156</v>
      </c>
      <c r="S12" s="466">
        <v>18.141527</v>
      </c>
      <c r="T12" s="466">
        <v>7.3463738636000003E-2</v>
      </c>
      <c r="U12" s="466">
        <v>1E-10</v>
      </c>
      <c r="V12" s="466">
        <v>1E-10</v>
      </c>
      <c r="W12" s="466">
        <v>1.1673717824000001</v>
      </c>
      <c r="X12" s="466">
        <v>31.960703686999999</v>
      </c>
      <c r="Y12" s="466">
        <v>258.07646696</v>
      </c>
      <c r="Z12" s="466">
        <v>204.59756045</v>
      </c>
      <c r="AA12" s="466">
        <v>578.06206269999996</v>
      </c>
      <c r="AB12" s="466">
        <v>498.32938044999997</v>
      </c>
      <c r="AC12" s="466">
        <v>262.59877452000001</v>
      </c>
      <c r="AD12" s="466">
        <v>51.994966374999997</v>
      </c>
      <c r="AE12" s="466">
        <v>3.8519884523000001</v>
      </c>
      <c r="AF12" s="466">
        <v>1E-10</v>
      </c>
      <c r="AG12" s="466">
        <v>1E-10</v>
      </c>
      <c r="AH12" s="466">
        <v>7.2978675270999993E-2</v>
      </c>
      <c r="AI12" s="466">
        <v>1.6689889339999999</v>
      </c>
      <c r="AJ12" s="466">
        <v>66.241146071000003</v>
      </c>
      <c r="AK12" s="466">
        <v>298.20920704999997</v>
      </c>
      <c r="AL12" s="466">
        <v>438.72997717999999</v>
      </c>
      <c r="AM12" s="466">
        <v>401.05294572999998</v>
      </c>
      <c r="AN12" s="466">
        <v>328.38958853000003</v>
      </c>
      <c r="AO12" s="466">
        <v>199.03250308</v>
      </c>
      <c r="AP12" s="466">
        <v>85.575530276999999</v>
      </c>
      <c r="AQ12" s="466">
        <v>5.8818412543000003</v>
      </c>
      <c r="AR12" s="466">
        <v>7.2666792305999997E-2</v>
      </c>
      <c r="AS12" s="466">
        <v>1E-10</v>
      </c>
      <c r="AT12" s="466">
        <v>1E-10</v>
      </c>
      <c r="AU12" s="466">
        <v>1.2519460920000001</v>
      </c>
      <c r="AV12" s="466">
        <v>47.186782164999997</v>
      </c>
      <c r="AW12" s="466">
        <v>254.16281569</v>
      </c>
      <c r="AX12" s="466">
        <v>391.22737991000002</v>
      </c>
      <c r="AY12" s="466">
        <v>634.87818795999999</v>
      </c>
      <c r="AZ12" s="466">
        <v>254.41913532000001</v>
      </c>
      <c r="BA12" s="466">
        <v>184.31021294999999</v>
      </c>
      <c r="BB12" s="466">
        <v>44.918085992999998</v>
      </c>
      <c r="BC12" s="466">
        <v>4.4041662372000001</v>
      </c>
      <c r="BD12" s="437">
        <v>0.18619341046999999</v>
      </c>
      <c r="BE12" s="437">
        <v>0</v>
      </c>
      <c r="BF12" s="437">
        <v>0.22996349549</v>
      </c>
      <c r="BG12" s="437">
        <v>4.6870953529000001</v>
      </c>
      <c r="BH12" s="437">
        <v>61.050727023999997</v>
      </c>
      <c r="BI12" s="437">
        <v>251.99594058</v>
      </c>
      <c r="BJ12" s="437">
        <v>453.41486973000002</v>
      </c>
      <c r="BK12" s="437">
        <v>506.91153222000003</v>
      </c>
      <c r="BL12" s="437">
        <v>357.64305245000003</v>
      </c>
      <c r="BM12" s="437">
        <v>229.05098229000001</v>
      </c>
      <c r="BN12" s="437">
        <v>74.499152404</v>
      </c>
      <c r="BO12" s="437">
        <v>10.099059134999999</v>
      </c>
      <c r="BP12" s="437">
        <v>0.22797434992000001</v>
      </c>
      <c r="BQ12" s="437">
        <v>0</v>
      </c>
      <c r="BR12" s="437">
        <v>0.22768323785</v>
      </c>
      <c r="BS12" s="437">
        <v>4.6551673066000001</v>
      </c>
      <c r="BT12" s="437">
        <v>60.738390459999998</v>
      </c>
      <c r="BU12" s="437">
        <v>250.96924870999999</v>
      </c>
      <c r="BV12" s="437">
        <v>451.69073004000001</v>
      </c>
    </row>
    <row r="13" spans="1:74" ht="11.1" customHeight="1" x14ac:dyDescent="0.2">
      <c r="A13" s="6" t="s">
        <v>53</v>
      </c>
      <c r="B13" s="656" t="s">
        <v>1183</v>
      </c>
      <c r="C13" s="466">
        <v>849.86843716999999</v>
      </c>
      <c r="D13" s="466">
        <v>763.50155924000001</v>
      </c>
      <c r="E13" s="466">
        <v>598.90899804000003</v>
      </c>
      <c r="F13" s="466">
        <v>413.10294268000001</v>
      </c>
      <c r="G13" s="466">
        <v>185.16714662000001</v>
      </c>
      <c r="H13" s="466">
        <v>73.422254625999997</v>
      </c>
      <c r="I13" s="466">
        <v>14.088972489</v>
      </c>
      <c r="J13" s="466">
        <v>9.0130558199999999</v>
      </c>
      <c r="K13" s="466">
        <v>103.06235484</v>
      </c>
      <c r="L13" s="466">
        <v>324.98759025999999</v>
      </c>
      <c r="M13" s="466">
        <v>564.30768667999996</v>
      </c>
      <c r="N13" s="466">
        <v>884.71535497000002</v>
      </c>
      <c r="O13" s="466">
        <v>874.73325009999996</v>
      </c>
      <c r="P13" s="466">
        <v>780.18451898000001</v>
      </c>
      <c r="Q13" s="466">
        <v>643.11415610999995</v>
      </c>
      <c r="R13" s="466">
        <v>404.01542726999998</v>
      </c>
      <c r="S13" s="466">
        <v>220.52137085000001</v>
      </c>
      <c r="T13" s="466">
        <v>34.541976519000002</v>
      </c>
      <c r="U13" s="466">
        <v>4.5647804466000004</v>
      </c>
      <c r="V13" s="466">
        <v>22.887531648</v>
      </c>
      <c r="W13" s="466">
        <v>81.909173831999993</v>
      </c>
      <c r="X13" s="466">
        <v>343.97710168999998</v>
      </c>
      <c r="Y13" s="466">
        <v>491.0416366</v>
      </c>
      <c r="Z13" s="466">
        <v>792.29843798000002</v>
      </c>
      <c r="AA13" s="466">
        <v>887.66739307</v>
      </c>
      <c r="AB13" s="466">
        <v>805.92312962000005</v>
      </c>
      <c r="AC13" s="466">
        <v>608.27953510999998</v>
      </c>
      <c r="AD13" s="466">
        <v>422.09154883000002</v>
      </c>
      <c r="AE13" s="466">
        <v>240.36688358999999</v>
      </c>
      <c r="AF13" s="466">
        <v>68.960046937000001</v>
      </c>
      <c r="AG13" s="466">
        <v>6.8318715992000003</v>
      </c>
      <c r="AH13" s="466">
        <v>11.415231248</v>
      </c>
      <c r="AI13" s="466">
        <v>65.734549888999993</v>
      </c>
      <c r="AJ13" s="466">
        <v>311.17716283999999</v>
      </c>
      <c r="AK13" s="466">
        <v>769.84512694</v>
      </c>
      <c r="AL13" s="466">
        <v>926.33506401</v>
      </c>
      <c r="AM13" s="466">
        <v>963.57818453000004</v>
      </c>
      <c r="AN13" s="466">
        <v>826.01598579999995</v>
      </c>
      <c r="AO13" s="466">
        <v>772.88405159000001</v>
      </c>
      <c r="AP13" s="466">
        <v>446.76863610999999</v>
      </c>
      <c r="AQ13" s="466">
        <v>182.00687267999999</v>
      </c>
      <c r="AR13" s="466">
        <v>101.45786964</v>
      </c>
      <c r="AS13" s="466">
        <v>10.559937897999999</v>
      </c>
      <c r="AT13" s="466">
        <v>18.735458134999998</v>
      </c>
      <c r="AU13" s="466">
        <v>98.213013012000005</v>
      </c>
      <c r="AV13" s="466">
        <v>317.08663488000002</v>
      </c>
      <c r="AW13" s="466">
        <v>573.77530446000003</v>
      </c>
      <c r="AX13" s="466">
        <v>771.54233807000003</v>
      </c>
      <c r="AY13" s="466">
        <v>918.61597800000004</v>
      </c>
      <c r="AZ13" s="466">
        <v>666.98027675000003</v>
      </c>
      <c r="BA13" s="466">
        <v>627.40500734</v>
      </c>
      <c r="BB13" s="466">
        <v>387.33139079</v>
      </c>
      <c r="BC13" s="466">
        <v>242.97052020000001</v>
      </c>
      <c r="BD13" s="437">
        <v>57.520100833999997</v>
      </c>
      <c r="BE13" s="437">
        <v>15.790050391999999</v>
      </c>
      <c r="BF13" s="437">
        <v>24.180358987000002</v>
      </c>
      <c r="BG13" s="437">
        <v>113.75553306</v>
      </c>
      <c r="BH13" s="437">
        <v>341.21254787999999</v>
      </c>
      <c r="BI13" s="437">
        <v>617.79860020000001</v>
      </c>
      <c r="BJ13" s="437">
        <v>883.64338502999999</v>
      </c>
      <c r="BK13" s="437">
        <v>871.16592907999996</v>
      </c>
      <c r="BL13" s="437">
        <v>710.66579892000004</v>
      </c>
      <c r="BM13" s="437">
        <v>585.82330634000004</v>
      </c>
      <c r="BN13" s="437">
        <v>407.49434054</v>
      </c>
      <c r="BO13" s="437">
        <v>223.18456631999999</v>
      </c>
      <c r="BP13" s="437">
        <v>79.896887452000001</v>
      </c>
      <c r="BQ13" s="437">
        <v>15.771588703999999</v>
      </c>
      <c r="BR13" s="437">
        <v>24.155068484000001</v>
      </c>
      <c r="BS13" s="437">
        <v>113.66404319999999</v>
      </c>
      <c r="BT13" s="437">
        <v>340.87237425000001</v>
      </c>
      <c r="BU13" s="437">
        <v>617.05197781000004</v>
      </c>
      <c r="BV13" s="437">
        <v>882.52255644000002</v>
      </c>
    </row>
    <row r="14" spans="1:74" ht="11.1" customHeight="1" x14ac:dyDescent="0.2">
      <c r="A14" s="6" t="s">
        <v>54</v>
      </c>
      <c r="B14" s="656" t="s">
        <v>1187</v>
      </c>
      <c r="C14" s="466">
        <v>564.51249987000006</v>
      </c>
      <c r="D14" s="466">
        <v>447.13012146</v>
      </c>
      <c r="E14" s="466">
        <v>526.38054297999997</v>
      </c>
      <c r="F14" s="466">
        <v>309.26119505999998</v>
      </c>
      <c r="G14" s="466">
        <v>147.81627544</v>
      </c>
      <c r="H14" s="466">
        <v>69.835870928000006</v>
      </c>
      <c r="I14" s="466">
        <v>18.917855329999998</v>
      </c>
      <c r="J14" s="466">
        <v>15.608706829000001</v>
      </c>
      <c r="K14" s="466">
        <v>30.517828904999998</v>
      </c>
      <c r="L14" s="466">
        <v>133.20326818999999</v>
      </c>
      <c r="M14" s="466">
        <v>412.43706157000003</v>
      </c>
      <c r="N14" s="466">
        <v>543.13255246999995</v>
      </c>
      <c r="O14" s="466">
        <v>549.86444932999996</v>
      </c>
      <c r="P14" s="466">
        <v>493.08932069000002</v>
      </c>
      <c r="Q14" s="466">
        <v>524.47837497</v>
      </c>
      <c r="R14" s="466">
        <v>286.05310775999999</v>
      </c>
      <c r="S14" s="466">
        <v>174.59265149000001</v>
      </c>
      <c r="T14" s="466">
        <v>28.364384335</v>
      </c>
      <c r="U14" s="466">
        <v>10.479489945999999</v>
      </c>
      <c r="V14" s="466">
        <v>14.311644547</v>
      </c>
      <c r="W14" s="466">
        <v>52.667023065000002</v>
      </c>
      <c r="X14" s="466">
        <v>245.98839122999999</v>
      </c>
      <c r="Y14" s="466">
        <v>323.81332658999997</v>
      </c>
      <c r="Z14" s="466">
        <v>634.16648877</v>
      </c>
      <c r="AA14" s="466">
        <v>548.55735073000005</v>
      </c>
      <c r="AB14" s="466">
        <v>478.19217176000001</v>
      </c>
      <c r="AC14" s="466">
        <v>401.13982038</v>
      </c>
      <c r="AD14" s="466">
        <v>336.80609306999997</v>
      </c>
      <c r="AE14" s="466">
        <v>212.51287769000001</v>
      </c>
      <c r="AF14" s="466">
        <v>56.244782931000003</v>
      </c>
      <c r="AG14" s="466">
        <v>10.489978831</v>
      </c>
      <c r="AH14" s="466">
        <v>7.7220385621999998</v>
      </c>
      <c r="AI14" s="466">
        <v>30.853310659000002</v>
      </c>
      <c r="AJ14" s="466">
        <v>140.04334735</v>
      </c>
      <c r="AK14" s="466">
        <v>516.35322784000005</v>
      </c>
      <c r="AL14" s="466">
        <v>626.66298051000001</v>
      </c>
      <c r="AM14" s="466">
        <v>631.54043495999997</v>
      </c>
      <c r="AN14" s="466">
        <v>592.40190738000001</v>
      </c>
      <c r="AO14" s="466">
        <v>610.83602303999999</v>
      </c>
      <c r="AP14" s="466">
        <v>353.46315219000002</v>
      </c>
      <c r="AQ14" s="466">
        <v>195.40393509</v>
      </c>
      <c r="AR14" s="466">
        <v>113.18752154000001</v>
      </c>
      <c r="AS14" s="466">
        <v>11.347864408</v>
      </c>
      <c r="AT14" s="466">
        <v>9.9162907015999995</v>
      </c>
      <c r="AU14" s="466">
        <v>78.537268949999998</v>
      </c>
      <c r="AV14" s="466">
        <v>172.82753115</v>
      </c>
      <c r="AW14" s="466">
        <v>384.70959737999999</v>
      </c>
      <c r="AX14" s="466">
        <v>482.39107075999999</v>
      </c>
      <c r="AY14" s="466">
        <v>577.89256369999998</v>
      </c>
      <c r="AZ14" s="466">
        <v>484.25516642000002</v>
      </c>
      <c r="BA14" s="466">
        <v>476.87541924999999</v>
      </c>
      <c r="BB14" s="466">
        <v>344.64376635000002</v>
      </c>
      <c r="BC14" s="466">
        <v>193.17644347000001</v>
      </c>
      <c r="BD14" s="437">
        <v>58.061086561000003</v>
      </c>
      <c r="BE14" s="437">
        <v>19.548944344999999</v>
      </c>
      <c r="BF14" s="437">
        <v>18.581736623000001</v>
      </c>
      <c r="BG14" s="437">
        <v>56.311246693000001</v>
      </c>
      <c r="BH14" s="437">
        <v>196.32131186000001</v>
      </c>
      <c r="BI14" s="437">
        <v>395.51783375999997</v>
      </c>
      <c r="BJ14" s="437">
        <v>569.18839230000003</v>
      </c>
      <c r="BK14" s="437">
        <v>547.67284065000001</v>
      </c>
      <c r="BL14" s="437">
        <v>465.60032924000001</v>
      </c>
      <c r="BM14" s="437">
        <v>429.45417483</v>
      </c>
      <c r="BN14" s="437">
        <v>319.75760868999998</v>
      </c>
      <c r="BO14" s="437">
        <v>187.75683788000001</v>
      </c>
      <c r="BP14" s="437">
        <v>75.878534426000002</v>
      </c>
      <c r="BQ14" s="437">
        <v>19.554502156000002</v>
      </c>
      <c r="BR14" s="437">
        <v>18.585406619</v>
      </c>
      <c r="BS14" s="437">
        <v>56.280507053999997</v>
      </c>
      <c r="BT14" s="437">
        <v>195.99073860999999</v>
      </c>
      <c r="BU14" s="437">
        <v>394.51909805000003</v>
      </c>
      <c r="BV14" s="437">
        <v>567.56536988000005</v>
      </c>
    </row>
    <row r="15" spans="1:74" ht="11.1" customHeight="1" x14ac:dyDescent="0.2">
      <c r="A15" s="6" t="s">
        <v>315</v>
      </c>
      <c r="B15" s="656" t="s">
        <v>1254</v>
      </c>
      <c r="C15" s="466">
        <v>741.10472246999996</v>
      </c>
      <c r="D15" s="466">
        <v>653.30994587999999</v>
      </c>
      <c r="E15" s="466">
        <v>485.19837997000002</v>
      </c>
      <c r="F15" s="466">
        <v>359.71419698</v>
      </c>
      <c r="G15" s="466">
        <v>156.93759251</v>
      </c>
      <c r="H15" s="466">
        <v>25.445363844999999</v>
      </c>
      <c r="I15" s="466">
        <v>4.6573538821999998</v>
      </c>
      <c r="J15" s="466">
        <v>7.2236088473000004</v>
      </c>
      <c r="K15" s="466">
        <v>58.244175189000003</v>
      </c>
      <c r="L15" s="466">
        <v>248.19324584</v>
      </c>
      <c r="M15" s="466">
        <v>422.77161490999998</v>
      </c>
      <c r="N15" s="466">
        <v>751.45291795000003</v>
      </c>
      <c r="O15" s="466">
        <v>804.64799478999998</v>
      </c>
      <c r="P15" s="466">
        <v>793.98244457999999</v>
      </c>
      <c r="Q15" s="466">
        <v>508.32085900999999</v>
      </c>
      <c r="R15" s="466">
        <v>308.25292347999999</v>
      </c>
      <c r="S15" s="466">
        <v>151.07068433000001</v>
      </c>
      <c r="T15" s="466">
        <v>12.330113461</v>
      </c>
      <c r="U15" s="466">
        <v>4.5616309511999997</v>
      </c>
      <c r="V15" s="466">
        <v>5.9720163247000002</v>
      </c>
      <c r="W15" s="466">
        <v>40.066163111000002</v>
      </c>
      <c r="X15" s="466">
        <v>179.99051281000001</v>
      </c>
      <c r="Y15" s="466">
        <v>509.39802329000003</v>
      </c>
      <c r="Z15" s="466">
        <v>615.69717188000004</v>
      </c>
      <c r="AA15" s="466">
        <v>914.31612460999997</v>
      </c>
      <c r="AB15" s="466">
        <v>712.07821869999998</v>
      </c>
      <c r="AC15" s="466">
        <v>524.73971004999999</v>
      </c>
      <c r="AD15" s="466">
        <v>341.71330318000003</v>
      </c>
      <c r="AE15" s="466">
        <v>122.31098531000001</v>
      </c>
      <c r="AF15" s="466">
        <v>25.919205014999999</v>
      </c>
      <c r="AG15" s="466">
        <v>3.6341984293</v>
      </c>
      <c r="AH15" s="466">
        <v>5.8200687941</v>
      </c>
      <c r="AI15" s="466">
        <v>44.461342389999999</v>
      </c>
      <c r="AJ15" s="466">
        <v>257.62061211999998</v>
      </c>
      <c r="AK15" s="466">
        <v>511.37259153000002</v>
      </c>
      <c r="AL15" s="466">
        <v>781.20562273999997</v>
      </c>
      <c r="AM15" s="466">
        <v>715.28072368999995</v>
      </c>
      <c r="AN15" s="466">
        <v>621.17783985000005</v>
      </c>
      <c r="AO15" s="466">
        <v>585.85747241000001</v>
      </c>
      <c r="AP15" s="466">
        <v>296.84553799999998</v>
      </c>
      <c r="AQ15" s="466">
        <v>145.59718787</v>
      </c>
      <c r="AR15" s="466">
        <v>43.793682543999999</v>
      </c>
      <c r="AS15" s="466">
        <v>4.8815034703000002</v>
      </c>
      <c r="AT15" s="466">
        <v>9.8162803178000004</v>
      </c>
      <c r="AU15" s="466">
        <v>46.298156947999999</v>
      </c>
      <c r="AV15" s="466">
        <v>206.73443839000001</v>
      </c>
      <c r="AW15" s="466">
        <v>504.83391917</v>
      </c>
      <c r="AX15" s="466">
        <v>624.52030242000001</v>
      </c>
      <c r="AY15" s="466">
        <v>840.77872249999996</v>
      </c>
      <c r="AZ15" s="466">
        <v>571.98374774000001</v>
      </c>
      <c r="BA15" s="466">
        <v>485.76734112999998</v>
      </c>
      <c r="BB15" s="466">
        <v>278.83474351000001</v>
      </c>
      <c r="BC15" s="466">
        <v>110.05657972</v>
      </c>
      <c r="BD15" s="437">
        <v>26.676971914999999</v>
      </c>
      <c r="BE15" s="437">
        <v>7.3287073102000004</v>
      </c>
      <c r="BF15" s="437">
        <v>11.252367807000001</v>
      </c>
      <c r="BG15" s="437">
        <v>55.905294351000002</v>
      </c>
      <c r="BH15" s="437">
        <v>240.04096627999999</v>
      </c>
      <c r="BI15" s="437">
        <v>485.85771488</v>
      </c>
      <c r="BJ15" s="437">
        <v>724.28170937000004</v>
      </c>
      <c r="BK15" s="437">
        <v>802.67433186999995</v>
      </c>
      <c r="BL15" s="437">
        <v>653.36793799999998</v>
      </c>
      <c r="BM15" s="437">
        <v>532.74862021000001</v>
      </c>
      <c r="BN15" s="437">
        <v>301.67179449999998</v>
      </c>
      <c r="BO15" s="437">
        <v>136.04557247</v>
      </c>
      <c r="BP15" s="437">
        <v>31.222157997</v>
      </c>
      <c r="BQ15" s="437">
        <v>7.3004444747999999</v>
      </c>
      <c r="BR15" s="437">
        <v>11.202835543000001</v>
      </c>
      <c r="BS15" s="437">
        <v>55.641204430000002</v>
      </c>
      <c r="BT15" s="437">
        <v>238.84580513</v>
      </c>
      <c r="BU15" s="437">
        <v>483.57433986000001</v>
      </c>
      <c r="BV15" s="437">
        <v>720.95882619999998</v>
      </c>
    </row>
    <row r="16" spans="1:74" ht="11.1" customHeight="1" x14ac:dyDescent="0.2">
      <c r="A16" s="6"/>
      <c r="B16" s="102" t="s">
        <v>98</v>
      </c>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4"/>
      <c r="BE16" s="654"/>
      <c r="BF16" s="654"/>
      <c r="BG16" s="654"/>
      <c r="BH16" s="654"/>
      <c r="BI16" s="654"/>
      <c r="BJ16" s="654"/>
      <c r="BK16" s="654"/>
      <c r="BL16" s="654"/>
      <c r="BM16" s="654"/>
      <c r="BN16" s="654"/>
      <c r="BO16" s="654"/>
      <c r="BP16" s="654"/>
      <c r="BQ16" s="654"/>
      <c r="BR16" s="654"/>
      <c r="BS16" s="654"/>
      <c r="BT16" s="654"/>
      <c r="BU16" s="654"/>
      <c r="BV16" s="654"/>
    </row>
    <row r="17" spans="1:74" ht="11.1" customHeight="1" x14ac:dyDescent="0.2">
      <c r="A17" s="6" t="s">
        <v>77</v>
      </c>
      <c r="B17" s="656" t="s">
        <v>1176</v>
      </c>
      <c r="C17" s="466">
        <v>1205.215966</v>
      </c>
      <c r="D17" s="466">
        <v>1032.8172304</v>
      </c>
      <c r="E17" s="466">
        <v>913.78450893000002</v>
      </c>
      <c r="F17" s="466">
        <v>544.75040021999996</v>
      </c>
      <c r="G17" s="466">
        <v>226.17132966</v>
      </c>
      <c r="H17" s="466">
        <v>51.835861887999997</v>
      </c>
      <c r="I17" s="466">
        <v>3.6157201766</v>
      </c>
      <c r="J17" s="466">
        <v>15.355603404</v>
      </c>
      <c r="K17" s="466">
        <v>85.589707164000004</v>
      </c>
      <c r="L17" s="466">
        <v>383.75169722999999</v>
      </c>
      <c r="M17" s="466">
        <v>733.22143745999995</v>
      </c>
      <c r="N17" s="466">
        <v>1009.7391009</v>
      </c>
      <c r="O17" s="466">
        <v>1188.0023779000001</v>
      </c>
      <c r="P17" s="466">
        <v>1025.8232071</v>
      </c>
      <c r="Q17" s="466">
        <v>918.73663232000001</v>
      </c>
      <c r="R17" s="466">
        <v>566.95245229</v>
      </c>
      <c r="S17" s="466">
        <v>237.42576278999999</v>
      </c>
      <c r="T17" s="466">
        <v>51.506568884000004</v>
      </c>
      <c r="U17" s="466">
        <v>3.5892950636999998</v>
      </c>
      <c r="V17" s="466">
        <v>14.892257799999999</v>
      </c>
      <c r="W17" s="466">
        <v>88.685095462999996</v>
      </c>
      <c r="X17" s="466">
        <v>381.67490602999999</v>
      </c>
      <c r="Y17" s="466">
        <v>722.96572457000002</v>
      </c>
      <c r="Z17" s="466">
        <v>994.26815447000001</v>
      </c>
      <c r="AA17" s="466">
        <v>1168.6477921999999</v>
      </c>
      <c r="AB17" s="466">
        <v>1020.54162</v>
      </c>
      <c r="AC17" s="466">
        <v>910.68517910000003</v>
      </c>
      <c r="AD17" s="466">
        <v>565.87567521999995</v>
      </c>
      <c r="AE17" s="466">
        <v>239.65742288999999</v>
      </c>
      <c r="AF17" s="466">
        <v>47.523650539000002</v>
      </c>
      <c r="AG17" s="466">
        <v>4.5794406504999996</v>
      </c>
      <c r="AH17" s="466">
        <v>13.825344364999999</v>
      </c>
      <c r="AI17" s="466">
        <v>89.028959783000005</v>
      </c>
      <c r="AJ17" s="466">
        <v>371.48223937</v>
      </c>
      <c r="AK17" s="466">
        <v>736.55337063000002</v>
      </c>
      <c r="AL17" s="466">
        <v>994.74317660999998</v>
      </c>
      <c r="AM17" s="466">
        <v>1190.9437665999999</v>
      </c>
      <c r="AN17" s="466">
        <v>1030.9094643999999</v>
      </c>
      <c r="AO17" s="466">
        <v>928.78740727000002</v>
      </c>
      <c r="AP17" s="466">
        <v>571.23202512</v>
      </c>
      <c r="AQ17" s="466">
        <v>240.49355711000001</v>
      </c>
      <c r="AR17" s="466">
        <v>47.011305233000002</v>
      </c>
      <c r="AS17" s="466">
        <v>4.5853653692999998</v>
      </c>
      <c r="AT17" s="466">
        <v>13.460974239</v>
      </c>
      <c r="AU17" s="466">
        <v>87.879764394000006</v>
      </c>
      <c r="AV17" s="466">
        <v>374.76427605999999</v>
      </c>
      <c r="AW17" s="466">
        <v>719.88995949000002</v>
      </c>
      <c r="AX17" s="466">
        <v>998.76857638000001</v>
      </c>
      <c r="AY17" s="466">
        <v>1166.3755894000001</v>
      </c>
      <c r="AZ17" s="466">
        <v>1022.0866867</v>
      </c>
      <c r="BA17" s="466">
        <v>921.79350439999996</v>
      </c>
      <c r="BB17" s="466">
        <v>561.23342594999997</v>
      </c>
      <c r="BC17" s="466">
        <v>244.18591927</v>
      </c>
      <c r="BD17" s="437">
        <v>50.035609999999998</v>
      </c>
      <c r="BE17" s="437">
        <v>4.5503210000000003</v>
      </c>
      <c r="BF17" s="437">
        <v>13.23954</v>
      </c>
      <c r="BG17" s="437">
        <v>80.398200000000003</v>
      </c>
      <c r="BH17" s="437">
        <v>363.66449999999998</v>
      </c>
      <c r="BI17" s="437">
        <v>720.10559999999998</v>
      </c>
      <c r="BJ17" s="437">
        <v>972.7038</v>
      </c>
      <c r="BK17" s="437">
        <v>1144.7470000000001</v>
      </c>
      <c r="BL17" s="437">
        <v>999.09469999999999</v>
      </c>
      <c r="BM17" s="437">
        <v>886.29359999999997</v>
      </c>
      <c r="BN17" s="437">
        <v>556.86350000000004</v>
      </c>
      <c r="BO17" s="437">
        <v>240.0196</v>
      </c>
      <c r="BP17" s="437">
        <v>49.355879999999999</v>
      </c>
      <c r="BQ17" s="437">
        <v>4.9298609999999998</v>
      </c>
      <c r="BR17" s="437">
        <v>11.74657</v>
      </c>
      <c r="BS17" s="437">
        <v>79.907160000000005</v>
      </c>
      <c r="BT17" s="437">
        <v>367.8886</v>
      </c>
      <c r="BU17" s="437">
        <v>708.7097</v>
      </c>
      <c r="BV17" s="437">
        <v>975.13340000000005</v>
      </c>
    </row>
    <row r="18" spans="1:74" ht="11.1" customHeight="1" x14ac:dyDescent="0.2">
      <c r="A18" s="6" t="s">
        <v>78</v>
      </c>
      <c r="B18" s="656" t="s">
        <v>1177</v>
      </c>
      <c r="C18" s="466">
        <v>1148.3112655</v>
      </c>
      <c r="D18" s="466">
        <v>963.88808676999997</v>
      </c>
      <c r="E18" s="466">
        <v>830.41522716999998</v>
      </c>
      <c r="F18" s="466">
        <v>458.18216539999997</v>
      </c>
      <c r="G18" s="466">
        <v>159.84503398000001</v>
      </c>
      <c r="H18" s="466">
        <v>22.973457905</v>
      </c>
      <c r="I18" s="466">
        <v>1.8536183387</v>
      </c>
      <c r="J18" s="466">
        <v>9.3732481013999998</v>
      </c>
      <c r="K18" s="466">
        <v>56.80699714</v>
      </c>
      <c r="L18" s="466">
        <v>323.70106883</v>
      </c>
      <c r="M18" s="466">
        <v>685.1099494</v>
      </c>
      <c r="N18" s="466">
        <v>930.59974497999997</v>
      </c>
      <c r="O18" s="466">
        <v>1129.0503629</v>
      </c>
      <c r="P18" s="466">
        <v>946.43851996000001</v>
      </c>
      <c r="Q18" s="466">
        <v>830.96573593000005</v>
      </c>
      <c r="R18" s="466">
        <v>479.80078080999999</v>
      </c>
      <c r="S18" s="466">
        <v>170.99953857</v>
      </c>
      <c r="T18" s="466">
        <v>23.458817610000001</v>
      </c>
      <c r="U18" s="466">
        <v>1.8061746257</v>
      </c>
      <c r="V18" s="466">
        <v>9.1671548403000003</v>
      </c>
      <c r="W18" s="466">
        <v>59.201507114000002</v>
      </c>
      <c r="X18" s="466">
        <v>321.48810257999997</v>
      </c>
      <c r="Y18" s="466">
        <v>673.18161067000005</v>
      </c>
      <c r="Z18" s="466">
        <v>911.47619017</v>
      </c>
      <c r="AA18" s="466">
        <v>1109.8513585999999</v>
      </c>
      <c r="AB18" s="466">
        <v>950.23209548</v>
      </c>
      <c r="AC18" s="466">
        <v>821.04214185000001</v>
      </c>
      <c r="AD18" s="466">
        <v>480.60493031999999</v>
      </c>
      <c r="AE18" s="466">
        <v>177.99903248000001</v>
      </c>
      <c r="AF18" s="466">
        <v>22.628491316000002</v>
      </c>
      <c r="AG18" s="466">
        <v>2.1338422872999998</v>
      </c>
      <c r="AH18" s="466">
        <v>8.5378587948</v>
      </c>
      <c r="AI18" s="466">
        <v>59.466046497999997</v>
      </c>
      <c r="AJ18" s="466">
        <v>306.32968607999999</v>
      </c>
      <c r="AK18" s="466">
        <v>689.62872941000001</v>
      </c>
      <c r="AL18" s="466">
        <v>907.64484185000003</v>
      </c>
      <c r="AM18" s="466">
        <v>1133.4059881000001</v>
      </c>
      <c r="AN18" s="466">
        <v>962.11177855000005</v>
      </c>
      <c r="AO18" s="466">
        <v>843.24477253999999</v>
      </c>
      <c r="AP18" s="466">
        <v>484.41879068999998</v>
      </c>
      <c r="AQ18" s="466">
        <v>181.72441373000001</v>
      </c>
      <c r="AR18" s="466">
        <v>22.901425266</v>
      </c>
      <c r="AS18" s="466">
        <v>2.2579517894999999</v>
      </c>
      <c r="AT18" s="466">
        <v>8.2525526358000008</v>
      </c>
      <c r="AU18" s="466">
        <v>58.419244923999997</v>
      </c>
      <c r="AV18" s="466">
        <v>313.29291051000001</v>
      </c>
      <c r="AW18" s="466">
        <v>672.92900832999999</v>
      </c>
      <c r="AX18" s="466">
        <v>920.68297843000005</v>
      </c>
      <c r="AY18" s="466">
        <v>1111.7398717999999</v>
      </c>
      <c r="AZ18" s="466">
        <v>944.77881420000006</v>
      </c>
      <c r="BA18" s="466">
        <v>833.32602871999995</v>
      </c>
      <c r="BB18" s="466">
        <v>473.18228594999999</v>
      </c>
      <c r="BC18" s="466">
        <v>187.00616277</v>
      </c>
      <c r="BD18" s="437">
        <v>25.05707</v>
      </c>
      <c r="BE18" s="437">
        <v>2.3040319999999999</v>
      </c>
      <c r="BF18" s="437">
        <v>7.8952349999999996</v>
      </c>
      <c r="BG18" s="437">
        <v>53.221989999999998</v>
      </c>
      <c r="BH18" s="437">
        <v>309.19729999999998</v>
      </c>
      <c r="BI18" s="437">
        <v>669.81659999999999</v>
      </c>
      <c r="BJ18" s="437">
        <v>899.60490000000004</v>
      </c>
      <c r="BK18" s="437">
        <v>1083.597</v>
      </c>
      <c r="BL18" s="437">
        <v>917.74360000000001</v>
      </c>
      <c r="BM18" s="437">
        <v>797.93610000000001</v>
      </c>
      <c r="BN18" s="437">
        <v>465.58780000000002</v>
      </c>
      <c r="BO18" s="437">
        <v>182.47659999999999</v>
      </c>
      <c r="BP18" s="437">
        <v>24.8872</v>
      </c>
      <c r="BQ18" s="437">
        <v>2.0732560000000002</v>
      </c>
      <c r="BR18" s="437">
        <v>6.973014</v>
      </c>
      <c r="BS18" s="437">
        <v>53.132570000000001</v>
      </c>
      <c r="BT18" s="437">
        <v>312.495</v>
      </c>
      <c r="BU18" s="437">
        <v>656.32280000000003</v>
      </c>
      <c r="BV18" s="437">
        <v>900.26499999999999</v>
      </c>
    </row>
    <row r="19" spans="1:74" ht="11.1" customHeight="1" x14ac:dyDescent="0.2">
      <c r="A19" s="6" t="s">
        <v>79</v>
      </c>
      <c r="B19" s="656" t="s">
        <v>1178</v>
      </c>
      <c r="C19" s="466">
        <v>1277.1223213000001</v>
      </c>
      <c r="D19" s="466">
        <v>1068.7173127999999</v>
      </c>
      <c r="E19" s="466">
        <v>851.97155415999998</v>
      </c>
      <c r="F19" s="466">
        <v>481.39942416999997</v>
      </c>
      <c r="G19" s="466">
        <v>184.72619028</v>
      </c>
      <c r="H19" s="466">
        <v>31.292305141</v>
      </c>
      <c r="I19" s="466">
        <v>6.5823155692000004</v>
      </c>
      <c r="J19" s="466">
        <v>16.838495913999999</v>
      </c>
      <c r="K19" s="466">
        <v>78.499648984999993</v>
      </c>
      <c r="L19" s="466">
        <v>374.39373747000002</v>
      </c>
      <c r="M19" s="466">
        <v>768.50702107999996</v>
      </c>
      <c r="N19" s="466">
        <v>1054.7795007</v>
      </c>
      <c r="O19" s="466">
        <v>1249.0254737</v>
      </c>
      <c r="P19" s="466">
        <v>1056.670701</v>
      </c>
      <c r="Q19" s="466">
        <v>851.15293739000003</v>
      </c>
      <c r="R19" s="466">
        <v>505.35112584000001</v>
      </c>
      <c r="S19" s="466">
        <v>193.70043835999999</v>
      </c>
      <c r="T19" s="466">
        <v>31.244998347999999</v>
      </c>
      <c r="U19" s="466">
        <v>6.5373421132000002</v>
      </c>
      <c r="V19" s="466">
        <v>17.708453300999999</v>
      </c>
      <c r="W19" s="466">
        <v>80.132742496000006</v>
      </c>
      <c r="X19" s="466">
        <v>385.89629693000001</v>
      </c>
      <c r="Y19" s="466">
        <v>756.48538107000002</v>
      </c>
      <c r="Z19" s="466">
        <v>1027.5872617</v>
      </c>
      <c r="AA19" s="466">
        <v>1226.5921490999999</v>
      </c>
      <c r="AB19" s="466">
        <v>1074.3501490000001</v>
      </c>
      <c r="AC19" s="466">
        <v>832.01185339999995</v>
      </c>
      <c r="AD19" s="466">
        <v>500.88633283000001</v>
      </c>
      <c r="AE19" s="466">
        <v>196.50911138000001</v>
      </c>
      <c r="AF19" s="466">
        <v>29.484365948000001</v>
      </c>
      <c r="AG19" s="466">
        <v>7.1582887176999996</v>
      </c>
      <c r="AH19" s="466">
        <v>16.894254617000001</v>
      </c>
      <c r="AI19" s="466">
        <v>73.049788985999996</v>
      </c>
      <c r="AJ19" s="466">
        <v>369.81231271000001</v>
      </c>
      <c r="AK19" s="466">
        <v>772.06205964000003</v>
      </c>
      <c r="AL19" s="466">
        <v>1020.1061453</v>
      </c>
      <c r="AM19" s="466">
        <v>1255.3480165000001</v>
      </c>
      <c r="AN19" s="466">
        <v>1092.6963896</v>
      </c>
      <c r="AO19" s="466">
        <v>866.80869266000002</v>
      </c>
      <c r="AP19" s="466">
        <v>510.86879486999999</v>
      </c>
      <c r="AQ19" s="466">
        <v>200.22965968</v>
      </c>
      <c r="AR19" s="466">
        <v>29.859679286999999</v>
      </c>
      <c r="AS19" s="466">
        <v>7.4673326540999998</v>
      </c>
      <c r="AT19" s="466">
        <v>16.453922708</v>
      </c>
      <c r="AU19" s="466">
        <v>69.258964734000003</v>
      </c>
      <c r="AV19" s="466">
        <v>367.87658606999997</v>
      </c>
      <c r="AW19" s="466">
        <v>763.3060193</v>
      </c>
      <c r="AX19" s="466">
        <v>1037.5094247</v>
      </c>
      <c r="AY19" s="466">
        <v>1237.2758100999999</v>
      </c>
      <c r="AZ19" s="466">
        <v>1071.7323088000001</v>
      </c>
      <c r="BA19" s="466">
        <v>849.52057345000003</v>
      </c>
      <c r="BB19" s="466">
        <v>500.62678348999998</v>
      </c>
      <c r="BC19" s="466">
        <v>204.30355796000001</v>
      </c>
      <c r="BD19" s="437">
        <v>30.147259999999999</v>
      </c>
      <c r="BE19" s="437">
        <v>7.278511</v>
      </c>
      <c r="BF19" s="437">
        <v>16.40249</v>
      </c>
      <c r="BG19" s="437">
        <v>67.184380000000004</v>
      </c>
      <c r="BH19" s="437">
        <v>362.37009999999998</v>
      </c>
      <c r="BI19" s="437">
        <v>753.14279999999997</v>
      </c>
      <c r="BJ19" s="437">
        <v>997.17499999999995</v>
      </c>
      <c r="BK19" s="437">
        <v>1204.4860000000001</v>
      </c>
      <c r="BL19" s="437">
        <v>1016.895</v>
      </c>
      <c r="BM19" s="437">
        <v>809.04309999999998</v>
      </c>
      <c r="BN19" s="437">
        <v>490.21820000000002</v>
      </c>
      <c r="BO19" s="437">
        <v>196.11609999999999</v>
      </c>
      <c r="BP19" s="437">
        <v>31.544</v>
      </c>
      <c r="BQ19" s="437">
        <v>5.1813979999999997</v>
      </c>
      <c r="BR19" s="437">
        <v>16.41114</v>
      </c>
      <c r="BS19" s="437">
        <v>64.522450000000006</v>
      </c>
      <c r="BT19" s="437">
        <v>358.67059999999998</v>
      </c>
      <c r="BU19" s="437">
        <v>730.7029</v>
      </c>
      <c r="BV19" s="437">
        <v>1000.23</v>
      </c>
    </row>
    <row r="20" spans="1:74" ht="11.1" customHeight="1" x14ac:dyDescent="0.2">
      <c r="A20" s="6" t="s">
        <v>80</v>
      </c>
      <c r="B20" s="656" t="s">
        <v>1179</v>
      </c>
      <c r="C20" s="466">
        <v>1332.5110162000001</v>
      </c>
      <c r="D20" s="466">
        <v>1126.8391251</v>
      </c>
      <c r="E20" s="466">
        <v>830.25073414999997</v>
      </c>
      <c r="F20" s="466">
        <v>466.64763440000002</v>
      </c>
      <c r="G20" s="466">
        <v>199.29831027</v>
      </c>
      <c r="H20" s="466">
        <v>36.960310980999999</v>
      </c>
      <c r="I20" s="466">
        <v>10.804269752</v>
      </c>
      <c r="J20" s="466">
        <v>23.597623486</v>
      </c>
      <c r="K20" s="466">
        <v>97.133468632000003</v>
      </c>
      <c r="L20" s="466">
        <v>403.07460205000001</v>
      </c>
      <c r="M20" s="466">
        <v>811.84102092000001</v>
      </c>
      <c r="N20" s="466">
        <v>1166.1279113999999</v>
      </c>
      <c r="O20" s="466">
        <v>1308.8763967</v>
      </c>
      <c r="P20" s="466">
        <v>1111.7654299000001</v>
      </c>
      <c r="Q20" s="466">
        <v>828.99835948999998</v>
      </c>
      <c r="R20" s="466">
        <v>489.69393206000001</v>
      </c>
      <c r="S20" s="466">
        <v>203.61768004999999</v>
      </c>
      <c r="T20" s="466">
        <v>35.201452760000002</v>
      </c>
      <c r="U20" s="466">
        <v>10.595235902000001</v>
      </c>
      <c r="V20" s="466">
        <v>24.617963177</v>
      </c>
      <c r="W20" s="466">
        <v>97.895662064000007</v>
      </c>
      <c r="X20" s="466">
        <v>425.20447410000003</v>
      </c>
      <c r="Y20" s="466">
        <v>800.91737737999995</v>
      </c>
      <c r="Z20" s="466">
        <v>1143.2752378</v>
      </c>
      <c r="AA20" s="466">
        <v>1279.8398639</v>
      </c>
      <c r="AB20" s="466">
        <v>1134.9564292</v>
      </c>
      <c r="AC20" s="466">
        <v>806.41968597000005</v>
      </c>
      <c r="AD20" s="466">
        <v>490.78109326999999</v>
      </c>
      <c r="AE20" s="466">
        <v>203.03884732</v>
      </c>
      <c r="AF20" s="466">
        <v>32.030389002</v>
      </c>
      <c r="AG20" s="466">
        <v>11.108997093999999</v>
      </c>
      <c r="AH20" s="466">
        <v>24.276975348000001</v>
      </c>
      <c r="AI20" s="466">
        <v>89.326404191999998</v>
      </c>
      <c r="AJ20" s="466">
        <v>420.45076359000001</v>
      </c>
      <c r="AK20" s="466">
        <v>801.54017750000003</v>
      </c>
      <c r="AL20" s="466">
        <v>1136.0979852999999</v>
      </c>
      <c r="AM20" s="466">
        <v>1311.7365571</v>
      </c>
      <c r="AN20" s="466">
        <v>1161.5330471</v>
      </c>
      <c r="AO20" s="466">
        <v>845.83686998999997</v>
      </c>
      <c r="AP20" s="466">
        <v>512.67616409000004</v>
      </c>
      <c r="AQ20" s="466">
        <v>209.06636007</v>
      </c>
      <c r="AR20" s="466">
        <v>32.504568585999998</v>
      </c>
      <c r="AS20" s="466">
        <v>11.952391891</v>
      </c>
      <c r="AT20" s="466">
        <v>23.879007391999998</v>
      </c>
      <c r="AU20" s="466">
        <v>84.857827822999994</v>
      </c>
      <c r="AV20" s="466">
        <v>412.90623459</v>
      </c>
      <c r="AW20" s="466">
        <v>808.35024271999998</v>
      </c>
      <c r="AX20" s="466">
        <v>1153.1191861</v>
      </c>
      <c r="AY20" s="466">
        <v>1303.6581355000001</v>
      </c>
      <c r="AZ20" s="466">
        <v>1154.8112633000001</v>
      </c>
      <c r="BA20" s="466">
        <v>836.48800796</v>
      </c>
      <c r="BB20" s="466">
        <v>498.55166885</v>
      </c>
      <c r="BC20" s="466">
        <v>200.95467626000001</v>
      </c>
      <c r="BD20" s="437">
        <v>29.984860000000001</v>
      </c>
      <c r="BE20" s="437">
        <v>12.21495</v>
      </c>
      <c r="BF20" s="437">
        <v>23.686669999999999</v>
      </c>
      <c r="BG20" s="437">
        <v>84.02328</v>
      </c>
      <c r="BH20" s="437">
        <v>405.16590000000002</v>
      </c>
      <c r="BI20" s="437">
        <v>795.0127</v>
      </c>
      <c r="BJ20" s="437">
        <v>1102.8810000000001</v>
      </c>
      <c r="BK20" s="437">
        <v>1289.2190000000001</v>
      </c>
      <c r="BL20" s="437">
        <v>1095.962</v>
      </c>
      <c r="BM20" s="437">
        <v>807.11580000000004</v>
      </c>
      <c r="BN20" s="437">
        <v>487.0446</v>
      </c>
      <c r="BO20" s="437">
        <v>196.71960000000001</v>
      </c>
      <c r="BP20" s="437">
        <v>30.424299999999999</v>
      </c>
      <c r="BQ20" s="437">
        <v>10.70257</v>
      </c>
      <c r="BR20" s="437">
        <v>24.116199999999999</v>
      </c>
      <c r="BS20" s="437">
        <v>82.827659999999995</v>
      </c>
      <c r="BT20" s="437">
        <v>407.42680000000001</v>
      </c>
      <c r="BU20" s="437">
        <v>771.51639999999998</v>
      </c>
      <c r="BV20" s="437">
        <v>1108.1980000000001</v>
      </c>
    </row>
    <row r="21" spans="1:74" ht="11.1" customHeight="1" x14ac:dyDescent="0.2">
      <c r="A21" s="6" t="s">
        <v>81</v>
      </c>
      <c r="B21" s="656" t="s">
        <v>1255</v>
      </c>
      <c r="C21" s="466">
        <v>631.45344114</v>
      </c>
      <c r="D21" s="466">
        <v>466.20632683999997</v>
      </c>
      <c r="E21" s="466">
        <v>365.06920188999999</v>
      </c>
      <c r="F21" s="466">
        <v>134.54649565</v>
      </c>
      <c r="G21" s="466">
        <v>33.355770645</v>
      </c>
      <c r="H21" s="466">
        <v>1.3050518366999999</v>
      </c>
      <c r="I21" s="466">
        <v>9.0574360418000002E-2</v>
      </c>
      <c r="J21" s="466">
        <v>0.39105986795999997</v>
      </c>
      <c r="K21" s="466">
        <v>9.2085265947000003</v>
      </c>
      <c r="L21" s="466">
        <v>117.88530622</v>
      </c>
      <c r="M21" s="466">
        <v>349.99704886000001</v>
      </c>
      <c r="N21" s="466">
        <v>486.41084090999999</v>
      </c>
      <c r="O21" s="466">
        <v>607.35296965999999</v>
      </c>
      <c r="P21" s="466">
        <v>440.55876942999998</v>
      </c>
      <c r="Q21" s="466">
        <v>348.98801816000002</v>
      </c>
      <c r="R21" s="466">
        <v>141.35623200000001</v>
      </c>
      <c r="S21" s="466">
        <v>38.117724934000002</v>
      </c>
      <c r="T21" s="466">
        <v>1.4634358237</v>
      </c>
      <c r="U21" s="466">
        <v>8.7484400493000006E-2</v>
      </c>
      <c r="V21" s="466">
        <v>0.39337392602999999</v>
      </c>
      <c r="W21" s="466">
        <v>10.326822528999999</v>
      </c>
      <c r="X21" s="466">
        <v>115.11769973</v>
      </c>
      <c r="Y21" s="466">
        <v>338.62896352000001</v>
      </c>
      <c r="Z21" s="466">
        <v>463.54067975999999</v>
      </c>
      <c r="AA21" s="466">
        <v>593.61963378999997</v>
      </c>
      <c r="AB21" s="466">
        <v>445.17439457</v>
      </c>
      <c r="AC21" s="466">
        <v>342.69122177999998</v>
      </c>
      <c r="AD21" s="466">
        <v>145.62638268000001</v>
      </c>
      <c r="AE21" s="466">
        <v>40.253743497999999</v>
      </c>
      <c r="AF21" s="466">
        <v>1.4973869761</v>
      </c>
      <c r="AG21" s="466">
        <v>9.2826105258000002E-2</v>
      </c>
      <c r="AH21" s="466">
        <v>0.38991530348999998</v>
      </c>
      <c r="AI21" s="466">
        <v>10.138991047999999</v>
      </c>
      <c r="AJ21" s="466">
        <v>105.10424372</v>
      </c>
      <c r="AK21" s="466">
        <v>347.55430761000002</v>
      </c>
      <c r="AL21" s="466">
        <v>453.96016415000003</v>
      </c>
      <c r="AM21" s="466">
        <v>604.21009074999995</v>
      </c>
      <c r="AN21" s="466">
        <v>445.68659418999999</v>
      </c>
      <c r="AO21" s="466">
        <v>352.82003420000001</v>
      </c>
      <c r="AP21" s="466">
        <v>147.18050615999999</v>
      </c>
      <c r="AQ21" s="466">
        <v>41.410284797000003</v>
      </c>
      <c r="AR21" s="466">
        <v>1.2769742994</v>
      </c>
      <c r="AS21" s="466">
        <v>9.5449774173000004E-2</v>
      </c>
      <c r="AT21" s="466">
        <v>0.37695734888999999</v>
      </c>
      <c r="AU21" s="466">
        <v>9.8929573742999999</v>
      </c>
      <c r="AV21" s="466">
        <v>108.6814437</v>
      </c>
      <c r="AW21" s="466">
        <v>332.54505883000002</v>
      </c>
      <c r="AX21" s="466">
        <v>463.82480497</v>
      </c>
      <c r="AY21" s="466">
        <v>598.59345838000002</v>
      </c>
      <c r="AZ21" s="466">
        <v>425.83082020000001</v>
      </c>
      <c r="BA21" s="466">
        <v>332.43434494000002</v>
      </c>
      <c r="BB21" s="466">
        <v>143.83199304999999</v>
      </c>
      <c r="BC21" s="466">
        <v>41.942387228999998</v>
      </c>
      <c r="BD21" s="437">
        <v>2.016581</v>
      </c>
      <c r="BE21" s="437">
        <v>9.20319E-2</v>
      </c>
      <c r="BF21" s="437">
        <v>0.28474169999999999</v>
      </c>
      <c r="BG21" s="437">
        <v>8.9354420000000001</v>
      </c>
      <c r="BH21" s="437">
        <v>107.28870000000001</v>
      </c>
      <c r="BI21" s="437">
        <v>326.70299999999997</v>
      </c>
      <c r="BJ21" s="437">
        <v>461.53109999999998</v>
      </c>
      <c r="BK21" s="437">
        <v>580.07010000000002</v>
      </c>
      <c r="BL21" s="437">
        <v>416.9692</v>
      </c>
      <c r="BM21" s="437">
        <v>313.34870000000001</v>
      </c>
      <c r="BN21" s="437">
        <v>139.11240000000001</v>
      </c>
      <c r="BO21" s="437">
        <v>40.90343</v>
      </c>
      <c r="BP21" s="437">
        <v>2.1130420000000001</v>
      </c>
      <c r="BQ21" s="437">
        <v>4.27832E-2</v>
      </c>
      <c r="BR21" s="437">
        <v>0.1753258</v>
      </c>
      <c r="BS21" s="437">
        <v>8.9980720000000005</v>
      </c>
      <c r="BT21" s="437">
        <v>107.4645</v>
      </c>
      <c r="BU21" s="437">
        <v>312.4067</v>
      </c>
      <c r="BV21" s="437">
        <v>460.1651</v>
      </c>
    </row>
    <row r="22" spans="1:74" ht="11.1" customHeight="1" x14ac:dyDescent="0.2">
      <c r="A22" s="6" t="s">
        <v>82</v>
      </c>
      <c r="B22" s="656" t="s">
        <v>1181</v>
      </c>
      <c r="C22" s="466">
        <v>811.92091392999998</v>
      </c>
      <c r="D22" s="466">
        <v>594.15577021000001</v>
      </c>
      <c r="E22" s="466">
        <v>444.38333890000001</v>
      </c>
      <c r="F22" s="466">
        <v>169.63532441999999</v>
      </c>
      <c r="G22" s="466">
        <v>43.880146121999999</v>
      </c>
      <c r="H22" s="466">
        <v>1.2650402695</v>
      </c>
      <c r="I22" s="466">
        <v>7.0424914029999994E-2</v>
      </c>
      <c r="J22" s="466">
        <v>0.18727034547999999</v>
      </c>
      <c r="K22" s="466">
        <v>14.892702890000001</v>
      </c>
      <c r="L22" s="466">
        <v>164.04517935000001</v>
      </c>
      <c r="M22" s="466">
        <v>469.12668296999999</v>
      </c>
      <c r="N22" s="466">
        <v>644.89189709000004</v>
      </c>
      <c r="O22" s="466">
        <v>782.27437115999999</v>
      </c>
      <c r="P22" s="466">
        <v>567.37207654999997</v>
      </c>
      <c r="Q22" s="466">
        <v>422.58032161</v>
      </c>
      <c r="R22" s="466">
        <v>180.97731264000001</v>
      </c>
      <c r="S22" s="466">
        <v>49.330081638999999</v>
      </c>
      <c r="T22" s="466">
        <v>1.5344670882</v>
      </c>
      <c r="U22" s="466">
        <v>7.0424914029999994E-2</v>
      </c>
      <c r="V22" s="466">
        <v>0.18727034547999999</v>
      </c>
      <c r="W22" s="466">
        <v>15.728430638000001</v>
      </c>
      <c r="X22" s="466">
        <v>162.21049334</v>
      </c>
      <c r="Y22" s="466">
        <v>462.14830102000002</v>
      </c>
      <c r="Z22" s="466">
        <v>625.05246312999998</v>
      </c>
      <c r="AA22" s="466">
        <v>766.05568588000006</v>
      </c>
      <c r="AB22" s="466">
        <v>581.78954765000003</v>
      </c>
      <c r="AC22" s="466">
        <v>416.25473111999997</v>
      </c>
      <c r="AD22" s="466">
        <v>190.97132916000001</v>
      </c>
      <c r="AE22" s="466">
        <v>51.265657810999997</v>
      </c>
      <c r="AF22" s="466">
        <v>1.5563753658999999</v>
      </c>
      <c r="AG22" s="466">
        <v>7.0424914029999994E-2</v>
      </c>
      <c r="AH22" s="466">
        <v>0.18727034547999999</v>
      </c>
      <c r="AI22" s="466">
        <v>14.489338612999999</v>
      </c>
      <c r="AJ22" s="466">
        <v>148.67836747999999</v>
      </c>
      <c r="AK22" s="466">
        <v>476.43844182999999</v>
      </c>
      <c r="AL22" s="466">
        <v>603.61252486000001</v>
      </c>
      <c r="AM22" s="466">
        <v>786.52587356000004</v>
      </c>
      <c r="AN22" s="466">
        <v>589.09058191999998</v>
      </c>
      <c r="AO22" s="466">
        <v>434.99403518000003</v>
      </c>
      <c r="AP22" s="466">
        <v>197.50899361</v>
      </c>
      <c r="AQ22" s="466">
        <v>52.248648817999999</v>
      </c>
      <c r="AR22" s="466">
        <v>1.3916229657999999</v>
      </c>
      <c r="AS22" s="466">
        <v>7.0424914029999994E-2</v>
      </c>
      <c r="AT22" s="466">
        <v>0.18727034547999999</v>
      </c>
      <c r="AU22" s="466">
        <v>14.11804237</v>
      </c>
      <c r="AV22" s="466">
        <v>149.66019806</v>
      </c>
      <c r="AW22" s="466">
        <v>466.54546895999999</v>
      </c>
      <c r="AX22" s="466">
        <v>614.78191014000004</v>
      </c>
      <c r="AY22" s="466">
        <v>776.02970097000002</v>
      </c>
      <c r="AZ22" s="466">
        <v>568.07832807</v>
      </c>
      <c r="BA22" s="466">
        <v>411.88950818000001</v>
      </c>
      <c r="BB22" s="466">
        <v>194.65454643999999</v>
      </c>
      <c r="BC22" s="466">
        <v>51.420120142999998</v>
      </c>
      <c r="BD22" s="437">
        <v>1.871313</v>
      </c>
      <c r="BE22" s="437">
        <v>7.0424899999999999E-2</v>
      </c>
      <c r="BF22" s="437">
        <v>0.1872703</v>
      </c>
      <c r="BG22" s="437">
        <v>13.878399999999999</v>
      </c>
      <c r="BH22" s="437">
        <v>147.18119999999999</v>
      </c>
      <c r="BI22" s="437">
        <v>453.74349999999998</v>
      </c>
      <c r="BJ22" s="437">
        <v>604.45680000000004</v>
      </c>
      <c r="BK22" s="437">
        <v>759.97839999999997</v>
      </c>
      <c r="BL22" s="437">
        <v>543.89380000000006</v>
      </c>
      <c r="BM22" s="437">
        <v>390.97519999999997</v>
      </c>
      <c r="BN22" s="437">
        <v>190.1567</v>
      </c>
      <c r="BO22" s="437">
        <v>48.909979999999997</v>
      </c>
      <c r="BP22" s="437">
        <v>2.1192479999999998</v>
      </c>
      <c r="BQ22" s="437">
        <v>0</v>
      </c>
      <c r="BR22" s="437">
        <v>0.2088264</v>
      </c>
      <c r="BS22" s="437">
        <v>14.06358</v>
      </c>
      <c r="BT22" s="437">
        <v>147.7159</v>
      </c>
      <c r="BU22" s="437">
        <v>433.28399999999999</v>
      </c>
      <c r="BV22" s="437">
        <v>605.65819999999997</v>
      </c>
    </row>
    <row r="23" spans="1:74" ht="11.1" customHeight="1" x14ac:dyDescent="0.2">
      <c r="A23" s="6" t="s">
        <v>83</v>
      </c>
      <c r="B23" s="656" t="s">
        <v>1182</v>
      </c>
      <c r="C23" s="466">
        <v>564.81232191000004</v>
      </c>
      <c r="D23" s="466">
        <v>393.58610241999997</v>
      </c>
      <c r="E23" s="466">
        <v>240.07609668000001</v>
      </c>
      <c r="F23" s="466">
        <v>72.629760399000006</v>
      </c>
      <c r="G23" s="466">
        <v>10.345601219000001</v>
      </c>
      <c r="H23" s="466">
        <v>6.2803373253000006E-2</v>
      </c>
      <c r="I23" s="466">
        <v>1.5395857125999999E-2</v>
      </c>
      <c r="J23" s="466">
        <v>0.14564594457999999</v>
      </c>
      <c r="K23" s="466">
        <v>2.5230397697</v>
      </c>
      <c r="L23" s="466">
        <v>58.929430562</v>
      </c>
      <c r="M23" s="466">
        <v>271.88248126000002</v>
      </c>
      <c r="N23" s="466">
        <v>461.85737173000001</v>
      </c>
      <c r="O23" s="466">
        <v>543.66652498999997</v>
      </c>
      <c r="P23" s="466">
        <v>374.28652713000002</v>
      </c>
      <c r="Q23" s="466">
        <v>221.2112281</v>
      </c>
      <c r="R23" s="466">
        <v>74.761382083000001</v>
      </c>
      <c r="S23" s="466">
        <v>10.839126101</v>
      </c>
      <c r="T23" s="466">
        <v>7.0176862773000004E-2</v>
      </c>
      <c r="U23" s="466">
        <v>1.5395857125999999E-2</v>
      </c>
      <c r="V23" s="466">
        <v>0.17008550406</v>
      </c>
      <c r="W23" s="466">
        <v>3.0813646640000001</v>
      </c>
      <c r="X23" s="466">
        <v>61.358604964999998</v>
      </c>
      <c r="Y23" s="466">
        <v>264.75641805999999</v>
      </c>
      <c r="Z23" s="466">
        <v>458.83695928999998</v>
      </c>
      <c r="AA23" s="466">
        <v>533.04169335999995</v>
      </c>
      <c r="AB23" s="466">
        <v>389.24325826</v>
      </c>
      <c r="AC23" s="466">
        <v>221.76803710999999</v>
      </c>
      <c r="AD23" s="466">
        <v>81.333014745</v>
      </c>
      <c r="AE23" s="466">
        <v>11.493887856000001</v>
      </c>
      <c r="AF23" s="466">
        <v>7.7523236625999997E-2</v>
      </c>
      <c r="AG23" s="466">
        <v>1.5395857125999999E-2</v>
      </c>
      <c r="AH23" s="466">
        <v>0.17008550406</v>
      </c>
      <c r="AI23" s="466">
        <v>2.5156534018999999</v>
      </c>
      <c r="AJ23" s="466">
        <v>57.798181028000002</v>
      </c>
      <c r="AK23" s="466">
        <v>266.76390336999998</v>
      </c>
      <c r="AL23" s="466">
        <v>428.62605631999998</v>
      </c>
      <c r="AM23" s="466">
        <v>547.80365676999998</v>
      </c>
      <c r="AN23" s="466">
        <v>404.69100830999997</v>
      </c>
      <c r="AO23" s="466">
        <v>235.75252992</v>
      </c>
      <c r="AP23" s="466">
        <v>83.288275475999995</v>
      </c>
      <c r="AQ23" s="466">
        <v>11.638916506999999</v>
      </c>
      <c r="AR23" s="466">
        <v>7.7523236625999997E-2</v>
      </c>
      <c r="AS23" s="466">
        <v>1.5395857125999999E-2</v>
      </c>
      <c r="AT23" s="466">
        <v>0.17738337158</v>
      </c>
      <c r="AU23" s="466">
        <v>2.3964216085999999</v>
      </c>
      <c r="AV23" s="466">
        <v>56.064078160999998</v>
      </c>
      <c r="AW23" s="466">
        <v>273.54050117000003</v>
      </c>
      <c r="AX23" s="466">
        <v>432.54576569</v>
      </c>
      <c r="AY23" s="466">
        <v>538.22008235999999</v>
      </c>
      <c r="AZ23" s="466">
        <v>400.76603770999998</v>
      </c>
      <c r="BA23" s="466">
        <v>224.52208924000001</v>
      </c>
      <c r="BB23" s="466">
        <v>79.538289617999993</v>
      </c>
      <c r="BC23" s="466">
        <v>10.770007940999999</v>
      </c>
      <c r="BD23" s="437">
        <v>7.6995400000000006E-2</v>
      </c>
      <c r="BE23" s="437">
        <v>1.5395900000000001E-2</v>
      </c>
      <c r="BF23" s="437">
        <v>0.16182540000000001</v>
      </c>
      <c r="BG23" s="437">
        <v>2.3861309999999998</v>
      </c>
      <c r="BH23" s="437">
        <v>54.162770000000002</v>
      </c>
      <c r="BI23" s="437">
        <v>264.22800000000001</v>
      </c>
      <c r="BJ23" s="437">
        <v>411.97829999999999</v>
      </c>
      <c r="BK23" s="437">
        <v>536.71489999999994</v>
      </c>
      <c r="BL23" s="437">
        <v>378.36790000000002</v>
      </c>
      <c r="BM23" s="437">
        <v>207.89510000000001</v>
      </c>
      <c r="BN23" s="437">
        <v>75.935029999999998</v>
      </c>
      <c r="BO23" s="437">
        <v>10.13383</v>
      </c>
      <c r="BP23" s="437">
        <v>8.0204499999999998E-2</v>
      </c>
      <c r="BQ23" s="437">
        <v>0</v>
      </c>
      <c r="BR23" s="437">
        <v>0.17713100000000001</v>
      </c>
      <c r="BS23" s="437">
        <v>2.485357</v>
      </c>
      <c r="BT23" s="437">
        <v>56.60604</v>
      </c>
      <c r="BU23" s="437">
        <v>250.4982</v>
      </c>
      <c r="BV23" s="437">
        <v>415.27850000000001</v>
      </c>
    </row>
    <row r="24" spans="1:74" ht="11.1" customHeight="1" x14ac:dyDescent="0.2">
      <c r="A24" s="6" t="s">
        <v>84</v>
      </c>
      <c r="B24" s="656" t="s">
        <v>1183</v>
      </c>
      <c r="C24" s="466">
        <v>884.96773054000005</v>
      </c>
      <c r="D24" s="466">
        <v>734.17664444000002</v>
      </c>
      <c r="E24" s="466">
        <v>570.02976661000002</v>
      </c>
      <c r="F24" s="466">
        <v>400.89747613999998</v>
      </c>
      <c r="G24" s="466">
        <v>248.21468899999999</v>
      </c>
      <c r="H24" s="466">
        <v>67.209517667</v>
      </c>
      <c r="I24" s="466">
        <v>13.228093179</v>
      </c>
      <c r="J24" s="466">
        <v>22.734088848999999</v>
      </c>
      <c r="K24" s="466">
        <v>98.850394848999997</v>
      </c>
      <c r="L24" s="466">
        <v>338.58199457000001</v>
      </c>
      <c r="M24" s="466">
        <v>613.35618112999998</v>
      </c>
      <c r="N24" s="466">
        <v>890.18749521999996</v>
      </c>
      <c r="O24" s="466">
        <v>881.23862224000004</v>
      </c>
      <c r="P24" s="466">
        <v>732.82466001</v>
      </c>
      <c r="Q24" s="466">
        <v>565.36875788999998</v>
      </c>
      <c r="R24" s="466">
        <v>397.86887197999999</v>
      </c>
      <c r="S24" s="466">
        <v>235.71215494</v>
      </c>
      <c r="T24" s="466">
        <v>66.295680048999998</v>
      </c>
      <c r="U24" s="466">
        <v>12.821166818</v>
      </c>
      <c r="V24" s="466">
        <v>20.848143412999999</v>
      </c>
      <c r="W24" s="466">
        <v>99.555312087000004</v>
      </c>
      <c r="X24" s="466">
        <v>341.7026151</v>
      </c>
      <c r="Y24" s="466">
        <v>601.13603333000003</v>
      </c>
      <c r="Z24" s="466">
        <v>899.44850670000005</v>
      </c>
      <c r="AA24" s="466">
        <v>874.98209108000003</v>
      </c>
      <c r="AB24" s="466">
        <v>726.40567205000002</v>
      </c>
      <c r="AC24" s="466">
        <v>570.99309875999995</v>
      </c>
      <c r="AD24" s="466">
        <v>394.10788861999998</v>
      </c>
      <c r="AE24" s="466">
        <v>226.91875834000001</v>
      </c>
      <c r="AF24" s="466">
        <v>59.918806859</v>
      </c>
      <c r="AG24" s="466">
        <v>11.632275938999999</v>
      </c>
      <c r="AH24" s="466">
        <v>21.786296004</v>
      </c>
      <c r="AI24" s="466">
        <v>97.513543139999996</v>
      </c>
      <c r="AJ24" s="466">
        <v>343.17003032000002</v>
      </c>
      <c r="AK24" s="466">
        <v>583.90155805999996</v>
      </c>
      <c r="AL24" s="466">
        <v>882.45331174</v>
      </c>
      <c r="AM24" s="466">
        <v>882.34880911000005</v>
      </c>
      <c r="AN24" s="466">
        <v>732.20959834999996</v>
      </c>
      <c r="AO24" s="466">
        <v>578.66928469000004</v>
      </c>
      <c r="AP24" s="466">
        <v>403.52946162000001</v>
      </c>
      <c r="AQ24" s="466">
        <v>231.17791374000001</v>
      </c>
      <c r="AR24" s="466">
        <v>61.513593890999999</v>
      </c>
      <c r="AS24" s="466">
        <v>11.57960273</v>
      </c>
      <c r="AT24" s="466">
        <v>21.559646066999999</v>
      </c>
      <c r="AU24" s="466">
        <v>94.64287041</v>
      </c>
      <c r="AV24" s="466">
        <v>339.90654076999999</v>
      </c>
      <c r="AW24" s="466">
        <v>607.53432485999997</v>
      </c>
      <c r="AX24" s="466">
        <v>885.57423686000004</v>
      </c>
      <c r="AY24" s="466">
        <v>877.10563854999998</v>
      </c>
      <c r="AZ24" s="466">
        <v>734.15398468000001</v>
      </c>
      <c r="BA24" s="466">
        <v>596.91258144999995</v>
      </c>
      <c r="BB24" s="466">
        <v>402.46939629000002</v>
      </c>
      <c r="BC24" s="466">
        <v>227.71605546999999</v>
      </c>
      <c r="BD24" s="437">
        <v>66.018940000000001</v>
      </c>
      <c r="BE24" s="437">
        <v>11.589790000000001</v>
      </c>
      <c r="BF24" s="437">
        <v>21.793500000000002</v>
      </c>
      <c r="BG24" s="437">
        <v>94.640630000000002</v>
      </c>
      <c r="BH24" s="437">
        <v>330.37470000000002</v>
      </c>
      <c r="BI24" s="437">
        <v>603.66890000000001</v>
      </c>
      <c r="BJ24" s="437">
        <v>865.90520000000004</v>
      </c>
      <c r="BK24" s="437">
        <v>885.58349999999996</v>
      </c>
      <c r="BL24" s="437">
        <v>730.38139999999999</v>
      </c>
      <c r="BM24" s="437">
        <v>601.46540000000005</v>
      </c>
      <c r="BN24" s="437">
        <v>400.80130000000003</v>
      </c>
      <c r="BO24" s="437">
        <v>230.31489999999999</v>
      </c>
      <c r="BP24" s="437">
        <v>63.16574</v>
      </c>
      <c r="BQ24" s="437">
        <v>12.046430000000001</v>
      </c>
      <c r="BR24" s="437">
        <v>20.501989999999999</v>
      </c>
      <c r="BS24" s="437">
        <v>96.000630000000001</v>
      </c>
      <c r="BT24" s="437">
        <v>337.25450000000001</v>
      </c>
      <c r="BU24" s="437">
        <v>600.15589999999997</v>
      </c>
      <c r="BV24" s="437">
        <v>870.66880000000003</v>
      </c>
    </row>
    <row r="25" spans="1:74" ht="11.1" customHeight="1" x14ac:dyDescent="0.2">
      <c r="A25" s="6" t="s">
        <v>85</v>
      </c>
      <c r="B25" s="656" t="s">
        <v>1187</v>
      </c>
      <c r="C25" s="466">
        <v>543.55742134000002</v>
      </c>
      <c r="D25" s="466">
        <v>484.33520254000001</v>
      </c>
      <c r="E25" s="466">
        <v>429.47250005000001</v>
      </c>
      <c r="F25" s="466">
        <v>310.86482333999999</v>
      </c>
      <c r="G25" s="466">
        <v>202.36800292000001</v>
      </c>
      <c r="H25" s="466">
        <v>67.176520904</v>
      </c>
      <c r="I25" s="466">
        <v>17.546659357999999</v>
      </c>
      <c r="J25" s="466">
        <v>14.786473648999999</v>
      </c>
      <c r="K25" s="466">
        <v>52.895517398000003</v>
      </c>
      <c r="L25" s="466">
        <v>186.05808494999999</v>
      </c>
      <c r="M25" s="466">
        <v>394.61254951000001</v>
      </c>
      <c r="N25" s="466">
        <v>582.19446422999999</v>
      </c>
      <c r="O25" s="466">
        <v>546.17711177000001</v>
      </c>
      <c r="P25" s="466">
        <v>481.73766759</v>
      </c>
      <c r="Q25" s="466">
        <v>435.33942399</v>
      </c>
      <c r="R25" s="466">
        <v>300.03235955000002</v>
      </c>
      <c r="S25" s="466">
        <v>188.48046715000001</v>
      </c>
      <c r="T25" s="466">
        <v>64.302144218999999</v>
      </c>
      <c r="U25" s="466">
        <v>16.894205613</v>
      </c>
      <c r="V25" s="466">
        <v>13.567080193000001</v>
      </c>
      <c r="W25" s="466">
        <v>50.001114860000001</v>
      </c>
      <c r="X25" s="466">
        <v>178.6630917</v>
      </c>
      <c r="Y25" s="466">
        <v>389.10584675000001</v>
      </c>
      <c r="Z25" s="466">
        <v>580.67669764000004</v>
      </c>
      <c r="AA25" s="466">
        <v>545.46902355999998</v>
      </c>
      <c r="AB25" s="466">
        <v>473.05532175000002</v>
      </c>
      <c r="AC25" s="466">
        <v>438.32285474000003</v>
      </c>
      <c r="AD25" s="466">
        <v>290.24787966999997</v>
      </c>
      <c r="AE25" s="466">
        <v>177.45476972</v>
      </c>
      <c r="AF25" s="466">
        <v>55.495232264000002</v>
      </c>
      <c r="AG25" s="466">
        <v>14.651599683000001</v>
      </c>
      <c r="AH25" s="466">
        <v>12.806935101000001</v>
      </c>
      <c r="AI25" s="466">
        <v>51.333220058000002</v>
      </c>
      <c r="AJ25" s="466">
        <v>183.75636179</v>
      </c>
      <c r="AK25" s="466">
        <v>373.52782192000001</v>
      </c>
      <c r="AL25" s="466">
        <v>580.30578084000001</v>
      </c>
      <c r="AM25" s="466">
        <v>545.79980524999996</v>
      </c>
      <c r="AN25" s="466">
        <v>471.26594722999999</v>
      </c>
      <c r="AO25" s="466">
        <v>427.10858743</v>
      </c>
      <c r="AP25" s="466">
        <v>291.90591916</v>
      </c>
      <c r="AQ25" s="466">
        <v>180.11349967000001</v>
      </c>
      <c r="AR25" s="466">
        <v>51.217330728</v>
      </c>
      <c r="AS25" s="466">
        <v>13.150092862999999</v>
      </c>
      <c r="AT25" s="466">
        <v>12.128344512</v>
      </c>
      <c r="AU25" s="466">
        <v>50.107577868</v>
      </c>
      <c r="AV25" s="466">
        <v>179.65250566</v>
      </c>
      <c r="AW25" s="466">
        <v>387.88203969</v>
      </c>
      <c r="AX25" s="466">
        <v>580.82139463999999</v>
      </c>
      <c r="AY25" s="466">
        <v>544.32423255000003</v>
      </c>
      <c r="AZ25" s="466">
        <v>478.46828562000002</v>
      </c>
      <c r="BA25" s="466">
        <v>448.88168399</v>
      </c>
      <c r="BB25" s="466">
        <v>298.34812989</v>
      </c>
      <c r="BC25" s="466">
        <v>183.89216095</v>
      </c>
      <c r="BD25" s="437">
        <v>57.429130000000001</v>
      </c>
      <c r="BE25" s="437">
        <v>13.04979</v>
      </c>
      <c r="BF25" s="437">
        <v>11.67568</v>
      </c>
      <c r="BG25" s="437">
        <v>52.40699</v>
      </c>
      <c r="BH25" s="437">
        <v>173.0454</v>
      </c>
      <c r="BI25" s="437">
        <v>387.27879999999999</v>
      </c>
      <c r="BJ25" s="437">
        <v>569.29700000000003</v>
      </c>
      <c r="BK25" s="437">
        <v>558.19889999999998</v>
      </c>
      <c r="BL25" s="437">
        <v>481.94369999999998</v>
      </c>
      <c r="BM25" s="437">
        <v>459.11590000000001</v>
      </c>
      <c r="BN25" s="437">
        <v>305.19260000000003</v>
      </c>
      <c r="BO25" s="437">
        <v>190.0419</v>
      </c>
      <c r="BP25" s="437">
        <v>57.083010000000002</v>
      </c>
      <c r="BQ25" s="437">
        <v>14.0558</v>
      </c>
      <c r="BR25" s="437">
        <v>12.46841</v>
      </c>
      <c r="BS25" s="437">
        <v>54.357289999999999</v>
      </c>
      <c r="BT25" s="437">
        <v>180.44710000000001</v>
      </c>
      <c r="BU25" s="437">
        <v>391.44499999999999</v>
      </c>
      <c r="BV25" s="437">
        <v>575.06399999999996</v>
      </c>
    </row>
    <row r="26" spans="1:74" ht="11.1" customHeight="1" x14ac:dyDescent="0.2">
      <c r="A26" s="6" t="s">
        <v>86</v>
      </c>
      <c r="B26" s="656" t="s">
        <v>1254</v>
      </c>
      <c r="C26" s="466">
        <v>873.51418766999996</v>
      </c>
      <c r="D26" s="466">
        <v>710.74527260000002</v>
      </c>
      <c r="E26" s="466">
        <v>568.21993844999997</v>
      </c>
      <c r="F26" s="466">
        <v>311.08473558999998</v>
      </c>
      <c r="G26" s="466">
        <v>132.78623264999999</v>
      </c>
      <c r="H26" s="466">
        <v>28.532673987999999</v>
      </c>
      <c r="I26" s="466">
        <v>5.9152132160999997</v>
      </c>
      <c r="J26" s="466">
        <v>10.107769096</v>
      </c>
      <c r="K26" s="466">
        <v>48.120914837999997</v>
      </c>
      <c r="L26" s="466">
        <v>236.15977953000001</v>
      </c>
      <c r="M26" s="466">
        <v>526.94640936999997</v>
      </c>
      <c r="N26" s="466">
        <v>747.74713727999995</v>
      </c>
      <c r="O26" s="466">
        <v>854.91573819999996</v>
      </c>
      <c r="P26" s="466">
        <v>695.28962795999996</v>
      </c>
      <c r="Q26" s="466">
        <v>561.70269002999999</v>
      </c>
      <c r="R26" s="466">
        <v>319.87016679999999</v>
      </c>
      <c r="S26" s="466">
        <v>134.34065616000001</v>
      </c>
      <c r="T26" s="466">
        <v>27.976261574999999</v>
      </c>
      <c r="U26" s="466">
        <v>5.7564592648000001</v>
      </c>
      <c r="V26" s="466">
        <v>9.9174685592999996</v>
      </c>
      <c r="W26" s="466">
        <v>48.698815500999999</v>
      </c>
      <c r="X26" s="466">
        <v>237.23531826999999</v>
      </c>
      <c r="Y26" s="466">
        <v>516.70462787999998</v>
      </c>
      <c r="Z26" s="466">
        <v>732.77551478999999</v>
      </c>
      <c r="AA26" s="466">
        <v>840.02808476999996</v>
      </c>
      <c r="AB26" s="466">
        <v>700.55321613000001</v>
      </c>
      <c r="AC26" s="466">
        <v>554.45241214999999</v>
      </c>
      <c r="AD26" s="466">
        <v>319.29750516000001</v>
      </c>
      <c r="AE26" s="466">
        <v>133.71993133000001</v>
      </c>
      <c r="AF26" s="466">
        <v>25.328198159999999</v>
      </c>
      <c r="AG26" s="466">
        <v>5.5171232296000001</v>
      </c>
      <c r="AH26" s="466">
        <v>9.5858704426999992</v>
      </c>
      <c r="AI26" s="466">
        <v>46.969617182999997</v>
      </c>
      <c r="AJ26" s="466">
        <v>229.63562211000001</v>
      </c>
      <c r="AK26" s="466">
        <v>520.35620023000001</v>
      </c>
      <c r="AL26" s="466">
        <v>721.97551490000001</v>
      </c>
      <c r="AM26" s="466">
        <v>855.19639614000005</v>
      </c>
      <c r="AN26" s="466">
        <v>708.84494022000001</v>
      </c>
      <c r="AO26" s="466">
        <v>568.81599054000003</v>
      </c>
      <c r="AP26" s="466">
        <v>324.27166652</v>
      </c>
      <c r="AQ26" s="466">
        <v>136.08174074999999</v>
      </c>
      <c r="AR26" s="466">
        <v>24.771453993000002</v>
      </c>
      <c r="AS26" s="466">
        <v>5.3848050167999997</v>
      </c>
      <c r="AT26" s="466">
        <v>9.3009389327999994</v>
      </c>
      <c r="AU26" s="466">
        <v>45.339232492000001</v>
      </c>
      <c r="AV26" s="466">
        <v>229.19818892999999</v>
      </c>
      <c r="AW26" s="466">
        <v>517.41395351000006</v>
      </c>
      <c r="AX26" s="466">
        <v>730.19366729000001</v>
      </c>
      <c r="AY26" s="466">
        <v>843.86616157000003</v>
      </c>
      <c r="AZ26" s="466">
        <v>697.58558525000001</v>
      </c>
      <c r="BA26" s="466">
        <v>561.35856611999998</v>
      </c>
      <c r="BB26" s="466">
        <v>319.14586400000002</v>
      </c>
      <c r="BC26" s="466">
        <v>137.03899568</v>
      </c>
      <c r="BD26" s="437">
        <v>26.521999999999998</v>
      </c>
      <c r="BE26" s="437">
        <v>5.3559409999999996</v>
      </c>
      <c r="BF26" s="437">
        <v>9.1235350000000004</v>
      </c>
      <c r="BG26" s="437">
        <v>44.040590000000002</v>
      </c>
      <c r="BH26" s="437">
        <v>224.12260000000001</v>
      </c>
      <c r="BI26" s="437">
        <v>510.62610000000001</v>
      </c>
      <c r="BJ26" s="437">
        <v>709.63160000000005</v>
      </c>
      <c r="BK26" s="437">
        <v>830.79729999999995</v>
      </c>
      <c r="BL26" s="437">
        <v>674.77520000000004</v>
      </c>
      <c r="BM26" s="437">
        <v>541.52679999999998</v>
      </c>
      <c r="BN26" s="437">
        <v>314.50080000000003</v>
      </c>
      <c r="BO26" s="437">
        <v>135.35720000000001</v>
      </c>
      <c r="BP26" s="437">
        <v>26.4253</v>
      </c>
      <c r="BQ26" s="437">
        <v>5.1030569999999997</v>
      </c>
      <c r="BR26" s="437">
        <v>8.9576449999999994</v>
      </c>
      <c r="BS26" s="437">
        <v>43.886940000000003</v>
      </c>
      <c r="BT26" s="437">
        <v>226.0385</v>
      </c>
      <c r="BU26" s="437">
        <v>497.71140000000003</v>
      </c>
      <c r="BV26" s="437">
        <v>711.40570000000002</v>
      </c>
    </row>
    <row r="27" spans="1:74" ht="11.1" customHeight="1" x14ac:dyDescent="0.2">
      <c r="A27" s="6"/>
      <c r="B27" s="102" t="s">
        <v>99</v>
      </c>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51"/>
      <c r="AZ27" s="651"/>
      <c r="BA27" s="651"/>
      <c r="BB27" s="651"/>
      <c r="BC27" s="651"/>
      <c r="BD27" s="655"/>
      <c r="BE27" s="655"/>
      <c r="BF27" s="655"/>
      <c r="BG27" s="655"/>
      <c r="BH27" s="655"/>
      <c r="BI27" s="655"/>
      <c r="BJ27" s="655"/>
      <c r="BK27" s="655"/>
      <c r="BL27" s="655"/>
      <c r="BM27" s="655"/>
      <c r="BN27" s="655"/>
      <c r="BO27" s="655"/>
      <c r="BP27" s="655"/>
      <c r="BQ27" s="655"/>
      <c r="BR27" s="655"/>
      <c r="BS27" s="655"/>
      <c r="BT27" s="655"/>
      <c r="BU27" s="655"/>
      <c r="BV27" s="655"/>
    </row>
    <row r="28" spans="1:74" ht="11.1" customHeight="1" x14ac:dyDescent="0.2">
      <c r="A28" s="6" t="s">
        <v>29</v>
      </c>
      <c r="B28" s="656" t="s">
        <v>1176</v>
      </c>
      <c r="C28" s="466">
        <v>1E-10</v>
      </c>
      <c r="D28" s="466">
        <v>1E-10</v>
      </c>
      <c r="E28" s="466">
        <v>1E-10</v>
      </c>
      <c r="F28" s="466">
        <v>1E-10</v>
      </c>
      <c r="G28" s="466">
        <v>3.2842205583999999</v>
      </c>
      <c r="H28" s="466">
        <v>99.393406288999998</v>
      </c>
      <c r="I28" s="466">
        <v>292.11823157999999</v>
      </c>
      <c r="J28" s="466">
        <v>215.01117751000001</v>
      </c>
      <c r="K28" s="466">
        <v>34.843615726000003</v>
      </c>
      <c r="L28" s="466">
        <v>1E-10</v>
      </c>
      <c r="M28" s="466">
        <v>1E-10</v>
      </c>
      <c r="N28" s="466">
        <v>1E-10</v>
      </c>
      <c r="O28" s="466">
        <v>1E-10</v>
      </c>
      <c r="P28" s="466">
        <v>1E-10</v>
      </c>
      <c r="Q28" s="466">
        <v>1E-10</v>
      </c>
      <c r="R28" s="466">
        <v>1E-10</v>
      </c>
      <c r="S28" s="466">
        <v>7.8119307396000002</v>
      </c>
      <c r="T28" s="466">
        <v>132.82487513999999</v>
      </c>
      <c r="U28" s="466">
        <v>159.05087520000001</v>
      </c>
      <c r="V28" s="466">
        <v>237.64722791</v>
      </c>
      <c r="W28" s="466">
        <v>59.870949111999998</v>
      </c>
      <c r="X28" s="466">
        <v>6.8833472784999996</v>
      </c>
      <c r="Y28" s="466">
        <v>1E-10</v>
      </c>
      <c r="Z28" s="466">
        <v>1E-10</v>
      </c>
      <c r="AA28" s="466">
        <v>1E-10</v>
      </c>
      <c r="AB28" s="466">
        <v>1E-10</v>
      </c>
      <c r="AC28" s="466">
        <v>1E-10</v>
      </c>
      <c r="AD28" s="466">
        <v>1E-10</v>
      </c>
      <c r="AE28" s="466">
        <v>18.028425965</v>
      </c>
      <c r="AF28" s="466">
        <v>62.871373396000003</v>
      </c>
      <c r="AG28" s="466">
        <v>260.13169259</v>
      </c>
      <c r="AH28" s="466">
        <v>272.99776639999999</v>
      </c>
      <c r="AI28" s="466">
        <v>32.896963501999998</v>
      </c>
      <c r="AJ28" s="466">
        <v>1E-10</v>
      </c>
      <c r="AK28" s="466">
        <v>1E-10</v>
      </c>
      <c r="AL28" s="466">
        <v>1E-10</v>
      </c>
      <c r="AM28" s="466">
        <v>1E-10</v>
      </c>
      <c r="AN28" s="466">
        <v>1E-10</v>
      </c>
      <c r="AO28" s="466">
        <v>1E-10</v>
      </c>
      <c r="AP28" s="466">
        <v>1E-10</v>
      </c>
      <c r="AQ28" s="466">
        <v>3.5175824747000002</v>
      </c>
      <c r="AR28" s="466">
        <v>49.823866013999996</v>
      </c>
      <c r="AS28" s="466">
        <v>274.98238164999998</v>
      </c>
      <c r="AT28" s="466">
        <v>133.59693528</v>
      </c>
      <c r="AU28" s="466">
        <v>59.340020948999999</v>
      </c>
      <c r="AV28" s="466">
        <v>5.4103468316000001</v>
      </c>
      <c r="AW28" s="466">
        <v>1E-10</v>
      </c>
      <c r="AX28" s="466">
        <v>1E-10</v>
      </c>
      <c r="AY28" s="466">
        <v>1E-10</v>
      </c>
      <c r="AZ28" s="466">
        <v>1E-10</v>
      </c>
      <c r="BA28" s="466">
        <v>1E-10</v>
      </c>
      <c r="BB28" s="466">
        <v>1E-10</v>
      </c>
      <c r="BC28" s="466">
        <v>13.214296718</v>
      </c>
      <c r="BD28" s="437">
        <v>85.338068551000006</v>
      </c>
      <c r="BE28" s="437">
        <v>254.41533869</v>
      </c>
      <c r="BF28" s="437">
        <v>206.34633711000001</v>
      </c>
      <c r="BG28" s="437">
        <v>43.436349823999997</v>
      </c>
      <c r="BH28" s="437">
        <v>0.96653143661999996</v>
      </c>
      <c r="BI28" s="437">
        <v>0</v>
      </c>
      <c r="BJ28" s="437">
        <v>0</v>
      </c>
      <c r="BK28" s="437">
        <v>0</v>
      </c>
      <c r="BL28" s="437">
        <v>0</v>
      </c>
      <c r="BM28" s="437">
        <v>0</v>
      </c>
      <c r="BN28" s="437">
        <v>0</v>
      </c>
      <c r="BO28" s="437">
        <v>10.614421</v>
      </c>
      <c r="BP28" s="437">
        <v>88.649350947000002</v>
      </c>
      <c r="BQ28" s="437">
        <v>257.19615823999999</v>
      </c>
      <c r="BR28" s="437">
        <v>208.60511690000001</v>
      </c>
      <c r="BS28" s="437">
        <v>43.912868123000003</v>
      </c>
      <c r="BT28" s="437">
        <v>0.97763547379000004</v>
      </c>
      <c r="BU28" s="437">
        <v>0</v>
      </c>
      <c r="BV28" s="437">
        <v>0</v>
      </c>
    </row>
    <row r="29" spans="1:74" ht="11.1" customHeight="1" x14ac:dyDescent="0.2">
      <c r="A29" s="6" t="s">
        <v>30</v>
      </c>
      <c r="B29" s="656" t="s">
        <v>1177</v>
      </c>
      <c r="C29" s="466">
        <v>1E-10</v>
      </c>
      <c r="D29" s="466">
        <v>1E-10</v>
      </c>
      <c r="E29" s="466">
        <v>1E-10</v>
      </c>
      <c r="F29" s="466">
        <v>1E-10</v>
      </c>
      <c r="G29" s="466">
        <v>11.459877757999999</v>
      </c>
      <c r="H29" s="466">
        <v>145.96631029</v>
      </c>
      <c r="I29" s="466">
        <v>364.13038297999998</v>
      </c>
      <c r="J29" s="466">
        <v>262.55383318999998</v>
      </c>
      <c r="K29" s="466">
        <v>59.595185983</v>
      </c>
      <c r="L29" s="466">
        <v>4.4041869104</v>
      </c>
      <c r="M29" s="466">
        <v>1E-10</v>
      </c>
      <c r="N29" s="466">
        <v>1E-10</v>
      </c>
      <c r="O29" s="466">
        <v>1E-10</v>
      </c>
      <c r="P29" s="466">
        <v>1E-10</v>
      </c>
      <c r="Q29" s="466">
        <v>1E-10</v>
      </c>
      <c r="R29" s="466">
        <v>1E-10</v>
      </c>
      <c r="S29" s="466">
        <v>17.256992139000001</v>
      </c>
      <c r="T29" s="466">
        <v>165.31717266999999</v>
      </c>
      <c r="U29" s="466">
        <v>250.46243964000001</v>
      </c>
      <c r="V29" s="466">
        <v>286.33742991000003</v>
      </c>
      <c r="W29" s="466">
        <v>94.299285566999998</v>
      </c>
      <c r="X29" s="466">
        <v>23.161464303999999</v>
      </c>
      <c r="Y29" s="466">
        <v>1E-10</v>
      </c>
      <c r="Z29" s="466">
        <v>1E-10</v>
      </c>
      <c r="AA29" s="466">
        <v>1E-10</v>
      </c>
      <c r="AB29" s="466">
        <v>1E-10</v>
      </c>
      <c r="AC29" s="466">
        <v>1E-10</v>
      </c>
      <c r="AD29" s="466">
        <v>1E-10</v>
      </c>
      <c r="AE29" s="466">
        <v>39.920361798000002</v>
      </c>
      <c r="AF29" s="466">
        <v>113.61403223000001</v>
      </c>
      <c r="AG29" s="466">
        <v>310.83197804999998</v>
      </c>
      <c r="AH29" s="466">
        <v>301.78138876000003</v>
      </c>
      <c r="AI29" s="466">
        <v>71.561727863000002</v>
      </c>
      <c r="AJ29" s="466">
        <v>0.66434314588999999</v>
      </c>
      <c r="AK29" s="466">
        <v>1E-10</v>
      </c>
      <c r="AL29" s="466">
        <v>1E-10</v>
      </c>
      <c r="AM29" s="466">
        <v>1E-10</v>
      </c>
      <c r="AN29" s="466">
        <v>1E-10</v>
      </c>
      <c r="AO29" s="466">
        <v>1E-10</v>
      </c>
      <c r="AP29" s="466">
        <v>0.44408974778999999</v>
      </c>
      <c r="AQ29" s="466">
        <v>11.970197944000001</v>
      </c>
      <c r="AR29" s="466">
        <v>78.234321526000002</v>
      </c>
      <c r="AS29" s="466">
        <v>307.43476170999998</v>
      </c>
      <c r="AT29" s="466">
        <v>192.00914581000001</v>
      </c>
      <c r="AU29" s="466">
        <v>80.208666241000003</v>
      </c>
      <c r="AV29" s="466">
        <v>10.33584368</v>
      </c>
      <c r="AW29" s="466">
        <v>1E-10</v>
      </c>
      <c r="AX29" s="466">
        <v>1E-10</v>
      </c>
      <c r="AY29" s="466">
        <v>1E-10</v>
      </c>
      <c r="AZ29" s="466">
        <v>1E-10</v>
      </c>
      <c r="BA29" s="466">
        <v>1E-10</v>
      </c>
      <c r="BB29" s="466">
        <v>1E-10</v>
      </c>
      <c r="BC29" s="466">
        <v>32.146354915000003</v>
      </c>
      <c r="BD29" s="437">
        <v>132.09542714</v>
      </c>
      <c r="BE29" s="437">
        <v>312.04972247000001</v>
      </c>
      <c r="BF29" s="437">
        <v>256.96256591000002</v>
      </c>
      <c r="BG29" s="437">
        <v>81.456770718000001</v>
      </c>
      <c r="BH29" s="437">
        <v>5.0307410750999999</v>
      </c>
      <c r="BI29" s="437">
        <v>0</v>
      </c>
      <c r="BJ29" s="437">
        <v>0</v>
      </c>
      <c r="BK29" s="437">
        <v>0</v>
      </c>
      <c r="BL29" s="437">
        <v>0</v>
      </c>
      <c r="BM29" s="437">
        <v>0</v>
      </c>
      <c r="BN29" s="437">
        <v>0</v>
      </c>
      <c r="BO29" s="437">
        <v>33.407953053999996</v>
      </c>
      <c r="BP29" s="437">
        <v>149.28146806000001</v>
      </c>
      <c r="BQ29" s="437">
        <v>314.97849707</v>
      </c>
      <c r="BR29" s="437">
        <v>259.37752275000003</v>
      </c>
      <c r="BS29" s="437">
        <v>82.233987326999994</v>
      </c>
      <c r="BT29" s="437">
        <v>5.0803076354999996</v>
      </c>
      <c r="BU29" s="437">
        <v>0</v>
      </c>
      <c r="BV29" s="437">
        <v>0</v>
      </c>
    </row>
    <row r="30" spans="1:74" ht="11.1" customHeight="1" x14ac:dyDescent="0.2">
      <c r="A30" s="6" t="s">
        <v>31</v>
      </c>
      <c r="B30" s="656" t="s">
        <v>1178</v>
      </c>
      <c r="C30" s="466">
        <v>1E-10</v>
      </c>
      <c r="D30" s="466">
        <v>1E-10</v>
      </c>
      <c r="E30" s="466">
        <v>2.0046249703000001</v>
      </c>
      <c r="F30" s="466">
        <v>1E-10</v>
      </c>
      <c r="G30" s="466">
        <v>31.787271041</v>
      </c>
      <c r="H30" s="466">
        <v>186.87707673</v>
      </c>
      <c r="I30" s="466">
        <v>335.15546739000001</v>
      </c>
      <c r="J30" s="466">
        <v>218.38093081</v>
      </c>
      <c r="K30" s="466">
        <v>54.828576357000003</v>
      </c>
      <c r="L30" s="466">
        <v>1.9855789616999999</v>
      </c>
      <c r="M30" s="466">
        <v>1E-10</v>
      </c>
      <c r="N30" s="466">
        <v>1E-10</v>
      </c>
      <c r="O30" s="466">
        <v>1E-10</v>
      </c>
      <c r="P30" s="466">
        <v>1E-10</v>
      </c>
      <c r="Q30" s="466">
        <v>2.1714983982999998</v>
      </c>
      <c r="R30" s="466">
        <v>0.26907264419999999</v>
      </c>
      <c r="S30" s="466">
        <v>35.172988781000001</v>
      </c>
      <c r="T30" s="466">
        <v>214.93583058999999</v>
      </c>
      <c r="U30" s="466">
        <v>238.11832480000001</v>
      </c>
      <c r="V30" s="466">
        <v>285.40466090000001</v>
      </c>
      <c r="W30" s="466">
        <v>105.46009823</v>
      </c>
      <c r="X30" s="466">
        <v>29.278685687999999</v>
      </c>
      <c r="Y30" s="466">
        <v>1E-10</v>
      </c>
      <c r="Z30" s="466">
        <v>0.41274088270999998</v>
      </c>
      <c r="AA30" s="466">
        <v>1E-10</v>
      </c>
      <c r="AB30" s="466">
        <v>1E-10</v>
      </c>
      <c r="AC30" s="466">
        <v>1.0565727304999999</v>
      </c>
      <c r="AD30" s="466">
        <v>1E-10</v>
      </c>
      <c r="AE30" s="466">
        <v>79.482089271999996</v>
      </c>
      <c r="AF30" s="466">
        <v>177.32672531</v>
      </c>
      <c r="AG30" s="466">
        <v>263.62705848000002</v>
      </c>
      <c r="AH30" s="466">
        <v>218.87470476999999</v>
      </c>
      <c r="AI30" s="466">
        <v>74.240650281000001</v>
      </c>
      <c r="AJ30" s="466">
        <v>1.6140113153</v>
      </c>
      <c r="AK30" s="466">
        <v>1E-10</v>
      </c>
      <c r="AL30" s="466">
        <v>1E-10</v>
      </c>
      <c r="AM30" s="466">
        <v>1E-10</v>
      </c>
      <c r="AN30" s="466">
        <v>1E-10</v>
      </c>
      <c r="AO30" s="466">
        <v>0.14547234262</v>
      </c>
      <c r="AP30" s="466">
        <v>0.67799626602999996</v>
      </c>
      <c r="AQ30" s="466">
        <v>48.636023238</v>
      </c>
      <c r="AR30" s="466">
        <v>130.78913600999999</v>
      </c>
      <c r="AS30" s="466">
        <v>246.52826883</v>
      </c>
      <c r="AT30" s="466">
        <v>188.08423651999999</v>
      </c>
      <c r="AU30" s="466">
        <v>87.915117038999995</v>
      </c>
      <c r="AV30" s="466">
        <v>10.193191033</v>
      </c>
      <c r="AW30" s="466">
        <v>1E-10</v>
      </c>
      <c r="AX30" s="466">
        <v>1E-10</v>
      </c>
      <c r="AY30" s="466">
        <v>1E-10</v>
      </c>
      <c r="AZ30" s="466">
        <v>1E-10</v>
      </c>
      <c r="BA30" s="466">
        <v>2.6736616122000001</v>
      </c>
      <c r="BB30" s="466">
        <v>3.3201101193000002</v>
      </c>
      <c r="BC30" s="466">
        <v>40.075560160000002</v>
      </c>
      <c r="BD30" s="437">
        <v>152.21362239000001</v>
      </c>
      <c r="BE30" s="437">
        <v>280.75402766000002</v>
      </c>
      <c r="BF30" s="437">
        <v>234.00707066000001</v>
      </c>
      <c r="BG30" s="437">
        <v>80.006209357000003</v>
      </c>
      <c r="BH30" s="437">
        <v>6.9443407792</v>
      </c>
      <c r="BI30" s="437">
        <v>0</v>
      </c>
      <c r="BJ30" s="437">
        <v>0</v>
      </c>
      <c r="BK30" s="437">
        <v>0</v>
      </c>
      <c r="BL30" s="437">
        <v>0</v>
      </c>
      <c r="BM30" s="437">
        <v>1.1925813372</v>
      </c>
      <c r="BN30" s="437">
        <v>1.3533018341</v>
      </c>
      <c r="BO30" s="437">
        <v>64.306450112999997</v>
      </c>
      <c r="BP30" s="437">
        <v>179.16496624999999</v>
      </c>
      <c r="BQ30" s="437">
        <v>282.41741424999998</v>
      </c>
      <c r="BR30" s="437">
        <v>235.3938847</v>
      </c>
      <c r="BS30" s="437">
        <v>80.482423921000006</v>
      </c>
      <c r="BT30" s="437">
        <v>6.9857190952000003</v>
      </c>
      <c r="BU30" s="437">
        <v>0</v>
      </c>
      <c r="BV30" s="437">
        <v>0</v>
      </c>
    </row>
    <row r="31" spans="1:74" ht="11.1" customHeight="1" x14ac:dyDescent="0.2">
      <c r="A31" s="6" t="s">
        <v>32</v>
      </c>
      <c r="B31" s="656" t="s">
        <v>1179</v>
      </c>
      <c r="C31" s="466">
        <v>1E-10</v>
      </c>
      <c r="D31" s="466">
        <v>1E-10</v>
      </c>
      <c r="E31" s="466">
        <v>6.0688440291000001</v>
      </c>
      <c r="F31" s="466">
        <v>1.3845367909999999</v>
      </c>
      <c r="G31" s="466">
        <v>36.901260137000001</v>
      </c>
      <c r="H31" s="466">
        <v>255.44288401</v>
      </c>
      <c r="I31" s="466">
        <v>343.00884882000003</v>
      </c>
      <c r="J31" s="466">
        <v>246.4778622</v>
      </c>
      <c r="K31" s="466">
        <v>71.763462029999999</v>
      </c>
      <c r="L31" s="466">
        <v>2.5225536166000002</v>
      </c>
      <c r="M31" s="466">
        <v>0.28467785872000001</v>
      </c>
      <c r="N31" s="466">
        <v>1E-10</v>
      </c>
      <c r="O31" s="466">
        <v>1E-10</v>
      </c>
      <c r="P31" s="466">
        <v>1E-10</v>
      </c>
      <c r="Q31" s="466">
        <v>8.3599423348999995</v>
      </c>
      <c r="R31" s="466">
        <v>2.9432444324000002</v>
      </c>
      <c r="S31" s="466">
        <v>43.055247418999997</v>
      </c>
      <c r="T31" s="466">
        <v>266.54944588000001</v>
      </c>
      <c r="U31" s="466">
        <v>302.30730017000002</v>
      </c>
      <c r="V31" s="466">
        <v>299.71634339000002</v>
      </c>
      <c r="W31" s="466">
        <v>147.15137869</v>
      </c>
      <c r="X31" s="466">
        <v>21.874602021000001</v>
      </c>
      <c r="Y31" s="466">
        <v>1E-10</v>
      </c>
      <c r="Z31" s="466">
        <v>1.275062787</v>
      </c>
      <c r="AA31" s="466">
        <v>1E-10</v>
      </c>
      <c r="AB31" s="466">
        <v>1E-10</v>
      </c>
      <c r="AC31" s="466">
        <v>2.8068341421</v>
      </c>
      <c r="AD31" s="466">
        <v>2.2090580184999999</v>
      </c>
      <c r="AE31" s="466">
        <v>71.506669044000006</v>
      </c>
      <c r="AF31" s="466">
        <v>232.17923278999999</v>
      </c>
      <c r="AG31" s="466">
        <v>337.82031505999998</v>
      </c>
      <c r="AH31" s="466">
        <v>275.59816366000001</v>
      </c>
      <c r="AI31" s="466">
        <v>120.91895786000001</v>
      </c>
      <c r="AJ31" s="466">
        <v>7.4267821294000003</v>
      </c>
      <c r="AK31" s="466">
        <v>1E-10</v>
      </c>
      <c r="AL31" s="466">
        <v>1E-10</v>
      </c>
      <c r="AM31" s="466">
        <v>1E-10</v>
      </c>
      <c r="AN31" s="466">
        <v>1E-10</v>
      </c>
      <c r="AO31" s="466">
        <v>0.98939067210999998</v>
      </c>
      <c r="AP31" s="466">
        <v>4.8888555426</v>
      </c>
      <c r="AQ31" s="466">
        <v>88.919420536000004</v>
      </c>
      <c r="AR31" s="466">
        <v>225.53554539000001</v>
      </c>
      <c r="AS31" s="466">
        <v>282.33614276999998</v>
      </c>
      <c r="AT31" s="466">
        <v>279.57037967999997</v>
      </c>
      <c r="AU31" s="466">
        <v>145.88378508</v>
      </c>
      <c r="AV31" s="466">
        <v>13.687228709999999</v>
      </c>
      <c r="AW31" s="466">
        <v>1E-10</v>
      </c>
      <c r="AX31" s="466">
        <v>1E-10</v>
      </c>
      <c r="AY31" s="466">
        <v>1E-10</v>
      </c>
      <c r="AZ31" s="466">
        <v>4.1232258606999999</v>
      </c>
      <c r="BA31" s="466">
        <v>6.9069190282999999</v>
      </c>
      <c r="BB31" s="466">
        <v>10.080892323</v>
      </c>
      <c r="BC31" s="466">
        <v>54.844810416999998</v>
      </c>
      <c r="BD31" s="437">
        <v>190.01362448</v>
      </c>
      <c r="BE31" s="437">
        <v>339.63716887999999</v>
      </c>
      <c r="BF31" s="437">
        <v>281.72981754</v>
      </c>
      <c r="BG31" s="437">
        <v>108.21836236</v>
      </c>
      <c r="BH31" s="437">
        <v>10.391123273</v>
      </c>
      <c r="BI31" s="437">
        <v>0.31388852583999999</v>
      </c>
      <c r="BJ31" s="437">
        <v>0</v>
      </c>
      <c r="BK31" s="437">
        <v>0</v>
      </c>
      <c r="BL31" s="437">
        <v>0.14770716062</v>
      </c>
      <c r="BM31" s="437">
        <v>4.5389163074000001</v>
      </c>
      <c r="BN31" s="437">
        <v>6.4314628746000002</v>
      </c>
      <c r="BO31" s="437">
        <v>71.849167530000003</v>
      </c>
      <c r="BP31" s="437">
        <v>218.96772787</v>
      </c>
      <c r="BQ31" s="437">
        <v>341.25829914000002</v>
      </c>
      <c r="BR31" s="437">
        <v>283.02781905000001</v>
      </c>
      <c r="BS31" s="437">
        <v>108.67126636</v>
      </c>
      <c r="BT31" s="437">
        <v>10.426652976</v>
      </c>
      <c r="BU31" s="437">
        <v>0.31506013585999998</v>
      </c>
      <c r="BV31" s="437">
        <v>0</v>
      </c>
    </row>
    <row r="32" spans="1:74" ht="11.1" customHeight="1" x14ac:dyDescent="0.2">
      <c r="A32" s="6" t="s">
        <v>207</v>
      </c>
      <c r="B32" s="656" t="s">
        <v>1255</v>
      </c>
      <c r="C32" s="466">
        <v>46.713326844000001</v>
      </c>
      <c r="D32" s="466">
        <v>46.150080074000002</v>
      </c>
      <c r="E32" s="466">
        <v>101.50743901</v>
      </c>
      <c r="F32" s="466">
        <v>108.46378094000001</v>
      </c>
      <c r="G32" s="466">
        <v>166.15035191000001</v>
      </c>
      <c r="H32" s="466">
        <v>341.54113558</v>
      </c>
      <c r="I32" s="466">
        <v>501.51731991000003</v>
      </c>
      <c r="J32" s="466">
        <v>453.67450122999998</v>
      </c>
      <c r="K32" s="466">
        <v>271.98535642000002</v>
      </c>
      <c r="L32" s="466">
        <v>183.27734329</v>
      </c>
      <c r="M32" s="466">
        <v>93.235109883000007</v>
      </c>
      <c r="N32" s="466">
        <v>20.832783267</v>
      </c>
      <c r="O32" s="466">
        <v>30.034697810000001</v>
      </c>
      <c r="P32" s="466">
        <v>50.359295844999998</v>
      </c>
      <c r="Q32" s="466">
        <v>73.401950894999999</v>
      </c>
      <c r="R32" s="466">
        <v>80.608838272</v>
      </c>
      <c r="S32" s="466">
        <v>187.50959323000001</v>
      </c>
      <c r="T32" s="466">
        <v>346.79250115999997</v>
      </c>
      <c r="U32" s="466">
        <v>437.11362365999997</v>
      </c>
      <c r="V32" s="466">
        <v>455.53729592000002</v>
      </c>
      <c r="W32" s="466">
        <v>280.18542632999998</v>
      </c>
      <c r="X32" s="466">
        <v>177.72518115</v>
      </c>
      <c r="Y32" s="466">
        <v>40.559668567000003</v>
      </c>
      <c r="Z32" s="466">
        <v>65.981327324999995</v>
      </c>
      <c r="AA32" s="466">
        <v>27.848412828000001</v>
      </c>
      <c r="AB32" s="466">
        <v>45.122410412999997</v>
      </c>
      <c r="AC32" s="466">
        <v>83.651346677000006</v>
      </c>
      <c r="AD32" s="466">
        <v>97.547399245999998</v>
      </c>
      <c r="AE32" s="466">
        <v>240.43884955999999</v>
      </c>
      <c r="AF32" s="466">
        <v>375.57679137999997</v>
      </c>
      <c r="AG32" s="466">
        <v>482.08568690999999</v>
      </c>
      <c r="AH32" s="466">
        <v>440.13540649999999</v>
      </c>
      <c r="AI32" s="466">
        <v>277.96196564000002</v>
      </c>
      <c r="AJ32" s="466">
        <v>106.46338517</v>
      </c>
      <c r="AK32" s="466">
        <v>88.138434344000004</v>
      </c>
      <c r="AL32" s="466">
        <v>37.367008007999999</v>
      </c>
      <c r="AM32" s="466">
        <v>49.306072506</v>
      </c>
      <c r="AN32" s="466">
        <v>68.943716753999993</v>
      </c>
      <c r="AO32" s="466">
        <v>83.278461828000005</v>
      </c>
      <c r="AP32" s="466">
        <v>116.17799866</v>
      </c>
      <c r="AQ32" s="466">
        <v>174.38284518</v>
      </c>
      <c r="AR32" s="466">
        <v>292.78947643999999</v>
      </c>
      <c r="AS32" s="466">
        <v>486.11175708000002</v>
      </c>
      <c r="AT32" s="466">
        <v>459.53690674000001</v>
      </c>
      <c r="AU32" s="466">
        <v>288.40075209000003</v>
      </c>
      <c r="AV32" s="466">
        <v>136.52175278000001</v>
      </c>
      <c r="AW32" s="466">
        <v>64.470721350000005</v>
      </c>
      <c r="AX32" s="466">
        <v>36.999986329000002</v>
      </c>
      <c r="AY32" s="466">
        <v>34.675986031999997</v>
      </c>
      <c r="AZ32" s="466">
        <v>28.801874871999999</v>
      </c>
      <c r="BA32" s="466">
        <v>82.177982814000003</v>
      </c>
      <c r="BB32" s="466">
        <v>91.333399071000002</v>
      </c>
      <c r="BC32" s="466">
        <v>243.45165451</v>
      </c>
      <c r="BD32" s="437">
        <v>352.67499262000001</v>
      </c>
      <c r="BE32" s="437">
        <v>498.17947397</v>
      </c>
      <c r="BF32" s="437">
        <v>466.34234285999997</v>
      </c>
      <c r="BG32" s="437">
        <v>314.78707251999998</v>
      </c>
      <c r="BH32" s="437">
        <v>151.26962487</v>
      </c>
      <c r="BI32" s="437">
        <v>62.974952002999999</v>
      </c>
      <c r="BJ32" s="437">
        <v>42.542828374999999</v>
      </c>
      <c r="BK32" s="437">
        <v>35.806196716999999</v>
      </c>
      <c r="BL32" s="437">
        <v>39.946783402999998</v>
      </c>
      <c r="BM32" s="437">
        <v>63.550031597</v>
      </c>
      <c r="BN32" s="437">
        <v>96.586636213999995</v>
      </c>
      <c r="BO32" s="437">
        <v>229.19598119</v>
      </c>
      <c r="BP32" s="437">
        <v>388.71258043</v>
      </c>
      <c r="BQ32" s="437">
        <v>501.37784175000002</v>
      </c>
      <c r="BR32" s="437">
        <v>469.45254467000001</v>
      </c>
      <c r="BS32" s="437">
        <v>317.21985998999997</v>
      </c>
      <c r="BT32" s="437">
        <v>152.72642236999999</v>
      </c>
      <c r="BU32" s="437">
        <v>63.641840117000001</v>
      </c>
      <c r="BV32" s="437">
        <v>42.990172037000001</v>
      </c>
    </row>
    <row r="33" spans="1:74" ht="11.1" customHeight="1" x14ac:dyDescent="0.2">
      <c r="A33" s="6" t="s">
        <v>33</v>
      </c>
      <c r="B33" s="656" t="s">
        <v>1181</v>
      </c>
      <c r="C33" s="466">
        <v>12.88050823</v>
      </c>
      <c r="D33" s="466">
        <v>4.3146235252</v>
      </c>
      <c r="E33" s="466">
        <v>55.613365084000002</v>
      </c>
      <c r="F33" s="466">
        <v>20.177945738999998</v>
      </c>
      <c r="G33" s="466">
        <v>105.72537079</v>
      </c>
      <c r="H33" s="466">
        <v>296.22371628000002</v>
      </c>
      <c r="I33" s="466">
        <v>462.72436605000001</v>
      </c>
      <c r="J33" s="466">
        <v>388.61947356000002</v>
      </c>
      <c r="K33" s="466">
        <v>209.44674477999999</v>
      </c>
      <c r="L33" s="466">
        <v>66.258295652000001</v>
      </c>
      <c r="M33" s="466">
        <v>12.57546284</v>
      </c>
      <c r="N33" s="466">
        <v>0.97411549873000003</v>
      </c>
      <c r="O33" s="466">
        <v>5.4958552280999999</v>
      </c>
      <c r="P33" s="466">
        <v>1.0814056414</v>
      </c>
      <c r="Q33" s="466">
        <v>33.598345137999999</v>
      </c>
      <c r="R33" s="466">
        <v>17.272858496000001</v>
      </c>
      <c r="S33" s="466">
        <v>108.09478457</v>
      </c>
      <c r="T33" s="466">
        <v>306.45899563</v>
      </c>
      <c r="U33" s="466">
        <v>396.66778170999999</v>
      </c>
      <c r="V33" s="466">
        <v>410.43080805</v>
      </c>
      <c r="W33" s="466">
        <v>206.85011613</v>
      </c>
      <c r="X33" s="466">
        <v>97.806231449999999</v>
      </c>
      <c r="Y33" s="466">
        <v>1.9422550668</v>
      </c>
      <c r="Z33" s="466">
        <v>25.191362836</v>
      </c>
      <c r="AA33" s="466">
        <v>2.760386783</v>
      </c>
      <c r="AB33" s="466">
        <v>3.0186368633999998</v>
      </c>
      <c r="AC33" s="466">
        <v>22.312872287000001</v>
      </c>
      <c r="AD33" s="466">
        <v>24.676165438999998</v>
      </c>
      <c r="AE33" s="466">
        <v>205.96849429</v>
      </c>
      <c r="AF33" s="466">
        <v>367.08450476000002</v>
      </c>
      <c r="AG33" s="466">
        <v>480.07191441999998</v>
      </c>
      <c r="AH33" s="466">
        <v>384.79418382</v>
      </c>
      <c r="AI33" s="466">
        <v>200.16304446999999</v>
      </c>
      <c r="AJ33" s="466">
        <v>29.18343119</v>
      </c>
      <c r="AK33" s="466">
        <v>4.6469976894</v>
      </c>
      <c r="AL33" s="466">
        <v>3.0509032016000002</v>
      </c>
      <c r="AM33" s="466">
        <v>19.385485658</v>
      </c>
      <c r="AN33" s="466">
        <v>17.030441998000001</v>
      </c>
      <c r="AO33" s="466">
        <v>27.475597692000001</v>
      </c>
      <c r="AP33" s="466">
        <v>29.297864371999999</v>
      </c>
      <c r="AQ33" s="466">
        <v>142.26998311</v>
      </c>
      <c r="AR33" s="466">
        <v>272.81388888999999</v>
      </c>
      <c r="AS33" s="466">
        <v>432.06559312000002</v>
      </c>
      <c r="AT33" s="466">
        <v>419.19019214999997</v>
      </c>
      <c r="AU33" s="466">
        <v>248.02033399000001</v>
      </c>
      <c r="AV33" s="466">
        <v>66.053347657000003</v>
      </c>
      <c r="AW33" s="466">
        <v>4.2684673203000001</v>
      </c>
      <c r="AX33" s="466">
        <v>2.7840779727</v>
      </c>
      <c r="AY33" s="466">
        <v>2.3372891673999998</v>
      </c>
      <c r="AZ33" s="466">
        <v>10.320811424</v>
      </c>
      <c r="BA33" s="466">
        <v>28.012984190000001</v>
      </c>
      <c r="BB33" s="466">
        <v>47.427247936999997</v>
      </c>
      <c r="BC33" s="466">
        <v>211.08288159</v>
      </c>
      <c r="BD33" s="437">
        <v>311.60656578999999</v>
      </c>
      <c r="BE33" s="437">
        <v>454.2284588</v>
      </c>
      <c r="BF33" s="437">
        <v>423.92058417999999</v>
      </c>
      <c r="BG33" s="437">
        <v>245.04025643</v>
      </c>
      <c r="BH33" s="437">
        <v>58.836140059999998</v>
      </c>
      <c r="BI33" s="437">
        <v>5.4705097964</v>
      </c>
      <c r="BJ33" s="437">
        <v>3.2143160159000002</v>
      </c>
      <c r="BK33" s="437">
        <v>6.2620285847000003</v>
      </c>
      <c r="BL33" s="437">
        <v>4.8849188766999996</v>
      </c>
      <c r="BM33" s="437">
        <v>22.672689380000001</v>
      </c>
      <c r="BN33" s="437">
        <v>36.113231634999998</v>
      </c>
      <c r="BO33" s="437">
        <v>167.59032526999999</v>
      </c>
      <c r="BP33" s="437">
        <v>341.57731662999998</v>
      </c>
      <c r="BQ33" s="437">
        <v>456.21992262999999</v>
      </c>
      <c r="BR33" s="437">
        <v>425.75427994</v>
      </c>
      <c r="BS33" s="437">
        <v>246.03478863999999</v>
      </c>
      <c r="BT33" s="437">
        <v>59.039771631999997</v>
      </c>
      <c r="BU33" s="437">
        <v>5.4817607818000003</v>
      </c>
      <c r="BV33" s="437">
        <v>3.2227261483</v>
      </c>
    </row>
    <row r="34" spans="1:74" ht="11.1" customHeight="1" x14ac:dyDescent="0.2">
      <c r="A34" s="6" t="s">
        <v>34</v>
      </c>
      <c r="B34" s="656" t="s">
        <v>1182</v>
      </c>
      <c r="C34" s="466">
        <v>28.802197832000001</v>
      </c>
      <c r="D34" s="466">
        <v>12.863125026000001</v>
      </c>
      <c r="E34" s="466">
        <v>132.45833414000001</v>
      </c>
      <c r="F34" s="466">
        <v>105.18257662000001</v>
      </c>
      <c r="G34" s="466">
        <v>279.28056473999999</v>
      </c>
      <c r="H34" s="466">
        <v>456.68831043</v>
      </c>
      <c r="I34" s="466">
        <v>602.75667385999998</v>
      </c>
      <c r="J34" s="466">
        <v>578.70311833000005</v>
      </c>
      <c r="K34" s="466">
        <v>326.63797242999999</v>
      </c>
      <c r="L34" s="466">
        <v>133.14293165000001</v>
      </c>
      <c r="M34" s="466">
        <v>70.157764309000001</v>
      </c>
      <c r="N34" s="466">
        <v>8.1820217555999992</v>
      </c>
      <c r="O34" s="466">
        <v>15.117666084</v>
      </c>
      <c r="P34" s="466">
        <v>4.3732049696999997</v>
      </c>
      <c r="Q34" s="466">
        <v>70.360008174000001</v>
      </c>
      <c r="R34" s="466">
        <v>84.030754142999996</v>
      </c>
      <c r="S34" s="466">
        <v>228.92530171000001</v>
      </c>
      <c r="T34" s="466">
        <v>456.62774067999999</v>
      </c>
      <c r="U34" s="466">
        <v>514.10370264000005</v>
      </c>
      <c r="V34" s="466">
        <v>554.52507400000002</v>
      </c>
      <c r="W34" s="466">
        <v>401.40508002000001</v>
      </c>
      <c r="X34" s="466">
        <v>208.64055683999999</v>
      </c>
      <c r="Y34" s="466">
        <v>31.490398754000001</v>
      </c>
      <c r="Z34" s="466">
        <v>74.580402754999994</v>
      </c>
      <c r="AA34" s="466">
        <v>9.0775236915999997</v>
      </c>
      <c r="AB34" s="466">
        <v>5.1468060131</v>
      </c>
      <c r="AC34" s="466">
        <v>40.987747761999998</v>
      </c>
      <c r="AD34" s="466">
        <v>157.55915277</v>
      </c>
      <c r="AE34" s="466">
        <v>386.39493750000003</v>
      </c>
      <c r="AF34" s="466">
        <v>554.26132987000005</v>
      </c>
      <c r="AG34" s="466">
        <v>681.53899193999996</v>
      </c>
      <c r="AH34" s="466">
        <v>582.85485279</v>
      </c>
      <c r="AI34" s="466">
        <v>404.38423161999998</v>
      </c>
      <c r="AJ34" s="466">
        <v>130.77122542999999</v>
      </c>
      <c r="AK34" s="466">
        <v>25.581866864999999</v>
      </c>
      <c r="AL34" s="466">
        <v>13.227471019999999</v>
      </c>
      <c r="AM34" s="466">
        <v>35.482831562999998</v>
      </c>
      <c r="AN34" s="466">
        <v>27.388592214999999</v>
      </c>
      <c r="AO34" s="466">
        <v>88.225801390000001</v>
      </c>
      <c r="AP34" s="466">
        <v>92.651012528999999</v>
      </c>
      <c r="AQ34" s="466">
        <v>291.01429858</v>
      </c>
      <c r="AR34" s="466">
        <v>514.63535523999997</v>
      </c>
      <c r="AS34" s="466">
        <v>647.97467953</v>
      </c>
      <c r="AT34" s="466">
        <v>711.71321762000002</v>
      </c>
      <c r="AU34" s="466">
        <v>508.19108168000002</v>
      </c>
      <c r="AV34" s="466">
        <v>172.52946595</v>
      </c>
      <c r="AW34" s="466">
        <v>28.445388695999998</v>
      </c>
      <c r="AX34" s="466">
        <v>15.66090453</v>
      </c>
      <c r="AY34" s="466">
        <v>7.5141144679999998</v>
      </c>
      <c r="AZ34" s="466">
        <v>38.120744919000003</v>
      </c>
      <c r="BA34" s="466">
        <v>80.948170594999993</v>
      </c>
      <c r="BB34" s="466">
        <v>155.17672397000001</v>
      </c>
      <c r="BC34" s="466">
        <v>342.00756693</v>
      </c>
      <c r="BD34" s="437">
        <v>490.89576617</v>
      </c>
      <c r="BE34" s="437">
        <v>618.64672278</v>
      </c>
      <c r="BF34" s="437">
        <v>614.84204080999996</v>
      </c>
      <c r="BG34" s="437">
        <v>407.56196621999999</v>
      </c>
      <c r="BH34" s="437">
        <v>161.42041581000001</v>
      </c>
      <c r="BI34" s="437">
        <v>40.342583314999999</v>
      </c>
      <c r="BJ34" s="437">
        <v>10.644226518</v>
      </c>
      <c r="BK34" s="437">
        <v>16.864521828000001</v>
      </c>
      <c r="BL34" s="437">
        <v>21.780380083000001</v>
      </c>
      <c r="BM34" s="437">
        <v>66.827331467999997</v>
      </c>
      <c r="BN34" s="437">
        <v>119.47904925</v>
      </c>
      <c r="BO34" s="437">
        <v>308.78454456999998</v>
      </c>
      <c r="BP34" s="437">
        <v>508.02826449000003</v>
      </c>
      <c r="BQ34" s="437">
        <v>621.52684569999997</v>
      </c>
      <c r="BR34" s="437">
        <v>617.75807486999997</v>
      </c>
      <c r="BS34" s="437">
        <v>409.55152235999998</v>
      </c>
      <c r="BT34" s="437">
        <v>162.30753867000001</v>
      </c>
      <c r="BU34" s="437">
        <v>40.586349501000001</v>
      </c>
      <c r="BV34" s="437">
        <v>10.700078841</v>
      </c>
    </row>
    <row r="35" spans="1:74" ht="11.1" customHeight="1" x14ac:dyDescent="0.2">
      <c r="A35" s="6" t="s">
        <v>36</v>
      </c>
      <c r="B35" s="656" t="s">
        <v>1183</v>
      </c>
      <c r="C35" s="466">
        <v>1E-10</v>
      </c>
      <c r="D35" s="466">
        <v>2.0101646606000001</v>
      </c>
      <c r="E35" s="466">
        <v>8.1377917718999999</v>
      </c>
      <c r="F35" s="466">
        <v>43.348981381999998</v>
      </c>
      <c r="G35" s="466">
        <v>160.42028253000001</v>
      </c>
      <c r="H35" s="466">
        <v>264.39571239000003</v>
      </c>
      <c r="I35" s="466">
        <v>415.64899023999999</v>
      </c>
      <c r="J35" s="466">
        <v>442.19752570000003</v>
      </c>
      <c r="K35" s="466">
        <v>229.18927425000001</v>
      </c>
      <c r="L35" s="466">
        <v>102.5019132</v>
      </c>
      <c r="M35" s="466">
        <v>14.841064166000001</v>
      </c>
      <c r="N35" s="466">
        <v>1E-10</v>
      </c>
      <c r="O35" s="466">
        <v>4.3649690360999999E-2</v>
      </c>
      <c r="P35" s="466">
        <v>2.8759380471</v>
      </c>
      <c r="Q35" s="466">
        <v>7.0745135744000001</v>
      </c>
      <c r="R35" s="466">
        <v>59.437291158999997</v>
      </c>
      <c r="S35" s="466">
        <v>125.55408751</v>
      </c>
      <c r="T35" s="466">
        <v>347.57460990999999</v>
      </c>
      <c r="U35" s="466">
        <v>417.51181181999999</v>
      </c>
      <c r="V35" s="466">
        <v>331.01894554</v>
      </c>
      <c r="W35" s="466">
        <v>222.35751611000001</v>
      </c>
      <c r="X35" s="466">
        <v>45.122527382999998</v>
      </c>
      <c r="Y35" s="466">
        <v>24.310145718000001</v>
      </c>
      <c r="Z35" s="466">
        <v>1E-10</v>
      </c>
      <c r="AA35" s="466">
        <v>1E-10</v>
      </c>
      <c r="AB35" s="466">
        <v>1.7302242156000001</v>
      </c>
      <c r="AC35" s="466">
        <v>13.405456806</v>
      </c>
      <c r="AD35" s="466">
        <v>52.212572932999997</v>
      </c>
      <c r="AE35" s="466">
        <v>126.86982739</v>
      </c>
      <c r="AF35" s="466">
        <v>290.23855028999998</v>
      </c>
      <c r="AG35" s="466">
        <v>430.85933949000002</v>
      </c>
      <c r="AH35" s="466">
        <v>357.93539958999997</v>
      </c>
      <c r="AI35" s="466">
        <v>244.59743048000001</v>
      </c>
      <c r="AJ35" s="466">
        <v>66.656416015999994</v>
      </c>
      <c r="AK35" s="466">
        <v>1.4441759097</v>
      </c>
      <c r="AL35" s="466">
        <v>1E-10</v>
      </c>
      <c r="AM35" s="466">
        <v>1E-10</v>
      </c>
      <c r="AN35" s="466">
        <v>1E-10</v>
      </c>
      <c r="AO35" s="466">
        <v>3.1782199408</v>
      </c>
      <c r="AP35" s="466">
        <v>40.191476260000002</v>
      </c>
      <c r="AQ35" s="466">
        <v>116.29590281</v>
      </c>
      <c r="AR35" s="466">
        <v>193.17244758999999</v>
      </c>
      <c r="AS35" s="466">
        <v>460.52237617999998</v>
      </c>
      <c r="AT35" s="466">
        <v>361.64040985999998</v>
      </c>
      <c r="AU35" s="466">
        <v>202.47151951999999</v>
      </c>
      <c r="AV35" s="466">
        <v>85.438157004999994</v>
      </c>
      <c r="AW35" s="466">
        <v>13.052108172000001</v>
      </c>
      <c r="AX35" s="466">
        <v>1E-10</v>
      </c>
      <c r="AY35" s="466">
        <v>1E-10</v>
      </c>
      <c r="AZ35" s="466">
        <v>2.3136578124999998</v>
      </c>
      <c r="BA35" s="466">
        <v>7.0649613674999996</v>
      </c>
      <c r="BB35" s="466">
        <v>35.95748571</v>
      </c>
      <c r="BC35" s="466">
        <v>78.993142723999995</v>
      </c>
      <c r="BD35" s="437">
        <v>281.50403057</v>
      </c>
      <c r="BE35" s="437">
        <v>421.25794227</v>
      </c>
      <c r="BF35" s="437">
        <v>372.37350136999999</v>
      </c>
      <c r="BG35" s="437">
        <v>216.23826833000001</v>
      </c>
      <c r="BH35" s="437">
        <v>72.404378039999997</v>
      </c>
      <c r="BI35" s="437">
        <v>10.185883476000001</v>
      </c>
      <c r="BJ35" s="437">
        <v>0</v>
      </c>
      <c r="BK35" s="437">
        <v>1.0575477191</v>
      </c>
      <c r="BL35" s="437">
        <v>3.7892704615000001</v>
      </c>
      <c r="BM35" s="437">
        <v>15.516583756999999</v>
      </c>
      <c r="BN35" s="437">
        <v>43.555137719999998</v>
      </c>
      <c r="BO35" s="437">
        <v>125.34270366</v>
      </c>
      <c r="BP35" s="437">
        <v>281.45944202999999</v>
      </c>
      <c r="BQ35" s="437">
        <v>423.14128306999999</v>
      </c>
      <c r="BR35" s="437">
        <v>374.00878520999998</v>
      </c>
      <c r="BS35" s="437">
        <v>217.12019665</v>
      </c>
      <c r="BT35" s="437">
        <v>72.707515538999999</v>
      </c>
      <c r="BU35" s="437">
        <v>10.233199168000001</v>
      </c>
      <c r="BV35" s="437">
        <v>0</v>
      </c>
    </row>
    <row r="36" spans="1:74" ht="11.1" customHeight="1" x14ac:dyDescent="0.2">
      <c r="A36" s="6" t="s">
        <v>37</v>
      </c>
      <c r="B36" s="656" t="s">
        <v>1187</v>
      </c>
      <c r="C36" s="466">
        <v>9.0614102195000008</v>
      </c>
      <c r="D36" s="466">
        <v>7.7555472515000003</v>
      </c>
      <c r="E36" s="466">
        <v>8.2381872930999993</v>
      </c>
      <c r="F36" s="466">
        <v>19.205926691999998</v>
      </c>
      <c r="G36" s="466">
        <v>66.423736746000003</v>
      </c>
      <c r="H36" s="466">
        <v>111.36818796</v>
      </c>
      <c r="I36" s="466">
        <v>213.35876701999999</v>
      </c>
      <c r="J36" s="466">
        <v>294.75339263000001</v>
      </c>
      <c r="K36" s="466">
        <v>213.90951122999999</v>
      </c>
      <c r="L36" s="466">
        <v>101.11675849</v>
      </c>
      <c r="M36" s="466">
        <v>15.506493401</v>
      </c>
      <c r="N36" s="466">
        <v>10.211318591</v>
      </c>
      <c r="O36" s="466">
        <v>9.5681215881000004</v>
      </c>
      <c r="P36" s="466">
        <v>7.0773123843999999</v>
      </c>
      <c r="Q36" s="466">
        <v>7.5676664906999997</v>
      </c>
      <c r="R36" s="466">
        <v>23.582507885999998</v>
      </c>
      <c r="S36" s="466">
        <v>50.809262322000002</v>
      </c>
      <c r="T36" s="466">
        <v>175.47207940999999</v>
      </c>
      <c r="U36" s="466">
        <v>296.22533378000003</v>
      </c>
      <c r="V36" s="466">
        <v>251.56257285000001</v>
      </c>
      <c r="W36" s="466">
        <v>158.25034743000001</v>
      </c>
      <c r="X36" s="466">
        <v>26.897796461999999</v>
      </c>
      <c r="Y36" s="466">
        <v>24.533444730999999</v>
      </c>
      <c r="Z36" s="466">
        <v>8.2072829532</v>
      </c>
      <c r="AA36" s="466">
        <v>9.4309645987999993</v>
      </c>
      <c r="AB36" s="466">
        <v>7.4716034905999997</v>
      </c>
      <c r="AC36" s="466">
        <v>13.736538848</v>
      </c>
      <c r="AD36" s="466">
        <v>23.424620652000002</v>
      </c>
      <c r="AE36" s="466">
        <v>42.321188925999998</v>
      </c>
      <c r="AF36" s="466">
        <v>145.92695852</v>
      </c>
      <c r="AG36" s="466">
        <v>247.24464121</v>
      </c>
      <c r="AH36" s="466">
        <v>297.26175246000003</v>
      </c>
      <c r="AI36" s="466">
        <v>222.32539029</v>
      </c>
      <c r="AJ36" s="466">
        <v>59.252405244000002</v>
      </c>
      <c r="AK36" s="466">
        <v>10.637235256</v>
      </c>
      <c r="AL36" s="466">
        <v>8.6922785905000008</v>
      </c>
      <c r="AM36" s="466">
        <v>7.7741172674000003</v>
      </c>
      <c r="AN36" s="466">
        <v>8.2593545899999992</v>
      </c>
      <c r="AO36" s="466">
        <v>9.6892192885000004</v>
      </c>
      <c r="AP36" s="466">
        <v>18.100237071999999</v>
      </c>
      <c r="AQ36" s="466">
        <v>33.017251213000002</v>
      </c>
      <c r="AR36" s="466">
        <v>55.266474299000002</v>
      </c>
      <c r="AS36" s="466">
        <v>280.28228208000002</v>
      </c>
      <c r="AT36" s="466">
        <v>240.11276470000001</v>
      </c>
      <c r="AU36" s="466">
        <v>87.690488372999994</v>
      </c>
      <c r="AV36" s="466">
        <v>55.242211220999998</v>
      </c>
      <c r="AW36" s="466">
        <v>14.315750685999999</v>
      </c>
      <c r="AX36" s="466">
        <v>7.8433839686000004</v>
      </c>
      <c r="AY36" s="466">
        <v>6.6287337295000004</v>
      </c>
      <c r="AZ36" s="466">
        <v>6.2227533513999997</v>
      </c>
      <c r="BA36" s="466">
        <v>8.3265432051000001</v>
      </c>
      <c r="BB36" s="466">
        <v>14.90890085</v>
      </c>
      <c r="BC36" s="466">
        <v>12.895189171</v>
      </c>
      <c r="BD36" s="437">
        <v>107.71796051</v>
      </c>
      <c r="BE36" s="437">
        <v>262.13716597000001</v>
      </c>
      <c r="BF36" s="437">
        <v>267.32721851999997</v>
      </c>
      <c r="BG36" s="437">
        <v>167.24403559000001</v>
      </c>
      <c r="BH36" s="437">
        <v>53.662948716999999</v>
      </c>
      <c r="BI36" s="437">
        <v>14.718017506000001</v>
      </c>
      <c r="BJ36" s="437">
        <v>8.7153244391999998</v>
      </c>
      <c r="BK36" s="437">
        <v>8.0955779682000006</v>
      </c>
      <c r="BL36" s="437">
        <v>7.5731976564999997</v>
      </c>
      <c r="BM36" s="437">
        <v>12.398587453999999</v>
      </c>
      <c r="BN36" s="437">
        <v>20.685321683000002</v>
      </c>
      <c r="BO36" s="437">
        <v>53.106537479000004</v>
      </c>
      <c r="BP36" s="437">
        <v>126.21127602</v>
      </c>
      <c r="BQ36" s="437">
        <v>264.36061963999998</v>
      </c>
      <c r="BR36" s="437">
        <v>269.58140867999998</v>
      </c>
      <c r="BS36" s="437">
        <v>168.52680296</v>
      </c>
      <c r="BT36" s="437">
        <v>53.950919489999997</v>
      </c>
      <c r="BU36" s="437">
        <v>14.708875138</v>
      </c>
      <c r="BV36" s="437">
        <v>8.6770328300999999</v>
      </c>
    </row>
    <row r="37" spans="1:74" ht="11.1" customHeight="1" x14ac:dyDescent="0.2">
      <c r="A37" s="6" t="s">
        <v>318</v>
      </c>
      <c r="B37" s="656" t="s">
        <v>1254</v>
      </c>
      <c r="C37" s="466">
        <v>15.073799633</v>
      </c>
      <c r="D37" s="466">
        <v>12.443627654</v>
      </c>
      <c r="E37" s="466">
        <v>42.433849719999998</v>
      </c>
      <c r="F37" s="466">
        <v>42.247960358</v>
      </c>
      <c r="G37" s="466">
        <v>105.19647826000001</v>
      </c>
      <c r="H37" s="466">
        <v>246.35853304</v>
      </c>
      <c r="I37" s="466">
        <v>397.52542253000001</v>
      </c>
      <c r="J37" s="466">
        <v>356.43913150999998</v>
      </c>
      <c r="K37" s="466">
        <v>180.56911615999999</v>
      </c>
      <c r="L37" s="466">
        <v>82.093850463999999</v>
      </c>
      <c r="M37" s="466">
        <v>31.718110458999998</v>
      </c>
      <c r="N37" s="466">
        <v>6.8870058472000002</v>
      </c>
      <c r="O37" s="466">
        <v>9.7552369871</v>
      </c>
      <c r="P37" s="466">
        <v>12.057174921</v>
      </c>
      <c r="Q37" s="466">
        <v>28.021786050999999</v>
      </c>
      <c r="R37" s="466">
        <v>36.153455842</v>
      </c>
      <c r="S37" s="466">
        <v>100.4702963</v>
      </c>
      <c r="T37" s="466">
        <v>273.91394320000001</v>
      </c>
      <c r="U37" s="466">
        <v>346.84906525999997</v>
      </c>
      <c r="V37" s="466">
        <v>357.33680164999998</v>
      </c>
      <c r="W37" s="466">
        <v>199.99507007</v>
      </c>
      <c r="X37" s="466">
        <v>84.077635663999999</v>
      </c>
      <c r="Y37" s="466">
        <v>17.997552690999999</v>
      </c>
      <c r="Z37" s="466">
        <v>25.538035780000001</v>
      </c>
      <c r="AA37" s="466">
        <v>8.4242525510000004</v>
      </c>
      <c r="AB37" s="466">
        <v>11.260588297</v>
      </c>
      <c r="AC37" s="466">
        <v>26.890371204000001</v>
      </c>
      <c r="AD37" s="466">
        <v>48.755679065000002</v>
      </c>
      <c r="AE37" s="466">
        <v>147.2827825</v>
      </c>
      <c r="AF37" s="466">
        <v>269.80127011000002</v>
      </c>
      <c r="AG37" s="466">
        <v>393.73474308999999</v>
      </c>
      <c r="AH37" s="466">
        <v>358.79913636999999</v>
      </c>
      <c r="AI37" s="466">
        <v>201.85759207999999</v>
      </c>
      <c r="AJ37" s="466">
        <v>55.078439846000002</v>
      </c>
      <c r="AK37" s="466">
        <v>23.187775995999999</v>
      </c>
      <c r="AL37" s="466">
        <v>10.816905758000001</v>
      </c>
      <c r="AM37" s="466">
        <v>16.859706306</v>
      </c>
      <c r="AN37" s="466">
        <v>19.781997896</v>
      </c>
      <c r="AO37" s="466">
        <v>31.534448405999999</v>
      </c>
      <c r="AP37" s="466">
        <v>43.474169123000003</v>
      </c>
      <c r="AQ37" s="466">
        <v>109.01100434999999</v>
      </c>
      <c r="AR37" s="466">
        <v>209.29380040999999</v>
      </c>
      <c r="AS37" s="466">
        <v>389.94837523000001</v>
      </c>
      <c r="AT37" s="466">
        <v>348.71429974</v>
      </c>
      <c r="AU37" s="466">
        <v>201.62589826000001</v>
      </c>
      <c r="AV37" s="466">
        <v>72.745341440999994</v>
      </c>
      <c r="AW37" s="466">
        <v>20.29257394</v>
      </c>
      <c r="AX37" s="466">
        <v>10.9514589</v>
      </c>
      <c r="AY37" s="466">
        <v>9.2306343029000004</v>
      </c>
      <c r="AZ37" s="466">
        <v>12.761213779</v>
      </c>
      <c r="BA37" s="466">
        <v>31.420836123000001</v>
      </c>
      <c r="BB37" s="466">
        <v>47.429177688000003</v>
      </c>
      <c r="BC37" s="466">
        <v>127.61728702000001</v>
      </c>
      <c r="BD37" s="437">
        <v>245.58743047999999</v>
      </c>
      <c r="BE37" s="437">
        <v>392.91427969</v>
      </c>
      <c r="BF37" s="437">
        <v>361.91292885000001</v>
      </c>
      <c r="BG37" s="437">
        <v>204.22193465999999</v>
      </c>
      <c r="BH37" s="437">
        <v>71.443607721999996</v>
      </c>
      <c r="BI37" s="437">
        <v>21.530588196</v>
      </c>
      <c r="BJ37" s="437">
        <v>11.66736568</v>
      </c>
      <c r="BK37" s="437">
        <v>11.242396596000001</v>
      </c>
      <c r="BL37" s="437">
        <v>12.783358186999999</v>
      </c>
      <c r="BM37" s="437">
        <v>26.562757119</v>
      </c>
      <c r="BN37" s="437">
        <v>44.510134856000001</v>
      </c>
      <c r="BO37" s="437">
        <v>132.82506577000001</v>
      </c>
      <c r="BP37" s="437">
        <v>268.37967599000001</v>
      </c>
      <c r="BQ37" s="437">
        <v>395.94244923000002</v>
      </c>
      <c r="BR37" s="437">
        <v>364.77609174999998</v>
      </c>
      <c r="BS37" s="437">
        <v>206.03465840999999</v>
      </c>
      <c r="BT37" s="437">
        <v>72.228876858000007</v>
      </c>
      <c r="BU37" s="437">
        <v>21.796487710000001</v>
      </c>
      <c r="BV37" s="437">
        <v>11.808941723</v>
      </c>
    </row>
    <row r="38" spans="1:74" ht="11.1" customHeight="1" x14ac:dyDescent="0.2">
      <c r="A38" s="6"/>
      <c r="B38" s="102" t="s">
        <v>100</v>
      </c>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50"/>
      <c r="AM38" s="650"/>
      <c r="AN38" s="650"/>
      <c r="AO38" s="650"/>
      <c r="AP38" s="650"/>
      <c r="AQ38" s="650"/>
      <c r="AR38" s="650"/>
      <c r="AS38" s="650"/>
      <c r="AT38" s="650"/>
      <c r="AU38" s="650"/>
      <c r="AV38" s="650"/>
      <c r="AW38" s="650"/>
      <c r="AX38" s="650"/>
      <c r="AY38" s="650"/>
      <c r="AZ38" s="650"/>
      <c r="BA38" s="650"/>
      <c r="BB38" s="650"/>
      <c r="BC38" s="650"/>
      <c r="BD38" s="654"/>
      <c r="BE38" s="654"/>
      <c r="BF38" s="654"/>
      <c r="BG38" s="654"/>
      <c r="BH38" s="654"/>
      <c r="BI38" s="654"/>
      <c r="BJ38" s="654"/>
      <c r="BK38" s="654"/>
      <c r="BL38" s="654"/>
      <c r="BM38" s="654"/>
      <c r="BN38" s="654"/>
      <c r="BO38" s="654"/>
      <c r="BP38" s="654"/>
      <c r="BQ38" s="654"/>
      <c r="BR38" s="654"/>
      <c r="BS38" s="654"/>
      <c r="BT38" s="654"/>
      <c r="BU38" s="654"/>
      <c r="BV38" s="654"/>
    </row>
    <row r="39" spans="1:74" ht="11.1" customHeight="1" x14ac:dyDescent="0.2">
      <c r="A39" s="6" t="s">
        <v>87</v>
      </c>
      <c r="B39" s="656" t="s">
        <v>1176</v>
      </c>
      <c r="C39" s="466">
        <v>1E-10</v>
      </c>
      <c r="D39" s="466">
        <v>1E-10</v>
      </c>
      <c r="E39" s="466">
        <v>1E-10</v>
      </c>
      <c r="F39" s="466">
        <v>1E-10</v>
      </c>
      <c r="G39" s="466">
        <v>13.792534034000001</v>
      </c>
      <c r="H39" s="466">
        <v>68.751232548999994</v>
      </c>
      <c r="I39" s="466">
        <v>241.56967040999999</v>
      </c>
      <c r="J39" s="466">
        <v>179.01953569</v>
      </c>
      <c r="K39" s="466">
        <v>50.375405297</v>
      </c>
      <c r="L39" s="466">
        <v>1.2106374905999999</v>
      </c>
      <c r="M39" s="466">
        <v>1E-10</v>
      </c>
      <c r="N39" s="466">
        <v>1E-10</v>
      </c>
      <c r="O39" s="466">
        <v>1E-10</v>
      </c>
      <c r="P39" s="466">
        <v>1E-10</v>
      </c>
      <c r="Q39" s="466">
        <v>1E-10</v>
      </c>
      <c r="R39" s="466">
        <v>1E-10</v>
      </c>
      <c r="S39" s="466">
        <v>12.085424179</v>
      </c>
      <c r="T39" s="466">
        <v>68.376407318999995</v>
      </c>
      <c r="U39" s="466">
        <v>242.45025530000001</v>
      </c>
      <c r="V39" s="466">
        <v>183.44407136000001</v>
      </c>
      <c r="W39" s="466">
        <v>48.173544276000001</v>
      </c>
      <c r="X39" s="466">
        <v>1.2106374905999999</v>
      </c>
      <c r="Y39" s="466">
        <v>1E-10</v>
      </c>
      <c r="Z39" s="466">
        <v>1E-10</v>
      </c>
      <c r="AA39" s="466">
        <v>1E-10</v>
      </c>
      <c r="AB39" s="466">
        <v>1E-10</v>
      </c>
      <c r="AC39" s="466">
        <v>1E-10</v>
      </c>
      <c r="AD39" s="466">
        <v>1E-10</v>
      </c>
      <c r="AE39" s="466">
        <v>11.696881634</v>
      </c>
      <c r="AF39" s="466">
        <v>75.376421237000002</v>
      </c>
      <c r="AG39" s="466">
        <v>233.62606357999999</v>
      </c>
      <c r="AH39" s="466">
        <v>190.30454234999999</v>
      </c>
      <c r="AI39" s="466">
        <v>47.914875543999997</v>
      </c>
      <c r="AJ39" s="466">
        <v>1.8989722184</v>
      </c>
      <c r="AK39" s="466">
        <v>1E-10</v>
      </c>
      <c r="AL39" s="466">
        <v>1E-10</v>
      </c>
      <c r="AM39" s="466">
        <v>1E-10</v>
      </c>
      <c r="AN39" s="466">
        <v>1E-10</v>
      </c>
      <c r="AO39" s="466">
        <v>1E-10</v>
      </c>
      <c r="AP39" s="466">
        <v>1E-10</v>
      </c>
      <c r="AQ39" s="466">
        <v>11.404184255000001</v>
      </c>
      <c r="AR39" s="466">
        <v>75.867030065999998</v>
      </c>
      <c r="AS39" s="466">
        <v>235.08457256</v>
      </c>
      <c r="AT39" s="466">
        <v>196.50223402</v>
      </c>
      <c r="AU39" s="466">
        <v>48.494144245000001</v>
      </c>
      <c r="AV39" s="466">
        <v>1.8498426670000001</v>
      </c>
      <c r="AW39" s="466">
        <v>1E-10</v>
      </c>
      <c r="AX39" s="466">
        <v>1E-10</v>
      </c>
      <c r="AY39" s="466">
        <v>1E-10</v>
      </c>
      <c r="AZ39" s="466">
        <v>1E-10</v>
      </c>
      <c r="BA39" s="466">
        <v>1E-10</v>
      </c>
      <c r="BB39" s="466">
        <v>1E-10</v>
      </c>
      <c r="BC39" s="466">
        <v>10.919749945</v>
      </c>
      <c r="BD39" s="437">
        <v>72.078860000000006</v>
      </c>
      <c r="BE39" s="437">
        <v>232.2431</v>
      </c>
      <c r="BF39" s="437">
        <v>197.55090000000001</v>
      </c>
      <c r="BG39" s="437">
        <v>52.707850000000001</v>
      </c>
      <c r="BH39" s="437">
        <v>2.3908770000000001</v>
      </c>
      <c r="BI39" s="437">
        <v>0</v>
      </c>
      <c r="BJ39" s="437">
        <v>0</v>
      </c>
      <c r="BK39" s="437">
        <v>0</v>
      </c>
      <c r="BL39" s="437">
        <v>0</v>
      </c>
      <c r="BM39" s="437">
        <v>0</v>
      </c>
      <c r="BN39" s="437">
        <v>0</v>
      </c>
      <c r="BO39" s="437">
        <v>11.48508</v>
      </c>
      <c r="BP39" s="437">
        <v>73.741810000000001</v>
      </c>
      <c r="BQ39" s="437">
        <v>237.52690000000001</v>
      </c>
      <c r="BR39" s="437">
        <v>207.24299999999999</v>
      </c>
      <c r="BS39" s="437">
        <v>53.80189</v>
      </c>
      <c r="BT39" s="437">
        <v>2.438831</v>
      </c>
      <c r="BU39" s="437">
        <v>0</v>
      </c>
      <c r="BV39" s="437">
        <v>0</v>
      </c>
    </row>
    <row r="40" spans="1:74" ht="11.1" customHeight="1" x14ac:dyDescent="0.2">
      <c r="A40" s="6" t="s">
        <v>88</v>
      </c>
      <c r="B40" s="656" t="s">
        <v>1177</v>
      </c>
      <c r="C40" s="466">
        <v>1E-10</v>
      </c>
      <c r="D40" s="466">
        <v>1E-10</v>
      </c>
      <c r="E40" s="466">
        <v>0.19748634094</v>
      </c>
      <c r="F40" s="466">
        <v>0.30464225289000002</v>
      </c>
      <c r="G40" s="466">
        <v>39.889159552000002</v>
      </c>
      <c r="H40" s="466">
        <v>130.86107964999999</v>
      </c>
      <c r="I40" s="466">
        <v>299.36112747999999</v>
      </c>
      <c r="J40" s="466">
        <v>223.13125209</v>
      </c>
      <c r="K40" s="466">
        <v>89.924561295999993</v>
      </c>
      <c r="L40" s="466">
        <v>6.2707110969000004</v>
      </c>
      <c r="M40" s="466">
        <v>1E-10</v>
      </c>
      <c r="N40" s="466">
        <v>8.6425713370000004E-2</v>
      </c>
      <c r="O40" s="466">
        <v>1E-10</v>
      </c>
      <c r="P40" s="466">
        <v>1E-10</v>
      </c>
      <c r="Q40" s="466">
        <v>0.19748634094</v>
      </c>
      <c r="R40" s="466">
        <v>0.26161534467000003</v>
      </c>
      <c r="S40" s="466">
        <v>36.607207373000001</v>
      </c>
      <c r="T40" s="466">
        <v>126.61755368</v>
      </c>
      <c r="U40" s="466">
        <v>301.71639985000002</v>
      </c>
      <c r="V40" s="466">
        <v>225.03652898999999</v>
      </c>
      <c r="W40" s="466">
        <v>86.611928347000003</v>
      </c>
      <c r="X40" s="466">
        <v>6.3680951903</v>
      </c>
      <c r="Y40" s="466">
        <v>1E-10</v>
      </c>
      <c r="Z40" s="466">
        <v>8.6425713370000004E-2</v>
      </c>
      <c r="AA40" s="466">
        <v>1E-10</v>
      </c>
      <c r="AB40" s="466">
        <v>1E-10</v>
      </c>
      <c r="AC40" s="466">
        <v>0.19748634094</v>
      </c>
      <c r="AD40" s="466">
        <v>0.26161534467000003</v>
      </c>
      <c r="AE40" s="466">
        <v>34.170506906999996</v>
      </c>
      <c r="AF40" s="466">
        <v>128.38260679999999</v>
      </c>
      <c r="AG40" s="466">
        <v>292.71648414999999</v>
      </c>
      <c r="AH40" s="466">
        <v>232.40131303000001</v>
      </c>
      <c r="AI40" s="466">
        <v>86.637904109999994</v>
      </c>
      <c r="AJ40" s="466">
        <v>8.3721198827999999</v>
      </c>
      <c r="AK40" s="466">
        <v>1E-10</v>
      </c>
      <c r="AL40" s="466">
        <v>8.6425713370000004E-2</v>
      </c>
      <c r="AM40" s="466">
        <v>1E-10</v>
      </c>
      <c r="AN40" s="466">
        <v>1E-10</v>
      </c>
      <c r="AO40" s="466">
        <v>1E-10</v>
      </c>
      <c r="AP40" s="466">
        <v>0.26161534467000003</v>
      </c>
      <c r="AQ40" s="466">
        <v>31.705989487</v>
      </c>
      <c r="AR40" s="466">
        <v>128.16713655999999</v>
      </c>
      <c r="AS40" s="466">
        <v>290.54506078999998</v>
      </c>
      <c r="AT40" s="466">
        <v>238.72709315</v>
      </c>
      <c r="AU40" s="466">
        <v>87.731047231999995</v>
      </c>
      <c r="AV40" s="466">
        <v>7.9402062695</v>
      </c>
      <c r="AW40" s="466">
        <v>1E-10</v>
      </c>
      <c r="AX40" s="466">
        <v>8.6425713370000004E-2</v>
      </c>
      <c r="AY40" s="466">
        <v>1E-10</v>
      </c>
      <c r="AZ40" s="466">
        <v>1E-10</v>
      </c>
      <c r="BA40" s="466">
        <v>1E-10</v>
      </c>
      <c r="BB40" s="466">
        <v>0.30602431943000002</v>
      </c>
      <c r="BC40" s="466">
        <v>30.652038869999998</v>
      </c>
      <c r="BD40" s="437">
        <v>122.6516</v>
      </c>
      <c r="BE40" s="437">
        <v>288.57310000000001</v>
      </c>
      <c r="BF40" s="437">
        <v>241.96780000000001</v>
      </c>
      <c r="BG40" s="437">
        <v>92.082620000000006</v>
      </c>
      <c r="BH40" s="437">
        <v>8.4306920000000005</v>
      </c>
      <c r="BI40" s="437">
        <v>0</v>
      </c>
      <c r="BJ40" s="437">
        <v>8.6425699999999994E-2</v>
      </c>
      <c r="BK40" s="437">
        <v>0</v>
      </c>
      <c r="BL40" s="437">
        <v>0</v>
      </c>
      <c r="BM40" s="437">
        <v>0</v>
      </c>
      <c r="BN40" s="437">
        <v>0.30602430000000003</v>
      </c>
      <c r="BO40" s="437">
        <v>31.260909999999999</v>
      </c>
      <c r="BP40" s="437">
        <v>122.6925</v>
      </c>
      <c r="BQ40" s="437">
        <v>297.73009999999999</v>
      </c>
      <c r="BR40" s="437">
        <v>252.59030000000001</v>
      </c>
      <c r="BS40" s="437">
        <v>93.667649999999995</v>
      </c>
      <c r="BT40" s="437">
        <v>8.38279</v>
      </c>
      <c r="BU40" s="437">
        <v>0</v>
      </c>
      <c r="BV40" s="437">
        <v>8.6425699999999994E-2</v>
      </c>
    </row>
    <row r="41" spans="1:74" ht="11.1" customHeight="1" x14ac:dyDescent="0.2">
      <c r="A41" s="6" t="s">
        <v>89</v>
      </c>
      <c r="B41" s="656" t="s">
        <v>1178</v>
      </c>
      <c r="C41" s="466">
        <v>1E-10</v>
      </c>
      <c r="D41" s="466">
        <v>1E-10</v>
      </c>
      <c r="E41" s="466">
        <v>2.6918814441999999</v>
      </c>
      <c r="F41" s="466">
        <v>2.0314205096000002</v>
      </c>
      <c r="G41" s="466">
        <v>70.574780961000002</v>
      </c>
      <c r="H41" s="466">
        <v>167.84453711</v>
      </c>
      <c r="I41" s="466">
        <v>274.69613800000002</v>
      </c>
      <c r="J41" s="466">
        <v>215.07267071999999</v>
      </c>
      <c r="K41" s="466">
        <v>88.531193693000006</v>
      </c>
      <c r="L41" s="466">
        <v>7.4759745513000002</v>
      </c>
      <c r="M41" s="466">
        <v>1E-10</v>
      </c>
      <c r="N41" s="466">
        <v>0.15500168607000001</v>
      </c>
      <c r="O41" s="466">
        <v>1E-10</v>
      </c>
      <c r="P41" s="466">
        <v>1E-10</v>
      </c>
      <c r="Q41" s="466">
        <v>2.8507294452999998</v>
      </c>
      <c r="R41" s="466">
        <v>1.1764732523000001</v>
      </c>
      <c r="S41" s="466">
        <v>66.504356592999997</v>
      </c>
      <c r="T41" s="466">
        <v>166.51279503999999</v>
      </c>
      <c r="U41" s="466">
        <v>276.83137053000002</v>
      </c>
      <c r="V41" s="466">
        <v>208.15396956000001</v>
      </c>
      <c r="W41" s="466">
        <v>86.895899428000007</v>
      </c>
      <c r="X41" s="466">
        <v>6.8039285391000002</v>
      </c>
      <c r="Y41" s="466">
        <v>1E-10</v>
      </c>
      <c r="Z41" s="466">
        <v>0.15500168607000001</v>
      </c>
      <c r="AA41" s="466">
        <v>1E-10</v>
      </c>
      <c r="AB41" s="466">
        <v>1E-10</v>
      </c>
      <c r="AC41" s="466">
        <v>3.0262089085000001</v>
      </c>
      <c r="AD41" s="466">
        <v>1.0703987238999999</v>
      </c>
      <c r="AE41" s="466">
        <v>65.181404337000004</v>
      </c>
      <c r="AF41" s="466">
        <v>171.40336232999999</v>
      </c>
      <c r="AG41" s="466">
        <v>263.14992902</v>
      </c>
      <c r="AH41" s="466">
        <v>214.72463784999999</v>
      </c>
      <c r="AI41" s="466">
        <v>93.237256372000004</v>
      </c>
      <c r="AJ41" s="466">
        <v>9.2468806264999994</v>
      </c>
      <c r="AK41" s="466">
        <v>1E-10</v>
      </c>
      <c r="AL41" s="466">
        <v>0.19627577433000001</v>
      </c>
      <c r="AM41" s="466">
        <v>1E-10</v>
      </c>
      <c r="AN41" s="466">
        <v>1E-10</v>
      </c>
      <c r="AO41" s="466">
        <v>0.91179946434000003</v>
      </c>
      <c r="AP41" s="466">
        <v>0.95931829946000002</v>
      </c>
      <c r="AQ41" s="466">
        <v>61.925461427999998</v>
      </c>
      <c r="AR41" s="466">
        <v>171.00860578999999</v>
      </c>
      <c r="AS41" s="466">
        <v>248.46348422</v>
      </c>
      <c r="AT41" s="466">
        <v>216.57377054</v>
      </c>
      <c r="AU41" s="466">
        <v>96.080513938999999</v>
      </c>
      <c r="AV41" s="466">
        <v>9.3141260412999998</v>
      </c>
      <c r="AW41" s="466">
        <v>1E-10</v>
      </c>
      <c r="AX41" s="466">
        <v>0.19627577433000001</v>
      </c>
      <c r="AY41" s="466">
        <v>1E-10</v>
      </c>
      <c r="AZ41" s="466">
        <v>1E-10</v>
      </c>
      <c r="BA41" s="466">
        <v>0.92634669858999996</v>
      </c>
      <c r="BB41" s="466">
        <v>1.0271179261000001</v>
      </c>
      <c r="BC41" s="466">
        <v>59.701914545000001</v>
      </c>
      <c r="BD41" s="437">
        <v>169.87700000000001</v>
      </c>
      <c r="BE41" s="437">
        <v>251.3946</v>
      </c>
      <c r="BF41" s="437">
        <v>217.2766</v>
      </c>
      <c r="BG41" s="437">
        <v>97.633170000000007</v>
      </c>
      <c r="BH41" s="437">
        <v>9.7903500000000001</v>
      </c>
      <c r="BI41" s="437">
        <v>0</v>
      </c>
      <c r="BJ41" s="437">
        <v>0.1962758</v>
      </c>
      <c r="BK41" s="437">
        <v>0</v>
      </c>
      <c r="BL41" s="437">
        <v>0</v>
      </c>
      <c r="BM41" s="437">
        <v>1.193713</v>
      </c>
      <c r="BN41" s="437">
        <v>1.303382</v>
      </c>
      <c r="BO41" s="437">
        <v>58.35136</v>
      </c>
      <c r="BP41" s="437">
        <v>167.52500000000001</v>
      </c>
      <c r="BQ41" s="437">
        <v>266.18650000000002</v>
      </c>
      <c r="BR41" s="437">
        <v>220.97020000000001</v>
      </c>
      <c r="BS41" s="437">
        <v>101.027</v>
      </c>
      <c r="BT41" s="437">
        <v>10.218360000000001</v>
      </c>
      <c r="BU41" s="437">
        <v>0</v>
      </c>
      <c r="BV41" s="437">
        <v>0.1962758</v>
      </c>
    </row>
    <row r="42" spans="1:74" ht="11.1" customHeight="1" x14ac:dyDescent="0.2">
      <c r="A42" s="6" t="s">
        <v>90</v>
      </c>
      <c r="B42" s="656" t="s">
        <v>1179</v>
      </c>
      <c r="C42" s="466">
        <v>1E-10</v>
      </c>
      <c r="D42" s="466">
        <v>0.30388254580000001</v>
      </c>
      <c r="E42" s="466">
        <v>6.2062271212000004</v>
      </c>
      <c r="F42" s="466">
        <v>7.5655455105999998</v>
      </c>
      <c r="G42" s="466">
        <v>70.374013927999997</v>
      </c>
      <c r="H42" s="466">
        <v>218.08817841000001</v>
      </c>
      <c r="I42" s="466">
        <v>326.02545939999999</v>
      </c>
      <c r="J42" s="466">
        <v>251.26659183000001</v>
      </c>
      <c r="K42" s="466">
        <v>118.95003366</v>
      </c>
      <c r="L42" s="466">
        <v>11.180928668</v>
      </c>
      <c r="M42" s="466">
        <v>0.19802112645</v>
      </c>
      <c r="N42" s="466">
        <v>1E-10</v>
      </c>
      <c r="O42" s="466">
        <v>1E-10</v>
      </c>
      <c r="P42" s="466">
        <v>0.30388254580000001</v>
      </c>
      <c r="Q42" s="466">
        <v>6.5683201428000002</v>
      </c>
      <c r="R42" s="466">
        <v>5.6887824273999996</v>
      </c>
      <c r="S42" s="466">
        <v>68.449577590000004</v>
      </c>
      <c r="T42" s="466">
        <v>219.88706730000001</v>
      </c>
      <c r="U42" s="466">
        <v>326.90084483999999</v>
      </c>
      <c r="V42" s="466">
        <v>242.42297728</v>
      </c>
      <c r="W42" s="466">
        <v>116.64028986</v>
      </c>
      <c r="X42" s="466">
        <v>9.9953220844999997</v>
      </c>
      <c r="Y42" s="466">
        <v>0.22648891231000001</v>
      </c>
      <c r="Z42" s="466">
        <v>1E-10</v>
      </c>
      <c r="AA42" s="466">
        <v>1E-10</v>
      </c>
      <c r="AB42" s="466">
        <v>0.30388254580000001</v>
      </c>
      <c r="AC42" s="466">
        <v>7.1753124563000004</v>
      </c>
      <c r="AD42" s="466">
        <v>5.3809748418999996</v>
      </c>
      <c r="AE42" s="466">
        <v>68.101673155</v>
      </c>
      <c r="AF42" s="466">
        <v>225.24433202</v>
      </c>
      <c r="AG42" s="466">
        <v>313.18025424000001</v>
      </c>
      <c r="AH42" s="466">
        <v>242.71427949</v>
      </c>
      <c r="AI42" s="466">
        <v>125.63120050000001</v>
      </c>
      <c r="AJ42" s="466">
        <v>10.969477492999999</v>
      </c>
      <c r="AK42" s="466">
        <v>0.22648891231000001</v>
      </c>
      <c r="AL42" s="466">
        <v>0.12750627879000001</v>
      </c>
      <c r="AM42" s="466">
        <v>1E-10</v>
      </c>
      <c r="AN42" s="466">
        <v>0.30388254580000001</v>
      </c>
      <c r="AO42" s="466">
        <v>3.7195485870999998</v>
      </c>
      <c r="AP42" s="466">
        <v>4.1688682758000004</v>
      </c>
      <c r="AQ42" s="466">
        <v>62.964296150000003</v>
      </c>
      <c r="AR42" s="466">
        <v>224.71430708</v>
      </c>
      <c r="AS42" s="466">
        <v>299.46181379000001</v>
      </c>
      <c r="AT42" s="466">
        <v>245.18951661</v>
      </c>
      <c r="AU42" s="466">
        <v>129.78573394</v>
      </c>
      <c r="AV42" s="466">
        <v>11.312877046000001</v>
      </c>
      <c r="AW42" s="466">
        <v>0.22648891231000001</v>
      </c>
      <c r="AX42" s="466">
        <v>0.12750627879000001</v>
      </c>
      <c r="AY42" s="466">
        <v>1E-10</v>
      </c>
      <c r="AZ42" s="466">
        <v>0.30388254580000001</v>
      </c>
      <c r="BA42" s="466">
        <v>3.8184876543000001</v>
      </c>
      <c r="BB42" s="466">
        <v>4.5999540442000004</v>
      </c>
      <c r="BC42" s="466">
        <v>66.942018653999995</v>
      </c>
      <c r="BD42" s="437">
        <v>229.19329999999999</v>
      </c>
      <c r="BE42" s="437">
        <v>301.45389999999998</v>
      </c>
      <c r="BF42" s="437">
        <v>248.0069</v>
      </c>
      <c r="BG42" s="437">
        <v>130.27709999999999</v>
      </c>
      <c r="BH42" s="437">
        <v>12.017390000000001</v>
      </c>
      <c r="BI42" s="437">
        <v>0.22648889999999999</v>
      </c>
      <c r="BJ42" s="437">
        <v>0.12750629999999999</v>
      </c>
      <c r="BK42" s="437">
        <v>0</v>
      </c>
      <c r="BL42" s="437">
        <v>0.71620510000000004</v>
      </c>
      <c r="BM42" s="437">
        <v>4.5091799999999997</v>
      </c>
      <c r="BN42" s="437">
        <v>5.2531090000000003</v>
      </c>
      <c r="BO42" s="437">
        <v>65.930009999999996</v>
      </c>
      <c r="BP42" s="437">
        <v>228.8057</v>
      </c>
      <c r="BQ42" s="437">
        <v>315.49489999999997</v>
      </c>
      <c r="BR42" s="437">
        <v>250.06630000000001</v>
      </c>
      <c r="BS42" s="437">
        <v>133.30520000000001</v>
      </c>
      <c r="BT42" s="437">
        <v>11.8849</v>
      </c>
      <c r="BU42" s="437">
        <v>0.25787779999999999</v>
      </c>
      <c r="BV42" s="437">
        <v>0.12750629999999999</v>
      </c>
    </row>
    <row r="43" spans="1:74" ht="11.1" customHeight="1" x14ac:dyDescent="0.2">
      <c r="A43" s="6" t="s">
        <v>91</v>
      </c>
      <c r="B43" s="656" t="s">
        <v>1255</v>
      </c>
      <c r="C43" s="466">
        <v>29.331575326999999</v>
      </c>
      <c r="D43" s="466">
        <v>41.073966747999997</v>
      </c>
      <c r="E43" s="466">
        <v>55.381480410000002</v>
      </c>
      <c r="F43" s="466">
        <v>97.4111142</v>
      </c>
      <c r="G43" s="466">
        <v>226.54020928</v>
      </c>
      <c r="H43" s="466">
        <v>370.41215712000002</v>
      </c>
      <c r="I43" s="466">
        <v>465.95309710999999</v>
      </c>
      <c r="J43" s="466">
        <v>425.7543139</v>
      </c>
      <c r="K43" s="466">
        <v>308.45549173000001</v>
      </c>
      <c r="L43" s="466">
        <v>141.54297880999999</v>
      </c>
      <c r="M43" s="466">
        <v>56.794111696999998</v>
      </c>
      <c r="N43" s="466">
        <v>47.279534765999998</v>
      </c>
      <c r="O43" s="466">
        <v>33.058949831</v>
      </c>
      <c r="P43" s="466">
        <v>44.934032889000001</v>
      </c>
      <c r="Q43" s="466">
        <v>63.869552046999999</v>
      </c>
      <c r="R43" s="466">
        <v>100.27584244000001</v>
      </c>
      <c r="S43" s="466">
        <v>218.07920217</v>
      </c>
      <c r="T43" s="466">
        <v>359.67533397</v>
      </c>
      <c r="U43" s="466">
        <v>466.39929889000001</v>
      </c>
      <c r="V43" s="466">
        <v>423.95608998</v>
      </c>
      <c r="W43" s="466">
        <v>303.26496448</v>
      </c>
      <c r="X43" s="466">
        <v>148.19094562999999</v>
      </c>
      <c r="Y43" s="466">
        <v>61.617941426999998</v>
      </c>
      <c r="Z43" s="466">
        <v>49.016769758999999</v>
      </c>
      <c r="AA43" s="466">
        <v>34.143101307999999</v>
      </c>
      <c r="AB43" s="466">
        <v>46.397101184999997</v>
      </c>
      <c r="AC43" s="466">
        <v>65.599273714999995</v>
      </c>
      <c r="AD43" s="466">
        <v>96.792462583000002</v>
      </c>
      <c r="AE43" s="466">
        <v>215.83977378</v>
      </c>
      <c r="AF43" s="466">
        <v>354.15176565000002</v>
      </c>
      <c r="AG43" s="466">
        <v>460.45101119999998</v>
      </c>
      <c r="AH43" s="466">
        <v>423.94393654999999</v>
      </c>
      <c r="AI43" s="466">
        <v>303.74637352000002</v>
      </c>
      <c r="AJ43" s="466">
        <v>156.74543366</v>
      </c>
      <c r="AK43" s="466">
        <v>59.993094933000002</v>
      </c>
      <c r="AL43" s="466">
        <v>51.131119613999999</v>
      </c>
      <c r="AM43" s="466">
        <v>33.858902008000001</v>
      </c>
      <c r="AN43" s="466">
        <v>46.297995417999999</v>
      </c>
      <c r="AO43" s="466">
        <v>63.380845266000001</v>
      </c>
      <c r="AP43" s="466">
        <v>97.893225326999996</v>
      </c>
      <c r="AQ43" s="466">
        <v>215.15668292999999</v>
      </c>
      <c r="AR43" s="466">
        <v>361.53058711</v>
      </c>
      <c r="AS43" s="466">
        <v>458.91573041999999</v>
      </c>
      <c r="AT43" s="466">
        <v>427.9260031</v>
      </c>
      <c r="AU43" s="466">
        <v>305.61620058</v>
      </c>
      <c r="AV43" s="466">
        <v>155.21799884999999</v>
      </c>
      <c r="AW43" s="466">
        <v>66.019558515</v>
      </c>
      <c r="AX43" s="466">
        <v>51.005563879</v>
      </c>
      <c r="AY43" s="466">
        <v>33.098247387000001</v>
      </c>
      <c r="AZ43" s="466">
        <v>49.700136966999999</v>
      </c>
      <c r="BA43" s="466">
        <v>70.127575238000006</v>
      </c>
      <c r="BB43" s="466">
        <v>100.42561044999999</v>
      </c>
      <c r="BC43" s="466">
        <v>217.11202521000001</v>
      </c>
      <c r="BD43" s="437">
        <v>355.94819999999999</v>
      </c>
      <c r="BE43" s="437">
        <v>465.99630000000002</v>
      </c>
      <c r="BF43" s="437">
        <v>436.78919999999999</v>
      </c>
      <c r="BG43" s="437">
        <v>308.87599999999998</v>
      </c>
      <c r="BH43" s="437">
        <v>155.50190000000001</v>
      </c>
      <c r="BI43" s="437">
        <v>65.904740000000004</v>
      </c>
      <c r="BJ43" s="437">
        <v>48.935420000000001</v>
      </c>
      <c r="BK43" s="437">
        <v>34.567950000000003</v>
      </c>
      <c r="BL43" s="437">
        <v>48.169879999999999</v>
      </c>
      <c r="BM43" s="437">
        <v>74.147440000000003</v>
      </c>
      <c r="BN43" s="437">
        <v>101.3603</v>
      </c>
      <c r="BO43" s="437">
        <v>220.5899</v>
      </c>
      <c r="BP43" s="437">
        <v>356.16860000000003</v>
      </c>
      <c r="BQ43" s="437">
        <v>475.82979999999998</v>
      </c>
      <c r="BR43" s="437">
        <v>445.30470000000003</v>
      </c>
      <c r="BS43" s="437">
        <v>312.40550000000002</v>
      </c>
      <c r="BT43" s="437">
        <v>158.03139999999999</v>
      </c>
      <c r="BU43" s="437">
        <v>69.127709999999993</v>
      </c>
      <c r="BV43" s="437">
        <v>49.588349999999998</v>
      </c>
    </row>
    <row r="44" spans="1:74" ht="11.1" customHeight="1" x14ac:dyDescent="0.2">
      <c r="A44" s="6" t="s">
        <v>92</v>
      </c>
      <c r="B44" s="656" t="s">
        <v>1181</v>
      </c>
      <c r="C44" s="466">
        <v>5.5107301608999997</v>
      </c>
      <c r="D44" s="466">
        <v>7.0142356526</v>
      </c>
      <c r="E44" s="466">
        <v>23.399155122</v>
      </c>
      <c r="F44" s="466">
        <v>39.466537764000002</v>
      </c>
      <c r="G44" s="466">
        <v>173.63366277</v>
      </c>
      <c r="H44" s="466">
        <v>343.31459926999997</v>
      </c>
      <c r="I44" s="466">
        <v>431.64270594999999</v>
      </c>
      <c r="J44" s="466">
        <v>394.40543399000001</v>
      </c>
      <c r="K44" s="466">
        <v>255.51172015</v>
      </c>
      <c r="L44" s="466">
        <v>61.892778319999998</v>
      </c>
      <c r="M44" s="466">
        <v>4.9817997606000004</v>
      </c>
      <c r="N44" s="466">
        <v>5.1313258008</v>
      </c>
      <c r="O44" s="466">
        <v>6.7147062400999999</v>
      </c>
      <c r="P44" s="466">
        <v>7.4456980050999997</v>
      </c>
      <c r="Q44" s="466">
        <v>28.162572678</v>
      </c>
      <c r="R44" s="466">
        <v>36.926239242999998</v>
      </c>
      <c r="S44" s="466">
        <v>163.99971434</v>
      </c>
      <c r="T44" s="466">
        <v>330.37035150999998</v>
      </c>
      <c r="U44" s="466">
        <v>429.60327773</v>
      </c>
      <c r="V44" s="466">
        <v>384.14980933999999</v>
      </c>
      <c r="W44" s="466">
        <v>250.38309805</v>
      </c>
      <c r="X44" s="466">
        <v>63.371529604000003</v>
      </c>
      <c r="Y44" s="466">
        <v>5.6873314776999999</v>
      </c>
      <c r="Z44" s="466">
        <v>5.2287373507000003</v>
      </c>
      <c r="AA44" s="466">
        <v>7.1062610654</v>
      </c>
      <c r="AB44" s="466">
        <v>7.2538765698000001</v>
      </c>
      <c r="AC44" s="466">
        <v>29.257565067000002</v>
      </c>
      <c r="AD44" s="466">
        <v>33.138872896000002</v>
      </c>
      <c r="AE44" s="466">
        <v>161.8250918</v>
      </c>
      <c r="AF44" s="466">
        <v>322.16085928000001</v>
      </c>
      <c r="AG44" s="466">
        <v>420.44927214000001</v>
      </c>
      <c r="AH44" s="466">
        <v>381.47164776</v>
      </c>
      <c r="AI44" s="466">
        <v>254.54405749</v>
      </c>
      <c r="AJ44" s="466">
        <v>70.597324416000006</v>
      </c>
      <c r="AK44" s="466">
        <v>5.3219647005999997</v>
      </c>
      <c r="AL44" s="466">
        <v>7.4964350911000004</v>
      </c>
      <c r="AM44" s="466">
        <v>6.1312683990999997</v>
      </c>
      <c r="AN44" s="466">
        <v>6.8867103945999997</v>
      </c>
      <c r="AO44" s="466">
        <v>22.718331998</v>
      </c>
      <c r="AP44" s="466">
        <v>31.076392814999998</v>
      </c>
      <c r="AQ44" s="466">
        <v>160.00134237</v>
      </c>
      <c r="AR44" s="466">
        <v>328.83665815000001</v>
      </c>
      <c r="AS44" s="466">
        <v>418.79745940999999</v>
      </c>
      <c r="AT44" s="466">
        <v>383.99573048000002</v>
      </c>
      <c r="AU44" s="466">
        <v>255.68660591</v>
      </c>
      <c r="AV44" s="466">
        <v>70.456957106000004</v>
      </c>
      <c r="AW44" s="466">
        <v>5.6711036006000004</v>
      </c>
      <c r="AX44" s="466">
        <v>7.1549411928</v>
      </c>
      <c r="AY44" s="466">
        <v>7.1494380659000001</v>
      </c>
      <c r="AZ44" s="466">
        <v>8.3587495403999998</v>
      </c>
      <c r="BA44" s="466">
        <v>25.234925538999999</v>
      </c>
      <c r="BB44" s="466">
        <v>32.001529407</v>
      </c>
      <c r="BC44" s="466">
        <v>162.9501874</v>
      </c>
      <c r="BD44" s="437">
        <v>324.27190000000002</v>
      </c>
      <c r="BE44" s="437">
        <v>428.17829999999998</v>
      </c>
      <c r="BF44" s="437">
        <v>391.77339999999998</v>
      </c>
      <c r="BG44" s="437">
        <v>256.99040000000002</v>
      </c>
      <c r="BH44" s="437">
        <v>71.593789999999998</v>
      </c>
      <c r="BI44" s="437">
        <v>5.9567350000000001</v>
      </c>
      <c r="BJ44" s="437">
        <v>7.2662469999999999</v>
      </c>
      <c r="BK44" s="437">
        <v>7.3572569999999997</v>
      </c>
      <c r="BL44" s="437">
        <v>9.2496849999999995</v>
      </c>
      <c r="BM44" s="437">
        <v>27.576889999999999</v>
      </c>
      <c r="BN44" s="437">
        <v>34.129489999999997</v>
      </c>
      <c r="BO44" s="437">
        <v>169.34059999999999</v>
      </c>
      <c r="BP44" s="437">
        <v>322.58030000000002</v>
      </c>
      <c r="BQ44" s="437">
        <v>442.904</v>
      </c>
      <c r="BR44" s="437">
        <v>396.64699999999999</v>
      </c>
      <c r="BS44" s="437">
        <v>257.88249999999999</v>
      </c>
      <c r="BT44" s="437">
        <v>71.424670000000006</v>
      </c>
      <c r="BU44" s="437">
        <v>6.4620870000000004</v>
      </c>
      <c r="BV44" s="437">
        <v>7.2067949999999996</v>
      </c>
    </row>
    <row r="45" spans="1:74" ht="11.1" customHeight="1" x14ac:dyDescent="0.2">
      <c r="A45" s="6" t="s">
        <v>93</v>
      </c>
      <c r="B45" s="656" t="s">
        <v>1182</v>
      </c>
      <c r="C45" s="466">
        <v>13.177402449000001</v>
      </c>
      <c r="D45" s="466">
        <v>21.854101352000001</v>
      </c>
      <c r="E45" s="466">
        <v>64.656097571999993</v>
      </c>
      <c r="F45" s="466">
        <v>117.85752481999999</v>
      </c>
      <c r="G45" s="466">
        <v>281.38334848</v>
      </c>
      <c r="H45" s="466">
        <v>491.84664162000001</v>
      </c>
      <c r="I45" s="466">
        <v>578.97563908999996</v>
      </c>
      <c r="J45" s="466">
        <v>585.99154352000005</v>
      </c>
      <c r="K45" s="466">
        <v>411.76039831000003</v>
      </c>
      <c r="L45" s="466">
        <v>158.14197397999999</v>
      </c>
      <c r="M45" s="466">
        <v>36.901373182999997</v>
      </c>
      <c r="N45" s="466">
        <v>11.904229738</v>
      </c>
      <c r="O45" s="466">
        <v>15.44865843</v>
      </c>
      <c r="P45" s="466">
        <v>23.071230655000001</v>
      </c>
      <c r="Q45" s="466">
        <v>75.441077380999999</v>
      </c>
      <c r="R45" s="466">
        <v>118.0532267</v>
      </c>
      <c r="S45" s="466">
        <v>277.58071348999999</v>
      </c>
      <c r="T45" s="466">
        <v>484.11770822</v>
      </c>
      <c r="U45" s="466">
        <v>584.02295646000005</v>
      </c>
      <c r="V45" s="466">
        <v>580.42208880999999</v>
      </c>
      <c r="W45" s="466">
        <v>404.24984587</v>
      </c>
      <c r="X45" s="466">
        <v>157.55760753999999</v>
      </c>
      <c r="Y45" s="466">
        <v>40.493037659999999</v>
      </c>
      <c r="Z45" s="466">
        <v>12.061267473999999</v>
      </c>
      <c r="AA45" s="466">
        <v>16.174983515000001</v>
      </c>
      <c r="AB45" s="466">
        <v>22.502581710000001</v>
      </c>
      <c r="AC45" s="466">
        <v>74.135049999000003</v>
      </c>
      <c r="AD45" s="466">
        <v>107.93884752</v>
      </c>
      <c r="AE45" s="466">
        <v>272.80566771999997</v>
      </c>
      <c r="AF45" s="466">
        <v>471.58449443000001</v>
      </c>
      <c r="AG45" s="466">
        <v>567.20015307999995</v>
      </c>
      <c r="AH45" s="466">
        <v>563.95168252999997</v>
      </c>
      <c r="AI45" s="466">
        <v>405.84995855</v>
      </c>
      <c r="AJ45" s="466">
        <v>165.22663965000001</v>
      </c>
      <c r="AK45" s="466">
        <v>39.561064872000003</v>
      </c>
      <c r="AL45" s="466">
        <v>18.802658438000002</v>
      </c>
      <c r="AM45" s="466">
        <v>14.252916699</v>
      </c>
      <c r="AN45" s="466">
        <v>20.838827054999999</v>
      </c>
      <c r="AO45" s="466">
        <v>65.823884555999996</v>
      </c>
      <c r="AP45" s="466">
        <v>105.8947156</v>
      </c>
      <c r="AQ45" s="466">
        <v>277.32903714000003</v>
      </c>
      <c r="AR45" s="466">
        <v>477.51172219</v>
      </c>
      <c r="AS45" s="466">
        <v>576.48805617000005</v>
      </c>
      <c r="AT45" s="466">
        <v>564.37354085000004</v>
      </c>
      <c r="AU45" s="466">
        <v>408.58094413999999</v>
      </c>
      <c r="AV45" s="466">
        <v>166.19774002</v>
      </c>
      <c r="AW45" s="466">
        <v>37.951662808999998</v>
      </c>
      <c r="AX45" s="466">
        <v>18.358999772000001</v>
      </c>
      <c r="AY45" s="466">
        <v>16.022761868</v>
      </c>
      <c r="AZ45" s="466">
        <v>21.342615642999998</v>
      </c>
      <c r="BA45" s="466">
        <v>71.281415996999996</v>
      </c>
      <c r="BB45" s="466">
        <v>108.78055526</v>
      </c>
      <c r="BC45" s="466">
        <v>283.57620429999997</v>
      </c>
      <c r="BD45" s="437">
        <v>480.03739999999999</v>
      </c>
      <c r="BE45" s="437">
        <v>589.38080000000002</v>
      </c>
      <c r="BF45" s="437">
        <v>579.24149999999997</v>
      </c>
      <c r="BG45" s="437">
        <v>415.99680000000001</v>
      </c>
      <c r="BH45" s="437">
        <v>168.98490000000001</v>
      </c>
      <c r="BI45" s="437">
        <v>39.330190000000002</v>
      </c>
      <c r="BJ45" s="437">
        <v>19.547940000000001</v>
      </c>
      <c r="BK45" s="437">
        <v>16.293430000000001</v>
      </c>
      <c r="BL45" s="437">
        <v>24.32094</v>
      </c>
      <c r="BM45" s="437">
        <v>77.248800000000003</v>
      </c>
      <c r="BN45" s="437">
        <v>114.666</v>
      </c>
      <c r="BO45" s="437">
        <v>295.17790000000002</v>
      </c>
      <c r="BP45" s="437">
        <v>483.45350000000002</v>
      </c>
      <c r="BQ45" s="437">
        <v>601.00059999999996</v>
      </c>
      <c r="BR45" s="437">
        <v>585.00840000000005</v>
      </c>
      <c r="BS45" s="437">
        <v>418.67500000000001</v>
      </c>
      <c r="BT45" s="437">
        <v>165.50319999999999</v>
      </c>
      <c r="BU45" s="437">
        <v>42.34301</v>
      </c>
      <c r="BV45" s="437">
        <v>19.211410000000001</v>
      </c>
    </row>
    <row r="46" spans="1:74" ht="11.1" customHeight="1" x14ac:dyDescent="0.2">
      <c r="A46" s="6" t="s">
        <v>94</v>
      </c>
      <c r="B46" s="656" t="s">
        <v>1183</v>
      </c>
      <c r="C46" s="466">
        <v>1.2155377656999999</v>
      </c>
      <c r="D46" s="466">
        <v>4.0739123595000004</v>
      </c>
      <c r="E46" s="466">
        <v>18.865263561999999</v>
      </c>
      <c r="F46" s="466">
        <v>47.404588775999997</v>
      </c>
      <c r="G46" s="466">
        <v>100.44391209</v>
      </c>
      <c r="H46" s="466">
        <v>286.54566362999998</v>
      </c>
      <c r="I46" s="466">
        <v>390.40144098000002</v>
      </c>
      <c r="J46" s="466">
        <v>344.59474974</v>
      </c>
      <c r="K46" s="466">
        <v>207.82902863999999</v>
      </c>
      <c r="L46" s="466">
        <v>71.321201990999995</v>
      </c>
      <c r="M46" s="466">
        <v>10.323028342000001</v>
      </c>
      <c r="N46" s="466">
        <v>0.11460243224</v>
      </c>
      <c r="O46" s="466">
        <v>1.0996366939</v>
      </c>
      <c r="P46" s="466">
        <v>4.0721462638999997</v>
      </c>
      <c r="Q46" s="466">
        <v>19.101063527000001</v>
      </c>
      <c r="R46" s="466">
        <v>49.143771041000001</v>
      </c>
      <c r="S46" s="466">
        <v>109.27199983</v>
      </c>
      <c r="T46" s="466">
        <v>287.87141496999999</v>
      </c>
      <c r="U46" s="466">
        <v>393.41460727999998</v>
      </c>
      <c r="V46" s="466">
        <v>356.09376760999999</v>
      </c>
      <c r="W46" s="466">
        <v>208.02024435999999</v>
      </c>
      <c r="X46" s="466">
        <v>74.737531981000004</v>
      </c>
      <c r="Y46" s="466">
        <v>11.460203898</v>
      </c>
      <c r="Z46" s="466">
        <v>0.11460243224</v>
      </c>
      <c r="AA46" s="466">
        <v>1.1040016629</v>
      </c>
      <c r="AB46" s="466">
        <v>4.3597400685999999</v>
      </c>
      <c r="AC46" s="466">
        <v>18.166175705000001</v>
      </c>
      <c r="AD46" s="466">
        <v>50.528015107999998</v>
      </c>
      <c r="AE46" s="466">
        <v>114.24683311</v>
      </c>
      <c r="AF46" s="466">
        <v>298.67576228000001</v>
      </c>
      <c r="AG46" s="466">
        <v>396.99953778999998</v>
      </c>
      <c r="AH46" s="466">
        <v>348.86917319000003</v>
      </c>
      <c r="AI46" s="466">
        <v>208.14654281</v>
      </c>
      <c r="AJ46" s="466">
        <v>71.842005998999994</v>
      </c>
      <c r="AK46" s="466">
        <v>13.458314085</v>
      </c>
      <c r="AL46" s="466">
        <v>0.11460243224</v>
      </c>
      <c r="AM46" s="466">
        <v>0.95526750855999998</v>
      </c>
      <c r="AN46" s="466">
        <v>4.3019462133999999</v>
      </c>
      <c r="AO46" s="466">
        <v>18.453007846999999</v>
      </c>
      <c r="AP46" s="466">
        <v>50.513430233999998</v>
      </c>
      <c r="AQ46" s="466">
        <v>112.58250756</v>
      </c>
      <c r="AR46" s="466">
        <v>297.02801173</v>
      </c>
      <c r="AS46" s="466">
        <v>401.05711387999997</v>
      </c>
      <c r="AT46" s="466">
        <v>347.17098422999999</v>
      </c>
      <c r="AU46" s="466">
        <v>211.74964370999999</v>
      </c>
      <c r="AV46" s="466">
        <v>70.939166591000003</v>
      </c>
      <c r="AW46" s="466">
        <v>12.069630350000001</v>
      </c>
      <c r="AX46" s="466">
        <v>0.11460243224</v>
      </c>
      <c r="AY46" s="466">
        <v>0.95526750855999998</v>
      </c>
      <c r="AZ46" s="466">
        <v>4.3019462133999999</v>
      </c>
      <c r="BA46" s="466">
        <v>16.477877309</v>
      </c>
      <c r="BB46" s="466">
        <v>49.777934330999997</v>
      </c>
      <c r="BC46" s="466">
        <v>111.88038358999999</v>
      </c>
      <c r="BD46" s="437">
        <v>285.30110000000002</v>
      </c>
      <c r="BE46" s="437">
        <v>407.9314</v>
      </c>
      <c r="BF46" s="437">
        <v>349.42649999999998</v>
      </c>
      <c r="BG46" s="437">
        <v>213.35400000000001</v>
      </c>
      <c r="BH46" s="437">
        <v>75.512799999999999</v>
      </c>
      <c r="BI46" s="437">
        <v>12.4054</v>
      </c>
      <c r="BJ46" s="437">
        <v>0.11460239999999999</v>
      </c>
      <c r="BK46" s="437">
        <v>0.64767799999999998</v>
      </c>
      <c r="BL46" s="437">
        <v>3.7863699999999998</v>
      </c>
      <c r="BM46" s="437">
        <v>15.104010000000001</v>
      </c>
      <c r="BN46" s="437">
        <v>48.6111</v>
      </c>
      <c r="BO46" s="437">
        <v>107.7784</v>
      </c>
      <c r="BP46" s="437">
        <v>286.2294</v>
      </c>
      <c r="BQ46" s="437">
        <v>410.74310000000003</v>
      </c>
      <c r="BR46" s="437">
        <v>359.33690000000001</v>
      </c>
      <c r="BS46" s="437">
        <v>214.33969999999999</v>
      </c>
      <c r="BT46" s="437">
        <v>74.155069999999995</v>
      </c>
      <c r="BU46" s="437">
        <v>12.533670000000001</v>
      </c>
      <c r="BV46" s="437">
        <v>0.11460239999999999</v>
      </c>
    </row>
    <row r="47" spans="1:74" ht="11.1" customHeight="1" x14ac:dyDescent="0.2">
      <c r="A47" s="6" t="s">
        <v>95</v>
      </c>
      <c r="B47" s="656" t="s">
        <v>1187</v>
      </c>
      <c r="C47" s="466">
        <v>9.5796580871000003</v>
      </c>
      <c r="D47" s="466">
        <v>8.5266556783999992</v>
      </c>
      <c r="E47" s="466">
        <v>12.892752236</v>
      </c>
      <c r="F47" s="466">
        <v>22.100022037999999</v>
      </c>
      <c r="G47" s="466">
        <v>39.859133061000001</v>
      </c>
      <c r="H47" s="466">
        <v>123.37512502</v>
      </c>
      <c r="I47" s="466">
        <v>233.92216278000001</v>
      </c>
      <c r="J47" s="466">
        <v>236.62075508999999</v>
      </c>
      <c r="K47" s="466">
        <v>152.99737296000001</v>
      </c>
      <c r="L47" s="466">
        <v>54.256601162000003</v>
      </c>
      <c r="M47" s="466">
        <v>14.980184196</v>
      </c>
      <c r="N47" s="466">
        <v>9.0775060521000004</v>
      </c>
      <c r="O47" s="466">
        <v>9.6924804099999999</v>
      </c>
      <c r="P47" s="466">
        <v>8.6968087888000003</v>
      </c>
      <c r="Q47" s="466">
        <v>12.91722929</v>
      </c>
      <c r="R47" s="466">
        <v>23.066920280000001</v>
      </c>
      <c r="S47" s="466">
        <v>44.359502900999999</v>
      </c>
      <c r="T47" s="466">
        <v>125.80353103</v>
      </c>
      <c r="U47" s="466">
        <v>236.81801361999999</v>
      </c>
      <c r="V47" s="466">
        <v>249.31630949999999</v>
      </c>
      <c r="W47" s="466">
        <v>161.36707530999999</v>
      </c>
      <c r="X47" s="466">
        <v>61.060294499000001</v>
      </c>
      <c r="Y47" s="466">
        <v>15.550647065</v>
      </c>
      <c r="Z47" s="466">
        <v>9.2769116601999997</v>
      </c>
      <c r="AA47" s="466">
        <v>9.9450552421000005</v>
      </c>
      <c r="AB47" s="466">
        <v>8.6643732190999998</v>
      </c>
      <c r="AC47" s="466">
        <v>12.658698187000001</v>
      </c>
      <c r="AD47" s="466">
        <v>23.790630153999999</v>
      </c>
      <c r="AE47" s="466">
        <v>47.134885767999997</v>
      </c>
      <c r="AF47" s="466">
        <v>136.68900033</v>
      </c>
      <c r="AG47" s="466">
        <v>248.35997234000001</v>
      </c>
      <c r="AH47" s="466">
        <v>254.19641064000001</v>
      </c>
      <c r="AI47" s="466">
        <v>161.63652139999999</v>
      </c>
      <c r="AJ47" s="466">
        <v>59.290496744000002</v>
      </c>
      <c r="AK47" s="466">
        <v>16.936049472000001</v>
      </c>
      <c r="AL47" s="466">
        <v>9.1861642449000005</v>
      </c>
      <c r="AM47" s="466">
        <v>9.7963486398999997</v>
      </c>
      <c r="AN47" s="466">
        <v>8.7224709341000004</v>
      </c>
      <c r="AO47" s="466">
        <v>13.196688182000001</v>
      </c>
      <c r="AP47" s="466">
        <v>24.294435928999999</v>
      </c>
      <c r="AQ47" s="466">
        <v>46.299250624000003</v>
      </c>
      <c r="AR47" s="466">
        <v>142.06459422</v>
      </c>
      <c r="AS47" s="466">
        <v>254.87080627</v>
      </c>
      <c r="AT47" s="466">
        <v>255.81199151999999</v>
      </c>
      <c r="AU47" s="466">
        <v>164.88128811000001</v>
      </c>
      <c r="AV47" s="466">
        <v>59.836698904000002</v>
      </c>
      <c r="AW47" s="466">
        <v>16.598171945000001</v>
      </c>
      <c r="AX47" s="466">
        <v>9.2059411766999997</v>
      </c>
      <c r="AY47" s="466">
        <v>9.9039232727000002</v>
      </c>
      <c r="AZ47" s="466">
        <v>8.8423363771000005</v>
      </c>
      <c r="BA47" s="466">
        <v>12.88488671</v>
      </c>
      <c r="BB47" s="466">
        <v>23.582586201000002</v>
      </c>
      <c r="BC47" s="466">
        <v>43.853047689</v>
      </c>
      <c r="BD47" s="437">
        <v>134.05969999999999</v>
      </c>
      <c r="BE47" s="437">
        <v>257.88709999999998</v>
      </c>
      <c r="BF47" s="437">
        <v>258.96339999999998</v>
      </c>
      <c r="BG47" s="437">
        <v>159.98419999999999</v>
      </c>
      <c r="BH47" s="437">
        <v>62.689970000000002</v>
      </c>
      <c r="BI47" s="437">
        <v>16.676649999999999</v>
      </c>
      <c r="BJ47" s="437">
        <v>9.1042070000000006</v>
      </c>
      <c r="BK47" s="437">
        <v>9.1541619999999995</v>
      </c>
      <c r="BL47" s="437">
        <v>8.4908249999999992</v>
      </c>
      <c r="BM47" s="437">
        <v>12.158480000000001</v>
      </c>
      <c r="BN47" s="437">
        <v>22.479030000000002</v>
      </c>
      <c r="BO47" s="437">
        <v>37.99783</v>
      </c>
      <c r="BP47" s="437">
        <v>132.0976</v>
      </c>
      <c r="BQ47" s="437">
        <v>256.63209999999998</v>
      </c>
      <c r="BR47" s="437">
        <v>262.8879</v>
      </c>
      <c r="BS47" s="437">
        <v>157.7927</v>
      </c>
      <c r="BT47" s="437">
        <v>59.53098</v>
      </c>
      <c r="BU47" s="437">
        <v>16.267320000000002</v>
      </c>
      <c r="BV47" s="437">
        <v>9.2181440000000006</v>
      </c>
    </row>
    <row r="48" spans="1:74" ht="11.1" customHeight="1" x14ac:dyDescent="0.2">
      <c r="A48" s="6" t="s">
        <v>96</v>
      </c>
      <c r="B48" s="657" t="s">
        <v>1254</v>
      </c>
      <c r="C48" s="467">
        <v>9.3008010220999999</v>
      </c>
      <c r="D48" s="467">
        <v>12.825920765999999</v>
      </c>
      <c r="E48" s="467">
        <v>24.322498384999999</v>
      </c>
      <c r="F48" s="467">
        <v>43.463190353999998</v>
      </c>
      <c r="G48" s="467">
        <v>123.16233592</v>
      </c>
      <c r="H48" s="467">
        <v>252.24584866000001</v>
      </c>
      <c r="I48" s="467">
        <v>365.09944654999998</v>
      </c>
      <c r="J48" s="467">
        <v>326.36886391000002</v>
      </c>
      <c r="K48" s="467">
        <v>200.05503245</v>
      </c>
      <c r="L48" s="467">
        <v>67.265089169999996</v>
      </c>
      <c r="M48" s="467">
        <v>19.105843387</v>
      </c>
      <c r="N48" s="467">
        <v>12.549574641</v>
      </c>
      <c r="O48" s="467">
        <v>10.412343720000001</v>
      </c>
      <c r="P48" s="467">
        <v>13.803668010000001</v>
      </c>
      <c r="Q48" s="467">
        <v>27.713452520000001</v>
      </c>
      <c r="R48" s="467">
        <v>44.046144140999999</v>
      </c>
      <c r="S48" s="467">
        <v>120.87383017000001</v>
      </c>
      <c r="T48" s="467">
        <v>248.58812175</v>
      </c>
      <c r="U48" s="467">
        <v>367.32834287999998</v>
      </c>
      <c r="V48" s="467">
        <v>326.84855733000001</v>
      </c>
      <c r="W48" s="467">
        <v>198.61700404999999</v>
      </c>
      <c r="X48" s="467">
        <v>69.967210305999998</v>
      </c>
      <c r="Y48" s="467">
        <v>20.784560848000002</v>
      </c>
      <c r="Z48" s="467">
        <v>12.960155542000001</v>
      </c>
      <c r="AA48" s="467">
        <v>10.799514289999999</v>
      </c>
      <c r="AB48" s="467">
        <v>14.059919699</v>
      </c>
      <c r="AC48" s="467">
        <v>28.002146374999999</v>
      </c>
      <c r="AD48" s="467">
        <v>42.251021823999999</v>
      </c>
      <c r="AE48" s="467">
        <v>120.24656139</v>
      </c>
      <c r="AF48" s="467">
        <v>250.04089929</v>
      </c>
      <c r="AG48" s="467">
        <v>361.55822968000001</v>
      </c>
      <c r="AH48" s="467">
        <v>327.59113485</v>
      </c>
      <c r="AI48" s="467">
        <v>201.0715754</v>
      </c>
      <c r="AJ48" s="467">
        <v>73.420105335000002</v>
      </c>
      <c r="AK48" s="467">
        <v>20.759207407000002</v>
      </c>
      <c r="AL48" s="467">
        <v>14.395334835</v>
      </c>
      <c r="AM48" s="467">
        <v>10.447511947000001</v>
      </c>
      <c r="AN48" s="467">
        <v>13.862959226999999</v>
      </c>
      <c r="AO48" s="467">
        <v>25.822338329000001</v>
      </c>
      <c r="AP48" s="467">
        <v>42.271776725000002</v>
      </c>
      <c r="AQ48" s="467">
        <v>119.49465007000001</v>
      </c>
      <c r="AR48" s="467">
        <v>253.71639046000001</v>
      </c>
      <c r="AS48" s="467">
        <v>360.77227219000002</v>
      </c>
      <c r="AT48" s="467">
        <v>330.64191199999999</v>
      </c>
      <c r="AU48" s="467">
        <v>203.89136382999999</v>
      </c>
      <c r="AV48" s="467">
        <v>73.409718884</v>
      </c>
      <c r="AW48" s="467">
        <v>21.694073922000001</v>
      </c>
      <c r="AX48" s="467">
        <v>14.338470672</v>
      </c>
      <c r="AY48" s="467">
        <v>10.650143248999999</v>
      </c>
      <c r="AZ48" s="467">
        <v>14.766175923</v>
      </c>
      <c r="BA48" s="467">
        <v>27.879462076999999</v>
      </c>
      <c r="BB48" s="467">
        <v>43.213593009</v>
      </c>
      <c r="BC48" s="467">
        <v>120.45038739</v>
      </c>
      <c r="BD48" s="439">
        <v>250.22290000000001</v>
      </c>
      <c r="BE48" s="439">
        <v>365.91770000000002</v>
      </c>
      <c r="BF48" s="439">
        <v>336.68549999999999</v>
      </c>
      <c r="BG48" s="439">
        <v>206.35329999999999</v>
      </c>
      <c r="BH48" s="439">
        <v>75.105279999999993</v>
      </c>
      <c r="BI48" s="439">
        <v>21.970130000000001</v>
      </c>
      <c r="BJ48" s="439">
        <v>14.10933</v>
      </c>
      <c r="BK48" s="439">
        <v>10.872780000000001</v>
      </c>
      <c r="BL48" s="439">
        <v>14.8613</v>
      </c>
      <c r="BM48" s="439">
        <v>29.516169999999999</v>
      </c>
      <c r="BN48" s="439">
        <v>44.247010000000003</v>
      </c>
      <c r="BO48" s="439">
        <v>121.9295</v>
      </c>
      <c r="BP48" s="439">
        <v>250.5558</v>
      </c>
      <c r="BQ48" s="439">
        <v>375.13830000000002</v>
      </c>
      <c r="BR48" s="439">
        <v>343.72</v>
      </c>
      <c r="BS48" s="439">
        <v>208.56219999999999</v>
      </c>
      <c r="BT48" s="439">
        <v>74.864519999999999</v>
      </c>
      <c r="BU48" s="439">
        <v>23.02599</v>
      </c>
      <c r="BV48" s="439">
        <v>14.25686</v>
      </c>
    </row>
    <row r="49" spans="1:74" s="357" customFormat="1" ht="12" customHeight="1" x14ac:dyDescent="0.25">
      <c r="A49" s="359"/>
      <c r="B49" s="894" t="s">
        <v>929</v>
      </c>
      <c r="C49" s="895"/>
      <c r="D49" s="895"/>
      <c r="E49" s="895"/>
      <c r="F49" s="895"/>
      <c r="G49" s="895"/>
      <c r="H49" s="895"/>
      <c r="I49" s="895"/>
      <c r="J49" s="895"/>
      <c r="K49" s="895"/>
      <c r="L49" s="895"/>
      <c r="M49" s="895"/>
      <c r="N49" s="895"/>
      <c r="O49" s="895"/>
      <c r="P49" s="895"/>
      <c r="Q49" s="895"/>
      <c r="R49" s="370"/>
      <c r="S49" s="370"/>
      <c r="T49" s="370"/>
      <c r="U49" s="370"/>
      <c r="V49" s="370"/>
      <c r="W49" s="370"/>
      <c r="X49" s="370"/>
      <c r="Y49" s="370"/>
      <c r="Z49" s="370"/>
      <c r="AA49" s="370"/>
      <c r="AB49" s="370"/>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214" customFormat="1" ht="12" customHeight="1" x14ac:dyDescent="0.2">
      <c r="A50" s="212"/>
      <c r="B50" s="788" t="str">
        <f>"Notes: "&amp;"EIA completed modeling and analysis for this report on " &amp;Dates!$D$2&amp;"."</f>
        <v>Notes: EIA completed modeling and analysis for this report on 45449.</v>
      </c>
      <c r="C50" s="789"/>
      <c r="D50" s="789"/>
      <c r="E50" s="789"/>
      <c r="F50" s="789"/>
      <c r="G50" s="789"/>
      <c r="H50" s="789"/>
      <c r="I50" s="789"/>
      <c r="J50" s="789"/>
      <c r="K50" s="789"/>
      <c r="L50" s="789"/>
      <c r="M50" s="789"/>
      <c r="N50" s="789"/>
      <c r="O50" s="789"/>
      <c r="P50" s="789"/>
      <c r="Q50" s="789"/>
      <c r="AY50" s="225"/>
      <c r="AZ50" s="225"/>
      <c r="BA50" s="225"/>
      <c r="BB50" s="225"/>
      <c r="BC50" s="351"/>
      <c r="BD50" s="351"/>
      <c r="BE50" s="351"/>
      <c r="BF50" s="351"/>
      <c r="BG50" s="225"/>
      <c r="BH50" s="225"/>
      <c r="BI50" s="225"/>
      <c r="BJ50" s="225"/>
    </row>
    <row r="51" spans="1:74" s="214" customFormat="1" ht="12" customHeight="1" x14ac:dyDescent="0.2">
      <c r="A51" s="212"/>
      <c r="B51" s="803" t="s">
        <v>213</v>
      </c>
      <c r="C51" s="789"/>
      <c r="D51" s="789"/>
      <c r="E51" s="789"/>
      <c r="F51" s="789"/>
      <c r="G51" s="789"/>
      <c r="H51" s="789"/>
      <c r="I51" s="789"/>
      <c r="J51" s="789"/>
      <c r="K51" s="789"/>
      <c r="L51" s="789"/>
      <c r="M51" s="789"/>
      <c r="N51" s="789"/>
      <c r="O51" s="789"/>
      <c r="P51" s="789"/>
      <c r="Q51" s="789"/>
      <c r="AY51" s="225"/>
      <c r="AZ51" s="225"/>
      <c r="BA51" s="225"/>
      <c r="BB51" s="225"/>
      <c r="BC51" s="351"/>
      <c r="BD51" s="351"/>
      <c r="BE51" s="351"/>
      <c r="BF51" s="351"/>
      <c r="BG51" s="225"/>
      <c r="BH51" s="225"/>
      <c r="BI51" s="225"/>
      <c r="BJ51" s="225"/>
    </row>
    <row r="52" spans="1:74" s="214" customFormat="1" ht="12" customHeight="1" x14ac:dyDescent="0.2">
      <c r="A52" s="215"/>
      <c r="B52" s="800" t="s">
        <v>826</v>
      </c>
      <c r="C52" s="791"/>
      <c r="D52" s="791"/>
      <c r="E52" s="791"/>
      <c r="F52" s="791"/>
      <c r="G52" s="791"/>
      <c r="H52" s="791"/>
      <c r="I52" s="791"/>
      <c r="J52" s="791"/>
      <c r="K52" s="791"/>
      <c r="L52" s="791"/>
      <c r="M52" s="791"/>
      <c r="N52" s="791"/>
      <c r="O52" s="791"/>
      <c r="P52" s="791"/>
      <c r="Q52" s="792"/>
      <c r="AY52" s="225"/>
      <c r="AZ52" s="225"/>
      <c r="BA52" s="225"/>
      <c r="BB52" s="225"/>
      <c r="BC52" s="225"/>
      <c r="BD52" s="351"/>
      <c r="BE52" s="351"/>
      <c r="BF52" s="351"/>
      <c r="BG52" s="225"/>
      <c r="BH52" s="225"/>
      <c r="BI52" s="225"/>
      <c r="BJ52" s="225"/>
    </row>
    <row r="53" spans="1:74" s="214" customFormat="1" ht="12" customHeight="1" x14ac:dyDescent="0.2">
      <c r="A53" s="215"/>
      <c r="B53" s="800" t="s">
        <v>101</v>
      </c>
      <c r="C53" s="791"/>
      <c r="D53" s="791"/>
      <c r="E53" s="791"/>
      <c r="F53" s="791"/>
      <c r="G53" s="791"/>
      <c r="H53" s="791"/>
      <c r="I53" s="791"/>
      <c r="J53" s="791"/>
      <c r="K53" s="791"/>
      <c r="L53" s="791"/>
      <c r="M53" s="791"/>
      <c r="N53" s="791"/>
      <c r="O53" s="791"/>
      <c r="P53" s="791"/>
      <c r="Q53" s="792"/>
      <c r="AY53" s="225"/>
      <c r="AZ53" s="225"/>
      <c r="BA53" s="225"/>
      <c r="BB53" s="225"/>
      <c r="BC53" s="225"/>
      <c r="BD53" s="351"/>
      <c r="BE53" s="351"/>
      <c r="BF53" s="351"/>
      <c r="BG53" s="225"/>
      <c r="BH53" s="225"/>
      <c r="BI53" s="225"/>
      <c r="BJ53" s="225"/>
    </row>
    <row r="54" spans="1:74" s="214" customFormat="1" ht="12" customHeight="1" x14ac:dyDescent="0.2">
      <c r="A54" s="215"/>
      <c r="B54" s="800" t="s">
        <v>213</v>
      </c>
      <c r="C54" s="791"/>
      <c r="D54" s="791"/>
      <c r="E54" s="791"/>
      <c r="F54" s="791"/>
      <c r="G54" s="791"/>
      <c r="H54" s="791"/>
      <c r="I54" s="791"/>
      <c r="J54" s="791"/>
      <c r="K54" s="791"/>
      <c r="L54" s="791"/>
      <c r="M54" s="791"/>
      <c r="N54" s="791"/>
      <c r="O54" s="791"/>
      <c r="P54" s="791"/>
      <c r="Q54" s="792"/>
      <c r="AY54" s="225"/>
      <c r="AZ54" s="225"/>
      <c r="BA54" s="225"/>
      <c r="BB54" s="225"/>
      <c r="BC54" s="225"/>
      <c r="BD54" s="351"/>
      <c r="BE54" s="351"/>
      <c r="BF54" s="351"/>
      <c r="BG54" s="225"/>
      <c r="BH54" s="225"/>
      <c r="BI54" s="225"/>
      <c r="BJ54" s="225"/>
    </row>
    <row r="55" spans="1:74" s="214" customFormat="1" ht="12" customHeight="1" x14ac:dyDescent="0.2">
      <c r="A55" s="215"/>
      <c r="B55" s="800" t="s">
        <v>102</v>
      </c>
      <c r="C55" s="791"/>
      <c r="D55" s="791"/>
      <c r="E55" s="791"/>
      <c r="F55" s="791"/>
      <c r="G55" s="791"/>
      <c r="H55" s="791"/>
      <c r="I55" s="791"/>
      <c r="J55" s="791"/>
      <c r="K55" s="791"/>
      <c r="L55" s="791"/>
      <c r="M55" s="791"/>
      <c r="N55" s="791"/>
      <c r="O55" s="791"/>
      <c r="P55" s="791"/>
      <c r="Q55" s="792"/>
      <c r="AY55" s="225"/>
      <c r="AZ55" s="225"/>
      <c r="BA55" s="225"/>
      <c r="BB55" s="225"/>
      <c r="BC55" s="225"/>
      <c r="BD55" s="351"/>
      <c r="BE55" s="351"/>
      <c r="BF55" s="351"/>
      <c r="BG55" s="225"/>
      <c r="BH55" s="225"/>
      <c r="BI55" s="225"/>
      <c r="BJ55" s="225"/>
    </row>
    <row r="56" spans="1:74" s="214" customFormat="1" ht="12" customHeight="1" x14ac:dyDescent="0.2">
      <c r="A56" s="215"/>
      <c r="B56" s="790" t="s">
        <v>103</v>
      </c>
      <c r="C56" s="791"/>
      <c r="D56" s="791"/>
      <c r="E56" s="791"/>
      <c r="F56" s="791"/>
      <c r="G56" s="791"/>
      <c r="H56" s="791"/>
      <c r="I56" s="791"/>
      <c r="J56" s="791"/>
      <c r="K56" s="791"/>
      <c r="L56" s="791"/>
      <c r="M56" s="791"/>
      <c r="N56" s="791"/>
      <c r="O56" s="791"/>
      <c r="P56" s="791"/>
      <c r="Q56" s="792"/>
      <c r="AY56" s="225"/>
      <c r="AZ56" s="225"/>
      <c r="BA56" s="225"/>
      <c r="BB56" s="225"/>
      <c r="BC56" s="225"/>
      <c r="BD56" s="351"/>
      <c r="BE56" s="351"/>
      <c r="BF56" s="351"/>
      <c r="BG56" s="225"/>
      <c r="BH56" s="225"/>
      <c r="BI56" s="225"/>
      <c r="BJ56" s="225"/>
    </row>
    <row r="57" spans="1:74" s="214" customFormat="1" ht="12" customHeight="1" x14ac:dyDescent="0.2">
      <c r="A57" s="180"/>
      <c r="B57" s="808" t="s">
        <v>882</v>
      </c>
      <c r="C57" s="792"/>
      <c r="D57" s="792"/>
      <c r="E57" s="792"/>
      <c r="F57" s="792"/>
      <c r="G57" s="792"/>
      <c r="H57" s="792"/>
      <c r="I57" s="792"/>
      <c r="J57" s="792"/>
      <c r="K57" s="792"/>
      <c r="L57" s="792"/>
      <c r="M57" s="792"/>
      <c r="N57" s="792"/>
      <c r="O57" s="792"/>
      <c r="P57" s="792"/>
      <c r="Q57" s="792"/>
      <c r="AY57" s="225"/>
      <c r="AZ57" s="225"/>
      <c r="BA57" s="225"/>
      <c r="BB57" s="225"/>
      <c r="BC57" s="225"/>
      <c r="BD57" s="351"/>
      <c r="BE57" s="351"/>
      <c r="BF57" s="351"/>
      <c r="BG57" s="225"/>
      <c r="BH57" s="225"/>
      <c r="BI57" s="225"/>
      <c r="BJ57" s="225"/>
    </row>
    <row r="58" spans="1:74" x14ac:dyDescent="0.15">
      <c r="BK58" s="141"/>
      <c r="BL58" s="141"/>
      <c r="BM58" s="141"/>
      <c r="BN58" s="141"/>
      <c r="BO58" s="141"/>
      <c r="BP58" s="141"/>
      <c r="BQ58" s="141"/>
      <c r="BR58" s="141"/>
      <c r="BS58" s="141"/>
      <c r="BT58" s="141"/>
      <c r="BU58" s="141"/>
      <c r="BV58" s="141"/>
    </row>
    <row r="59" spans="1:74" x14ac:dyDescent="0.15">
      <c r="BK59" s="141"/>
      <c r="BL59" s="141"/>
      <c r="BM59" s="141"/>
      <c r="BN59" s="141"/>
      <c r="BO59" s="141"/>
      <c r="BP59" s="141"/>
      <c r="BQ59" s="141"/>
      <c r="BR59" s="141"/>
      <c r="BS59" s="141"/>
      <c r="BT59" s="141"/>
      <c r="BU59" s="141"/>
      <c r="BV59" s="141"/>
    </row>
    <row r="60" spans="1:74" x14ac:dyDescent="0.15">
      <c r="BK60" s="141"/>
      <c r="BL60" s="141"/>
      <c r="BM60" s="141"/>
      <c r="BN60" s="141"/>
      <c r="BO60" s="141"/>
      <c r="BP60" s="141"/>
      <c r="BQ60" s="141"/>
      <c r="BR60" s="141"/>
      <c r="BS60" s="141"/>
      <c r="BT60" s="141"/>
      <c r="BU60" s="141"/>
      <c r="BV60" s="141"/>
    </row>
    <row r="61" spans="1:74" x14ac:dyDescent="0.15">
      <c r="BK61" s="141"/>
      <c r="BL61" s="141"/>
      <c r="BM61" s="141"/>
      <c r="BN61" s="141"/>
      <c r="BO61" s="141"/>
      <c r="BP61" s="141"/>
      <c r="BQ61" s="141"/>
      <c r="BR61" s="141"/>
      <c r="BS61" s="141"/>
      <c r="BT61" s="141"/>
      <c r="BU61" s="141"/>
      <c r="BV61" s="141"/>
    </row>
    <row r="62" spans="1:74" x14ac:dyDescent="0.15">
      <c r="BK62" s="141"/>
      <c r="BL62" s="141"/>
      <c r="BM62" s="141"/>
      <c r="BN62" s="141"/>
      <c r="BO62" s="141"/>
      <c r="BP62" s="141"/>
      <c r="BQ62" s="141"/>
      <c r="BR62" s="141"/>
      <c r="BS62" s="141"/>
      <c r="BT62" s="141"/>
      <c r="BU62" s="141"/>
      <c r="BV62" s="141"/>
    </row>
    <row r="63" spans="1:74" x14ac:dyDescent="0.15">
      <c r="BK63" s="141"/>
      <c r="BL63" s="141"/>
      <c r="BM63" s="141"/>
      <c r="BN63" s="141"/>
      <c r="BO63" s="141"/>
      <c r="BP63" s="141"/>
      <c r="BQ63" s="141"/>
      <c r="BR63" s="141"/>
      <c r="BS63" s="141"/>
      <c r="BT63" s="141"/>
      <c r="BU63" s="141"/>
      <c r="BV63" s="141"/>
    </row>
    <row r="64" spans="1:74" x14ac:dyDescent="0.15">
      <c r="BK64" s="141"/>
      <c r="BL64" s="141"/>
      <c r="BM64" s="141"/>
      <c r="BN64" s="141"/>
      <c r="BO64" s="141"/>
      <c r="BP64" s="141"/>
      <c r="BQ64" s="141"/>
      <c r="BR64" s="141"/>
      <c r="BS64" s="141"/>
      <c r="BT64" s="141"/>
      <c r="BU64" s="141"/>
      <c r="BV64" s="141"/>
    </row>
    <row r="65" spans="63:74" x14ac:dyDescent="0.15">
      <c r="BK65" s="141"/>
      <c r="BL65" s="141"/>
      <c r="BM65" s="141"/>
      <c r="BN65" s="141"/>
      <c r="BO65" s="141"/>
      <c r="BP65" s="141"/>
      <c r="BQ65" s="141"/>
      <c r="BR65" s="141"/>
      <c r="BS65" s="141"/>
      <c r="BT65" s="141"/>
      <c r="BU65" s="141"/>
      <c r="BV65" s="141"/>
    </row>
    <row r="66" spans="63:74" x14ac:dyDescent="0.15">
      <c r="BK66" s="141"/>
      <c r="BL66" s="141"/>
      <c r="BM66" s="141"/>
      <c r="BN66" s="141"/>
      <c r="BO66" s="141"/>
      <c r="BP66" s="141"/>
      <c r="BQ66" s="141"/>
      <c r="BR66" s="141"/>
      <c r="BS66" s="141"/>
      <c r="BT66" s="141"/>
      <c r="BU66" s="141"/>
      <c r="BV66" s="141"/>
    </row>
    <row r="67" spans="63:74" x14ac:dyDescent="0.15">
      <c r="BK67" s="141"/>
      <c r="BL67" s="141"/>
      <c r="BM67" s="141"/>
      <c r="BN67" s="141"/>
      <c r="BO67" s="141"/>
      <c r="BP67" s="141"/>
      <c r="BQ67" s="141"/>
      <c r="BR67" s="141"/>
      <c r="BS67" s="141"/>
      <c r="BT67" s="141"/>
      <c r="BU67" s="141"/>
      <c r="BV67" s="141"/>
    </row>
    <row r="68" spans="63:74" x14ac:dyDescent="0.15">
      <c r="BK68" s="141"/>
      <c r="BL68" s="141"/>
      <c r="BM68" s="141"/>
      <c r="BN68" s="141"/>
      <c r="BO68" s="141"/>
      <c r="BP68" s="141"/>
      <c r="BQ68" s="141"/>
      <c r="BR68" s="141"/>
      <c r="BS68" s="141"/>
      <c r="BT68" s="141"/>
      <c r="BU68" s="141"/>
      <c r="BV68" s="141"/>
    </row>
    <row r="69" spans="63:74" x14ac:dyDescent="0.15">
      <c r="BK69" s="141"/>
      <c r="BL69" s="141"/>
      <c r="BM69" s="141"/>
      <c r="BN69" s="141"/>
      <c r="BO69" s="141"/>
      <c r="BP69" s="141"/>
      <c r="BQ69" s="141"/>
      <c r="BR69" s="141"/>
      <c r="BS69" s="141"/>
      <c r="BT69" s="141"/>
      <c r="BU69" s="141"/>
      <c r="BV69" s="141"/>
    </row>
    <row r="70" spans="63:74" x14ac:dyDescent="0.15">
      <c r="BK70" s="141"/>
      <c r="BL70" s="141"/>
      <c r="BM70" s="141"/>
      <c r="BN70" s="141"/>
      <c r="BO70" s="141"/>
      <c r="BP70" s="141"/>
      <c r="BQ70" s="141"/>
      <c r="BR70" s="141"/>
      <c r="BS70" s="141"/>
      <c r="BT70" s="141"/>
      <c r="BU70" s="141"/>
      <c r="BV70" s="141"/>
    </row>
    <row r="71" spans="63:74" x14ac:dyDescent="0.15">
      <c r="BK71" s="141"/>
      <c r="BL71" s="141"/>
      <c r="BM71" s="141"/>
      <c r="BN71" s="141"/>
      <c r="BO71" s="141"/>
      <c r="BP71" s="141"/>
      <c r="BQ71" s="141"/>
      <c r="BR71" s="141"/>
      <c r="BS71" s="141"/>
      <c r="BT71" s="141"/>
      <c r="BU71" s="141"/>
      <c r="BV71" s="141"/>
    </row>
    <row r="72" spans="63:74" x14ac:dyDescent="0.15">
      <c r="BK72" s="141"/>
      <c r="BL72" s="141"/>
      <c r="BM72" s="141"/>
      <c r="BN72" s="141"/>
      <c r="BO72" s="141"/>
      <c r="BP72" s="141"/>
      <c r="BQ72" s="141"/>
      <c r="BR72" s="141"/>
      <c r="BS72" s="141"/>
      <c r="BT72" s="141"/>
      <c r="BU72" s="141"/>
      <c r="BV72" s="141"/>
    </row>
    <row r="73" spans="63:74" x14ac:dyDescent="0.15">
      <c r="BK73" s="141"/>
      <c r="BL73" s="141"/>
      <c r="BM73" s="141"/>
      <c r="BN73" s="141"/>
      <c r="BO73" s="141"/>
      <c r="BP73" s="141"/>
      <c r="BQ73" s="141"/>
      <c r="BR73" s="141"/>
      <c r="BS73" s="141"/>
      <c r="BT73" s="141"/>
      <c r="BU73" s="141"/>
      <c r="BV73" s="141"/>
    </row>
    <row r="74" spans="63:74" x14ac:dyDescent="0.15">
      <c r="BK74" s="141"/>
      <c r="BL74" s="141"/>
      <c r="BM74" s="141"/>
      <c r="BN74" s="141"/>
      <c r="BO74" s="141"/>
      <c r="BP74" s="141"/>
      <c r="BQ74" s="141"/>
      <c r="BR74" s="141"/>
      <c r="BS74" s="141"/>
      <c r="BT74" s="141"/>
      <c r="BU74" s="141"/>
      <c r="BV74" s="141"/>
    </row>
    <row r="75" spans="63:74" x14ac:dyDescent="0.15">
      <c r="BK75" s="141"/>
      <c r="BL75" s="141"/>
      <c r="BM75" s="141"/>
      <c r="BN75" s="141"/>
      <c r="BO75" s="141"/>
      <c r="BP75" s="141"/>
      <c r="BQ75" s="141"/>
      <c r="BR75" s="141"/>
      <c r="BS75" s="141"/>
      <c r="BT75" s="141"/>
      <c r="BU75" s="141"/>
      <c r="BV75" s="141"/>
    </row>
    <row r="76" spans="63:74" x14ac:dyDescent="0.15">
      <c r="BK76" s="141"/>
      <c r="BL76" s="141"/>
      <c r="BM76" s="141"/>
      <c r="BN76" s="141"/>
      <c r="BO76" s="141"/>
      <c r="BP76" s="141"/>
      <c r="BQ76" s="141"/>
      <c r="BR76" s="141"/>
      <c r="BS76" s="141"/>
      <c r="BT76" s="141"/>
      <c r="BU76" s="141"/>
      <c r="BV76" s="141"/>
    </row>
    <row r="77" spans="63:74" x14ac:dyDescent="0.15">
      <c r="BK77" s="141"/>
      <c r="BL77" s="141"/>
      <c r="BM77" s="141"/>
      <c r="BN77" s="141"/>
      <c r="BO77" s="141"/>
      <c r="BP77" s="141"/>
      <c r="BQ77" s="141"/>
      <c r="BR77" s="141"/>
      <c r="BS77" s="141"/>
      <c r="BT77" s="141"/>
      <c r="BU77" s="141"/>
      <c r="BV77" s="141"/>
    </row>
    <row r="78" spans="63:74" x14ac:dyDescent="0.15">
      <c r="BK78" s="141"/>
      <c r="BL78" s="141"/>
      <c r="BM78" s="141"/>
      <c r="BN78" s="141"/>
      <c r="BO78" s="141"/>
      <c r="BP78" s="141"/>
      <c r="BQ78" s="141"/>
      <c r="BR78" s="141"/>
      <c r="BS78" s="141"/>
      <c r="BT78" s="141"/>
      <c r="BU78" s="141"/>
      <c r="BV78" s="141"/>
    </row>
    <row r="79" spans="63:74" x14ac:dyDescent="0.15">
      <c r="BK79" s="141"/>
      <c r="BL79" s="141"/>
      <c r="BM79" s="141"/>
      <c r="BN79" s="141"/>
      <c r="BO79" s="141"/>
      <c r="BP79" s="141"/>
      <c r="BQ79" s="141"/>
      <c r="BR79" s="141"/>
      <c r="BS79" s="141"/>
      <c r="BT79" s="141"/>
      <c r="BU79" s="141"/>
      <c r="BV79" s="141"/>
    </row>
    <row r="80" spans="63:74" x14ac:dyDescent="0.15">
      <c r="BK80" s="141"/>
      <c r="BL80" s="141"/>
      <c r="BM80" s="141"/>
      <c r="BN80" s="141"/>
      <c r="BO80" s="141"/>
      <c r="BP80" s="141"/>
      <c r="BQ80" s="141"/>
      <c r="BR80" s="141"/>
      <c r="BS80" s="141"/>
      <c r="BT80" s="141"/>
      <c r="BU80" s="141"/>
      <c r="BV80" s="141"/>
    </row>
    <row r="81" spans="63:74" x14ac:dyDescent="0.15">
      <c r="BK81" s="141"/>
      <c r="BL81" s="141"/>
      <c r="BM81" s="141"/>
      <c r="BN81" s="141"/>
      <c r="BO81" s="141"/>
      <c r="BP81" s="141"/>
      <c r="BQ81" s="141"/>
      <c r="BR81" s="141"/>
      <c r="BS81" s="141"/>
      <c r="BT81" s="141"/>
      <c r="BU81" s="141"/>
      <c r="BV81" s="141"/>
    </row>
    <row r="82" spans="63:74" x14ac:dyDescent="0.15">
      <c r="BK82" s="141"/>
      <c r="BL82" s="141"/>
      <c r="BM82" s="141"/>
      <c r="BN82" s="141"/>
      <c r="BO82" s="141"/>
      <c r="BP82" s="141"/>
      <c r="BQ82" s="141"/>
      <c r="BR82" s="141"/>
      <c r="BS82" s="141"/>
      <c r="BT82" s="141"/>
      <c r="BU82" s="141"/>
      <c r="BV82" s="141"/>
    </row>
    <row r="83" spans="63:74" x14ac:dyDescent="0.15">
      <c r="BK83" s="141"/>
      <c r="BL83" s="141"/>
      <c r="BM83" s="141"/>
      <c r="BN83" s="141"/>
      <c r="BO83" s="141"/>
      <c r="BP83" s="141"/>
      <c r="BQ83" s="141"/>
      <c r="BR83" s="141"/>
      <c r="BS83" s="141"/>
      <c r="BT83" s="141"/>
      <c r="BU83" s="141"/>
      <c r="BV83" s="141"/>
    </row>
    <row r="84" spans="63:74" x14ac:dyDescent="0.15">
      <c r="BK84" s="141"/>
      <c r="BL84" s="141"/>
      <c r="BM84" s="141"/>
      <c r="BN84" s="141"/>
      <c r="BO84" s="141"/>
      <c r="BP84" s="141"/>
      <c r="BQ84" s="141"/>
      <c r="BR84" s="141"/>
      <c r="BS84" s="141"/>
      <c r="BT84" s="141"/>
      <c r="BU84" s="141"/>
      <c r="BV84" s="141"/>
    </row>
    <row r="85" spans="63:74" x14ac:dyDescent="0.15">
      <c r="BK85" s="141"/>
      <c r="BL85" s="141"/>
      <c r="BM85" s="141"/>
      <c r="BN85" s="141"/>
      <c r="BO85" s="141"/>
      <c r="BP85" s="141"/>
      <c r="BQ85" s="141"/>
      <c r="BR85" s="141"/>
      <c r="BS85" s="141"/>
      <c r="BT85" s="141"/>
      <c r="BU85" s="141"/>
      <c r="BV85" s="141"/>
    </row>
    <row r="86" spans="63:74" x14ac:dyDescent="0.15">
      <c r="BK86" s="141"/>
      <c r="BL86" s="141"/>
      <c r="BM86" s="141"/>
      <c r="BN86" s="141"/>
      <c r="BO86" s="141"/>
      <c r="BP86" s="141"/>
      <c r="BQ86" s="141"/>
      <c r="BR86" s="141"/>
      <c r="BS86" s="141"/>
      <c r="BT86" s="141"/>
      <c r="BU86" s="141"/>
      <c r="BV86" s="141"/>
    </row>
    <row r="87" spans="63:74" x14ac:dyDescent="0.15">
      <c r="BK87" s="141"/>
      <c r="BL87" s="141"/>
      <c r="BM87" s="141"/>
      <c r="BN87" s="141"/>
      <c r="BO87" s="141"/>
      <c r="BP87" s="141"/>
      <c r="BQ87" s="141"/>
      <c r="BR87" s="141"/>
      <c r="BS87" s="141"/>
      <c r="BT87" s="141"/>
      <c r="BU87" s="141"/>
      <c r="BV87" s="141"/>
    </row>
    <row r="88" spans="63:74" x14ac:dyDescent="0.15">
      <c r="BK88" s="141"/>
      <c r="BL88" s="141"/>
      <c r="BM88" s="141"/>
      <c r="BN88" s="141"/>
      <c r="BO88" s="141"/>
      <c r="BP88" s="141"/>
      <c r="BQ88" s="141"/>
      <c r="BR88" s="141"/>
      <c r="BS88" s="141"/>
      <c r="BT88" s="141"/>
      <c r="BU88" s="141"/>
      <c r="BV88" s="141"/>
    </row>
    <row r="89" spans="63:74" x14ac:dyDescent="0.15">
      <c r="BK89" s="141"/>
      <c r="BL89" s="141"/>
      <c r="BM89" s="141"/>
      <c r="BN89" s="141"/>
      <c r="BO89" s="141"/>
      <c r="BP89" s="141"/>
      <c r="BQ89" s="141"/>
      <c r="BR89" s="141"/>
      <c r="BS89" s="141"/>
      <c r="BT89" s="141"/>
      <c r="BU89" s="141"/>
      <c r="BV89" s="141"/>
    </row>
    <row r="90" spans="63:74" x14ac:dyDescent="0.15">
      <c r="BK90" s="141"/>
      <c r="BL90" s="141"/>
      <c r="BM90" s="141"/>
      <c r="BN90" s="141"/>
      <c r="BO90" s="141"/>
      <c r="BP90" s="141"/>
      <c r="BQ90" s="141"/>
      <c r="BR90" s="141"/>
      <c r="BS90" s="141"/>
      <c r="BT90" s="141"/>
      <c r="BU90" s="141"/>
      <c r="BV90" s="141"/>
    </row>
    <row r="91" spans="63:74" x14ac:dyDescent="0.15">
      <c r="BK91" s="141"/>
      <c r="BL91" s="141"/>
      <c r="BM91" s="141"/>
      <c r="BN91" s="141"/>
      <c r="BO91" s="141"/>
      <c r="BP91" s="141"/>
      <c r="BQ91" s="141"/>
      <c r="BR91" s="141"/>
      <c r="BS91" s="141"/>
      <c r="BT91" s="141"/>
      <c r="BU91" s="141"/>
      <c r="BV91" s="141"/>
    </row>
    <row r="92" spans="63:74" x14ac:dyDescent="0.15">
      <c r="BK92" s="141"/>
      <c r="BL92" s="141"/>
      <c r="BM92" s="141"/>
      <c r="BN92" s="141"/>
      <c r="BO92" s="141"/>
      <c r="BP92" s="141"/>
      <c r="BQ92" s="141"/>
      <c r="BR92" s="141"/>
      <c r="BS92" s="141"/>
      <c r="BT92" s="141"/>
      <c r="BU92" s="141"/>
      <c r="BV92" s="141"/>
    </row>
    <row r="93" spans="63:74" x14ac:dyDescent="0.15">
      <c r="BK93" s="141"/>
      <c r="BL93" s="141"/>
      <c r="BM93" s="141"/>
      <c r="BN93" s="141"/>
      <c r="BO93" s="141"/>
      <c r="BP93" s="141"/>
      <c r="BQ93" s="141"/>
      <c r="BR93" s="141"/>
      <c r="BS93" s="141"/>
      <c r="BT93" s="141"/>
      <c r="BU93" s="141"/>
      <c r="BV93" s="141"/>
    </row>
    <row r="94" spans="63:74" x14ac:dyDescent="0.15">
      <c r="BK94" s="141"/>
      <c r="BL94" s="141"/>
      <c r="BM94" s="141"/>
      <c r="BN94" s="141"/>
      <c r="BO94" s="141"/>
      <c r="BP94" s="141"/>
      <c r="BQ94" s="141"/>
      <c r="BR94" s="141"/>
      <c r="BS94" s="141"/>
      <c r="BT94" s="141"/>
      <c r="BU94" s="141"/>
      <c r="BV94" s="141"/>
    </row>
    <row r="95" spans="63:74" x14ac:dyDescent="0.15">
      <c r="BK95" s="141"/>
      <c r="BL95" s="141"/>
      <c r="BM95" s="141"/>
      <c r="BN95" s="141"/>
      <c r="BO95" s="141"/>
      <c r="BP95" s="141"/>
      <c r="BQ95" s="141"/>
      <c r="BR95" s="141"/>
      <c r="BS95" s="141"/>
      <c r="BT95" s="141"/>
      <c r="BU95" s="141"/>
      <c r="BV95" s="141"/>
    </row>
    <row r="96" spans="63:74" x14ac:dyDescent="0.15">
      <c r="BK96" s="141"/>
      <c r="BL96" s="141"/>
      <c r="BM96" s="141"/>
      <c r="BN96" s="141"/>
      <c r="BO96" s="141"/>
      <c r="BP96" s="141"/>
      <c r="BQ96" s="141"/>
      <c r="BR96" s="141"/>
      <c r="BS96" s="141"/>
      <c r="BT96" s="141"/>
      <c r="BU96" s="141"/>
      <c r="BV96" s="141"/>
    </row>
    <row r="97" spans="63:74" x14ac:dyDescent="0.15">
      <c r="BK97" s="141"/>
      <c r="BL97" s="141"/>
      <c r="BM97" s="141"/>
      <c r="BN97" s="141"/>
      <c r="BO97" s="141"/>
      <c r="BP97" s="141"/>
      <c r="BQ97" s="141"/>
      <c r="BR97" s="141"/>
      <c r="BS97" s="141"/>
      <c r="BT97" s="141"/>
      <c r="BU97" s="141"/>
      <c r="BV97" s="141"/>
    </row>
    <row r="98" spans="63:74" x14ac:dyDescent="0.15">
      <c r="BK98" s="141"/>
      <c r="BL98" s="141"/>
      <c r="BM98" s="141"/>
      <c r="BN98" s="141"/>
      <c r="BO98" s="141"/>
      <c r="BP98" s="141"/>
      <c r="BQ98" s="141"/>
      <c r="BR98" s="141"/>
      <c r="BS98" s="141"/>
      <c r="BT98" s="141"/>
      <c r="BU98" s="141"/>
      <c r="BV98" s="141"/>
    </row>
    <row r="99" spans="63:74" x14ac:dyDescent="0.15">
      <c r="BK99" s="141"/>
      <c r="BL99" s="141"/>
      <c r="BM99" s="141"/>
      <c r="BN99" s="141"/>
      <c r="BO99" s="141"/>
      <c r="BP99" s="141"/>
      <c r="BQ99" s="141"/>
      <c r="BR99" s="141"/>
      <c r="BS99" s="141"/>
      <c r="BT99" s="141"/>
      <c r="BU99" s="141"/>
      <c r="BV99" s="141"/>
    </row>
    <row r="100" spans="63:74" x14ac:dyDescent="0.15">
      <c r="BK100" s="141"/>
      <c r="BL100" s="141"/>
      <c r="BM100" s="141"/>
      <c r="BN100" s="141"/>
      <c r="BO100" s="141"/>
      <c r="BP100" s="141"/>
      <c r="BQ100" s="141"/>
      <c r="BR100" s="141"/>
      <c r="BS100" s="141"/>
      <c r="BT100" s="141"/>
      <c r="BU100" s="141"/>
      <c r="BV100" s="141"/>
    </row>
    <row r="101" spans="63:74" x14ac:dyDescent="0.15">
      <c r="BK101" s="141"/>
      <c r="BL101" s="141"/>
      <c r="BM101" s="141"/>
      <c r="BN101" s="141"/>
      <c r="BO101" s="141"/>
      <c r="BP101" s="141"/>
      <c r="BQ101" s="141"/>
      <c r="BR101" s="141"/>
      <c r="BS101" s="141"/>
      <c r="BT101" s="141"/>
      <c r="BU101" s="141"/>
      <c r="BV101" s="141"/>
    </row>
    <row r="102" spans="63:74" x14ac:dyDescent="0.15">
      <c r="BK102" s="141"/>
      <c r="BL102" s="141"/>
      <c r="BM102" s="141"/>
      <c r="BN102" s="141"/>
      <c r="BO102" s="141"/>
      <c r="BP102" s="141"/>
      <c r="BQ102" s="141"/>
      <c r="BR102" s="141"/>
      <c r="BS102" s="141"/>
      <c r="BT102" s="141"/>
      <c r="BU102" s="141"/>
      <c r="BV102" s="141"/>
    </row>
    <row r="103" spans="63:74" x14ac:dyDescent="0.15">
      <c r="BK103" s="141"/>
      <c r="BL103" s="141"/>
      <c r="BM103" s="141"/>
      <c r="BN103" s="141"/>
      <c r="BO103" s="141"/>
      <c r="BP103" s="141"/>
      <c r="BQ103" s="141"/>
      <c r="BR103" s="141"/>
      <c r="BS103" s="141"/>
      <c r="BT103" s="141"/>
      <c r="BU103" s="141"/>
      <c r="BV103" s="141"/>
    </row>
    <row r="104" spans="63:74" x14ac:dyDescent="0.15">
      <c r="BK104" s="141"/>
      <c r="BL104" s="141"/>
      <c r="BM104" s="141"/>
      <c r="BN104" s="141"/>
      <c r="BO104" s="141"/>
      <c r="BP104" s="141"/>
      <c r="BQ104" s="141"/>
      <c r="BR104" s="141"/>
      <c r="BS104" s="141"/>
      <c r="BT104" s="141"/>
      <c r="BU104" s="141"/>
      <c r="BV104" s="141"/>
    </row>
    <row r="105" spans="63:74" x14ac:dyDescent="0.15">
      <c r="BK105" s="141"/>
      <c r="BL105" s="141"/>
      <c r="BM105" s="141"/>
      <c r="BN105" s="141"/>
      <c r="BO105" s="141"/>
      <c r="BP105" s="141"/>
      <c r="BQ105" s="141"/>
      <c r="BR105" s="141"/>
      <c r="BS105" s="141"/>
      <c r="BT105" s="141"/>
      <c r="BU105" s="141"/>
      <c r="BV105" s="141"/>
    </row>
    <row r="106" spans="63:74" x14ac:dyDescent="0.15">
      <c r="BK106" s="141"/>
      <c r="BL106" s="141"/>
      <c r="BM106" s="141"/>
      <c r="BN106" s="141"/>
      <c r="BO106" s="141"/>
      <c r="BP106" s="141"/>
      <c r="BQ106" s="141"/>
      <c r="BR106" s="141"/>
      <c r="BS106" s="141"/>
      <c r="BT106" s="141"/>
      <c r="BU106" s="141"/>
      <c r="BV106" s="141"/>
    </row>
    <row r="107" spans="63:74" x14ac:dyDescent="0.15">
      <c r="BK107" s="141"/>
      <c r="BL107" s="141"/>
      <c r="BM107" s="141"/>
      <c r="BN107" s="141"/>
      <c r="BO107" s="141"/>
      <c r="BP107" s="141"/>
      <c r="BQ107" s="141"/>
      <c r="BR107" s="141"/>
      <c r="BS107" s="141"/>
      <c r="BT107" s="141"/>
      <c r="BU107" s="141"/>
      <c r="BV107" s="141"/>
    </row>
    <row r="108" spans="63:74" x14ac:dyDescent="0.15">
      <c r="BK108" s="141"/>
      <c r="BL108" s="141"/>
      <c r="BM108" s="141"/>
      <c r="BN108" s="141"/>
      <c r="BO108" s="141"/>
      <c r="BP108" s="141"/>
      <c r="BQ108" s="141"/>
      <c r="BR108" s="141"/>
      <c r="BS108" s="141"/>
      <c r="BT108" s="141"/>
      <c r="BU108" s="141"/>
      <c r="BV108" s="141"/>
    </row>
    <row r="109" spans="63:74" x14ac:dyDescent="0.15">
      <c r="BK109" s="141"/>
      <c r="BL109" s="141"/>
      <c r="BM109" s="141"/>
      <c r="BN109" s="141"/>
      <c r="BO109" s="141"/>
      <c r="BP109" s="141"/>
      <c r="BQ109" s="141"/>
      <c r="BR109" s="141"/>
      <c r="BS109" s="141"/>
      <c r="BT109" s="141"/>
      <c r="BU109" s="141"/>
      <c r="BV109" s="141"/>
    </row>
    <row r="110" spans="63:74" x14ac:dyDescent="0.15">
      <c r="BK110" s="141"/>
      <c r="BL110" s="141"/>
      <c r="BM110" s="141"/>
      <c r="BN110" s="141"/>
      <c r="BO110" s="141"/>
      <c r="BP110" s="141"/>
      <c r="BQ110" s="141"/>
      <c r="BR110" s="141"/>
      <c r="BS110" s="141"/>
      <c r="BT110" s="141"/>
      <c r="BU110" s="141"/>
      <c r="BV110" s="141"/>
    </row>
    <row r="111" spans="63:74" x14ac:dyDescent="0.15">
      <c r="BK111" s="141"/>
      <c r="BL111" s="141"/>
      <c r="BM111" s="141"/>
      <c r="BN111" s="141"/>
      <c r="BO111" s="141"/>
      <c r="BP111" s="141"/>
      <c r="BQ111" s="141"/>
      <c r="BR111" s="141"/>
      <c r="BS111" s="141"/>
      <c r="BT111" s="141"/>
      <c r="BU111" s="141"/>
      <c r="BV111" s="141"/>
    </row>
    <row r="112" spans="63:74" x14ac:dyDescent="0.15">
      <c r="BK112" s="141"/>
      <c r="BL112" s="141"/>
      <c r="BM112" s="141"/>
      <c r="BN112" s="141"/>
      <c r="BO112" s="141"/>
      <c r="BP112" s="141"/>
      <c r="BQ112" s="141"/>
      <c r="BR112" s="141"/>
      <c r="BS112" s="141"/>
      <c r="BT112" s="141"/>
      <c r="BU112" s="141"/>
      <c r="BV112" s="141"/>
    </row>
    <row r="113" spans="63:74" x14ac:dyDescent="0.15">
      <c r="BK113" s="141"/>
      <c r="BL113" s="141"/>
      <c r="BM113" s="141"/>
      <c r="BN113" s="141"/>
      <c r="BO113" s="141"/>
      <c r="BP113" s="141"/>
      <c r="BQ113" s="141"/>
      <c r="BR113" s="141"/>
      <c r="BS113" s="141"/>
      <c r="BT113" s="141"/>
      <c r="BU113" s="141"/>
      <c r="BV113" s="141"/>
    </row>
    <row r="114" spans="63:74" x14ac:dyDescent="0.15">
      <c r="BK114" s="141"/>
      <c r="BL114" s="141"/>
      <c r="BM114" s="141"/>
      <c r="BN114" s="141"/>
      <c r="BO114" s="141"/>
      <c r="BP114" s="141"/>
      <c r="BQ114" s="141"/>
      <c r="BR114" s="141"/>
      <c r="BS114" s="141"/>
      <c r="BT114" s="141"/>
      <c r="BU114" s="141"/>
      <c r="BV114" s="141"/>
    </row>
    <row r="115" spans="63:74" x14ac:dyDescent="0.15">
      <c r="BK115" s="141"/>
      <c r="BL115" s="141"/>
      <c r="BM115" s="141"/>
      <c r="BN115" s="141"/>
      <c r="BO115" s="141"/>
      <c r="BP115" s="141"/>
      <c r="BQ115" s="141"/>
      <c r="BR115" s="141"/>
      <c r="BS115" s="141"/>
      <c r="BT115" s="141"/>
      <c r="BU115" s="141"/>
      <c r="BV115" s="141"/>
    </row>
    <row r="116" spans="63:74" x14ac:dyDescent="0.15">
      <c r="BK116" s="141"/>
      <c r="BL116" s="141"/>
      <c r="BM116" s="141"/>
      <c r="BN116" s="141"/>
      <c r="BO116" s="141"/>
      <c r="BP116" s="141"/>
      <c r="BQ116" s="141"/>
      <c r="BR116" s="141"/>
      <c r="BS116" s="141"/>
      <c r="BT116" s="141"/>
      <c r="BU116" s="141"/>
      <c r="BV116" s="141"/>
    </row>
    <row r="117" spans="63:74" x14ac:dyDescent="0.15">
      <c r="BK117" s="141"/>
      <c r="BL117" s="141"/>
      <c r="BM117" s="141"/>
      <c r="BN117" s="141"/>
      <c r="BO117" s="141"/>
      <c r="BP117" s="141"/>
      <c r="BQ117" s="141"/>
      <c r="BR117" s="141"/>
      <c r="BS117" s="141"/>
      <c r="BT117" s="141"/>
      <c r="BU117" s="141"/>
      <c r="BV117" s="141"/>
    </row>
    <row r="118" spans="63:74" x14ac:dyDescent="0.15">
      <c r="BK118" s="141"/>
      <c r="BL118" s="141"/>
      <c r="BM118" s="141"/>
      <c r="BN118" s="141"/>
      <c r="BO118" s="141"/>
      <c r="BP118" s="141"/>
      <c r="BQ118" s="141"/>
      <c r="BR118" s="141"/>
      <c r="BS118" s="141"/>
      <c r="BT118" s="141"/>
      <c r="BU118" s="141"/>
      <c r="BV118" s="141"/>
    </row>
    <row r="119" spans="63:74" x14ac:dyDescent="0.15">
      <c r="BK119" s="141"/>
      <c r="BL119" s="141"/>
      <c r="BM119" s="141"/>
      <c r="BN119" s="141"/>
      <c r="BO119" s="141"/>
      <c r="BP119" s="141"/>
      <c r="BQ119" s="141"/>
      <c r="BR119" s="141"/>
      <c r="BS119" s="141"/>
      <c r="BT119" s="141"/>
      <c r="BU119" s="141"/>
      <c r="BV119" s="141"/>
    </row>
    <row r="120" spans="63:74" x14ac:dyDescent="0.15">
      <c r="BK120" s="141"/>
      <c r="BL120" s="141"/>
      <c r="BM120" s="141"/>
      <c r="BN120" s="141"/>
      <c r="BO120" s="141"/>
      <c r="BP120" s="141"/>
      <c r="BQ120" s="141"/>
      <c r="BR120" s="141"/>
      <c r="BS120" s="141"/>
      <c r="BT120" s="141"/>
      <c r="BU120" s="141"/>
      <c r="BV120" s="141"/>
    </row>
    <row r="121" spans="63:74" x14ac:dyDescent="0.15">
      <c r="BK121" s="141"/>
      <c r="BL121" s="141"/>
      <c r="BM121" s="141"/>
      <c r="BN121" s="141"/>
      <c r="BO121" s="141"/>
      <c r="BP121" s="141"/>
      <c r="BQ121" s="141"/>
      <c r="BR121" s="141"/>
      <c r="BS121" s="141"/>
      <c r="BT121" s="141"/>
      <c r="BU121" s="141"/>
      <c r="BV121" s="141"/>
    </row>
    <row r="122" spans="63:74" x14ac:dyDescent="0.15">
      <c r="BK122" s="141"/>
      <c r="BL122" s="141"/>
      <c r="BM122" s="141"/>
      <c r="BN122" s="141"/>
      <c r="BO122" s="141"/>
      <c r="BP122" s="141"/>
      <c r="BQ122" s="141"/>
      <c r="BR122" s="141"/>
      <c r="BS122" s="141"/>
      <c r="BT122" s="141"/>
      <c r="BU122" s="141"/>
      <c r="BV122" s="141"/>
    </row>
    <row r="123" spans="63:74" x14ac:dyDescent="0.15">
      <c r="BK123" s="141"/>
      <c r="BL123" s="141"/>
      <c r="BM123" s="141"/>
      <c r="BN123" s="141"/>
      <c r="BO123" s="141"/>
      <c r="BP123" s="141"/>
      <c r="BQ123" s="141"/>
      <c r="BR123" s="141"/>
      <c r="BS123" s="141"/>
      <c r="BT123" s="141"/>
      <c r="BU123" s="141"/>
      <c r="BV123" s="141"/>
    </row>
    <row r="124" spans="63:74" x14ac:dyDescent="0.15">
      <c r="BK124" s="141"/>
      <c r="BL124" s="141"/>
      <c r="BM124" s="141"/>
      <c r="BN124" s="141"/>
      <c r="BO124" s="141"/>
      <c r="BP124" s="141"/>
      <c r="BQ124" s="141"/>
      <c r="BR124" s="141"/>
      <c r="BS124" s="141"/>
      <c r="BT124" s="141"/>
      <c r="BU124" s="141"/>
      <c r="BV124" s="141"/>
    </row>
    <row r="125" spans="63:74" x14ac:dyDescent="0.15">
      <c r="BK125" s="141"/>
      <c r="BL125" s="141"/>
      <c r="BM125" s="141"/>
      <c r="BN125" s="141"/>
      <c r="BO125" s="141"/>
      <c r="BP125" s="141"/>
      <c r="BQ125" s="141"/>
      <c r="BR125" s="141"/>
      <c r="BS125" s="141"/>
      <c r="BT125" s="141"/>
      <c r="BU125" s="141"/>
      <c r="BV125" s="141"/>
    </row>
    <row r="126" spans="63:74" x14ac:dyDescent="0.15">
      <c r="BK126" s="141"/>
      <c r="BL126" s="141"/>
      <c r="BM126" s="141"/>
      <c r="BN126" s="141"/>
      <c r="BO126" s="141"/>
      <c r="BP126" s="141"/>
      <c r="BQ126" s="141"/>
      <c r="BR126" s="141"/>
      <c r="BS126" s="141"/>
      <c r="BT126" s="141"/>
      <c r="BU126" s="141"/>
      <c r="BV126" s="141"/>
    </row>
    <row r="127" spans="63:74" x14ac:dyDescent="0.15">
      <c r="BK127" s="141"/>
      <c r="BL127" s="141"/>
      <c r="BM127" s="141"/>
      <c r="BN127" s="141"/>
      <c r="BO127" s="141"/>
      <c r="BP127" s="141"/>
      <c r="BQ127" s="141"/>
      <c r="BR127" s="141"/>
      <c r="BS127" s="141"/>
      <c r="BT127" s="141"/>
      <c r="BU127" s="141"/>
      <c r="BV127" s="141"/>
    </row>
    <row r="128" spans="63:74" x14ac:dyDescent="0.15">
      <c r="BK128" s="141"/>
      <c r="BL128" s="141"/>
      <c r="BM128" s="141"/>
      <c r="BN128" s="141"/>
      <c r="BO128" s="141"/>
      <c r="BP128" s="141"/>
      <c r="BQ128" s="141"/>
      <c r="BR128" s="141"/>
      <c r="BS128" s="141"/>
      <c r="BT128" s="141"/>
      <c r="BU128" s="141"/>
      <c r="BV128" s="141"/>
    </row>
    <row r="129" spans="63:74" x14ac:dyDescent="0.15">
      <c r="BK129" s="141"/>
      <c r="BL129" s="141"/>
      <c r="BM129" s="141"/>
      <c r="BN129" s="141"/>
      <c r="BO129" s="141"/>
      <c r="BP129" s="141"/>
      <c r="BQ129" s="141"/>
      <c r="BR129" s="141"/>
      <c r="BS129" s="141"/>
      <c r="BT129" s="141"/>
      <c r="BU129" s="141"/>
      <c r="BV129" s="141"/>
    </row>
    <row r="130" spans="63:74" x14ac:dyDescent="0.15">
      <c r="BK130" s="141"/>
      <c r="BL130" s="141"/>
      <c r="BM130" s="141"/>
      <c r="BN130" s="141"/>
      <c r="BO130" s="141"/>
      <c r="BP130" s="141"/>
      <c r="BQ130" s="141"/>
      <c r="BR130" s="141"/>
      <c r="BS130" s="141"/>
      <c r="BT130" s="141"/>
      <c r="BU130" s="141"/>
      <c r="BV130" s="141"/>
    </row>
    <row r="131" spans="63:74" x14ac:dyDescent="0.15">
      <c r="BK131" s="141"/>
      <c r="BL131" s="141"/>
      <c r="BM131" s="141"/>
      <c r="BN131" s="141"/>
      <c r="BO131" s="141"/>
      <c r="BP131" s="141"/>
      <c r="BQ131" s="141"/>
      <c r="BR131" s="141"/>
      <c r="BS131" s="141"/>
      <c r="BT131" s="141"/>
      <c r="BU131" s="141"/>
      <c r="BV131" s="141"/>
    </row>
    <row r="132" spans="63:74" x14ac:dyDescent="0.15">
      <c r="BK132" s="141"/>
      <c r="BL132" s="141"/>
      <c r="BM132" s="141"/>
      <c r="BN132" s="141"/>
      <c r="BO132" s="141"/>
      <c r="BP132" s="141"/>
      <c r="BQ132" s="141"/>
      <c r="BR132" s="141"/>
      <c r="BS132" s="141"/>
      <c r="BT132" s="141"/>
      <c r="BU132" s="141"/>
      <c r="BV132" s="141"/>
    </row>
    <row r="133" spans="63:74" x14ac:dyDescent="0.15">
      <c r="BK133" s="141"/>
      <c r="BL133" s="141"/>
      <c r="BM133" s="141"/>
      <c r="BN133" s="141"/>
      <c r="BO133" s="141"/>
      <c r="BP133" s="141"/>
      <c r="BQ133" s="141"/>
      <c r="BR133" s="141"/>
      <c r="BS133" s="141"/>
      <c r="BT133" s="141"/>
      <c r="BU133" s="141"/>
      <c r="BV133" s="141"/>
    </row>
    <row r="134" spans="63:74" x14ac:dyDescent="0.15">
      <c r="BK134" s="141"/>
      <c r="BL134" s="141"/>
      <c r="BM134" s="141"/>
      <c r="BN134" s="141"/>
      <c r="BO134" s="141"/>
      <c r="BP134" s="141"/>
      <c r="BQ134" s="141"/>
      <c r="BR134" s="141"/>
      <c r="BS134" s="141"/>
      <c r="BT134" s="141"/>
      <c r="BU134" s="141"/>
      <c r="BV134" s="141"/>
    </row>
    <row r="135" spans="63:74" x14ac:dyDescent="0.15">
      <c r="BK135" s="141"/>
      <c r="BL135" s="141"/>
      <c r="BM135" s="141"/>
      <c r="BN135" s="141"/>
      <c r="BO135" s="141"/>
      <c r="BP135" s="141"/>
      <c r="BQ135" s="141"/>
      <c r="BR135" s="141"/>
      <c r="BS135" s="141"/>
      <c r="BT135" s="141"/>
      <c r="BU135" s="141"/>
      <c r="BV135" s="141"/>
    </row>
    <row r="136" spans="63:74" x14ac:dyDescent="0.15">
      <c r="BK136" s="141"/>
      <c r="BL136" s="141"/>
      <c r="BM136" s="141"/>
      <c r="BN136" s="141"/>
      <c r="BO136" s="141"/>
      <c r="BP136" s="141"/>
      <c r="BQ136" s="141"/>
      <c r="BR136" s="141"/>
      <c r="BS136" s="141"/>
      <c r="BT136" s="141"/>
      <c r="BU136" s="141"/>
      <c r="BV136" s="141"/>
    </row>
    <row r="137" spans="63:74" x14ac:dyDescent="0.15">
      <c r="BK137" s="141"/>
      <c r="BL137" s="141"/>
      <c r="BM137" s="141"/>
      <c r="BN137" s="141"/>
      <c r="BO137" s="141"/>
      <c r="BP137" s="141"/>
      <c r="BQ137" s="141"/>
      <c r="BR137" s="141"/>
      <c r="BS137" s="141"/>
      <c r="BT137" s="141"/>
      <c r="BU137" s="141"/>
      <c r="BV137" s="141"/>
    </row>
    <row r="138" spans="63:74" x14ac:dyDescent="0.15">
      <c r="BK138" s="141"/>
      <c r="BL138" s="141"/>
      <c r="BM138" s="141"/>
      <c r="BN138" s="141"/>
      <c r="BO138" s="141"/>
      <c r="BP138" s="141"/>
      <c r="BQ138" s="141"/>
      <c r="BR138" s="141"/>
      <c r="BS138" s="141"/>
      <c r="BT138" s="141"/>
      <c r="BU138" s="141"/>
      <c r="BV138" s="141"/>
    </row>
    <row r="139" spans="63:74" x14ac:dyDescent="0.15">
      <c r="BK139" s="141"/>
      <c r="BL139" s="141"/>
      <c r="BM139" s="141"/>
      <c r="BN139" s="141"/>
      <c r="BO139" s="141"/>
      <c r="BP139" s="141"/>
      <c r="BQ139" s="141"/>
      <c r="BR139" s="141"/>
      <c r="BS139" s="141"/>
      <c r="BT139" s="141"/>
      <c r="BU139" s="141"/>
      <c r="BV139" s="141"/>
    </row>
    <row r="140" spans="63:74" x14ac:dyDescent="0.15">
      <c r="BK140" s="141"/>
      <c r="BL140" s="141"/>
      <c r="BM140" s="141"/>
      <c r="BN140" s="141"/>
      <c r="BO140" s="141"/>
      <c r="BP140" s="141"/>
      <c r="BQ140" s="141"/>
      <c r="BR140" s="141"/>
      <c r="BS140" s="141"/>
      <c r="BT140" s="141"/>
      <c r="BU140" s="141"/>
      <c r="BV140" s="141"/>
    </row>
    <row r="141" spans="63:74" x14ac:dyDescent="0.15">
      <c r="BK141" s="141"/>
      <c r="BL141" s="141"/>
      <c r="BM141" s="141"/>
      <c r="BN141" s="141"/>
      <c r="BO141" s="141"/>
      <c r="BP141" s="141"/>
      <c r="BQ141" s="141"/>
      <c r="BR141" s="141"/>
      <c r="BS141" s="141"/>
      <c r="BT141" s="141"/>
      <c r="BU141" s="141"/>
      <c r="BV141" s="141"/>
    </row>
    <row r="142" spans="63:74" x14ac:dyDescent="0.15">
      <c r="BK142" s="141"/>
      <c r="BL142" s="141"/>
      <c r="BM142" s="141"/>
      <c r="BN142" s="141"/>
      <c r="BO142" s="141"/>
      <c r="BP142" s="141"/>
      <c r="BQ142" s="141"/>
      <c r="BR142" s="141"/>
      <c r="BS142" s="141"/>
      <c r="BT142" s="141"/>
      <c r="BU142" s="141"/>
      <c r="BV142" s="141"/>
    </row>
    <row r="143" spans="63:74" x14ac:dyDescent="0.15">
      <c r="BK143" s="141"/>
      <c r="BL143" s="141"/>
      <c r="BM143" s="141"/>
      <c r="BN143" s="141"/>
      <c r="BO143" s="141"/>
      <c r="BP143" s="141"/>
      <c r="BQ143" s="141"/>
      <c r="BR143" s="141"/>
      <c r="BS143" s="141"/>
      <c r="BT143" s="141"/>
      <c r="BU143" s="141"/>
      <c r="BV143" s="141"/>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6956-34F6-4DC7-8584-591C09D57490}">
  <sheetPr transitionEvaluation="1" transitionEntry="1">
    <pageSetUpPr fitToPage="1"/>
  </sheetPr>
  <dimension ref="A1:BV188"/>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64" customWidth="1"/>
    <col min="2" max="2" width="33.85546875" style="64" customWidth="1"/>
    <col min="3" max="50" width="6.5703125" style="64" customWidth="1"/>
    <col min="51" max="55" width="6.5703125" style="146" customWidth="1"/>
    <col min="56" max="58" width="6.5703125" style="65" customWidth="1"/>
    <col min="59" max="62" width="6.5703125" style="146" customWidth="1"/>
    <col min="63" max="74" width="6.5703125" style="64" customWidth="1"/>
    <col min="75" max="16384" width="9.5703125" style="64"/>
  </cols>
  <sheetData>
    <row r="1" spans="1:74" ht="13.35" customHeight="1" x14ac:dyDescent="0.2">
      <c r="A1" s="777" t="s">
        <v>516</v>
      </c>
      <c r="B1" s="872" t="s">
        <v>1427</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s="60" customFormat="1" ht="13.35" customHeight="1"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50"/>
      <c r="AZ2" s="150"/>
      <c r="BA2" s="150"/>
      <c r="BB2" s="150"/>
      <c r="BC2" s="150"/>
      <c r="BD2" s="62"/>
      <c r="BE2" s="62"/>
      <c r="BF2" s="62"/>
      <c r="BG2" s="150"/>
      <c r="BH2" s="150"/>
      <c r="BI2" s="150"/>
      <c r="BJ2" s="150"/>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37"/>
      <c r="B5" s="38" t="s">
        <v>1428</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167"/>
      <c r="AZ5" s="167"/>
      <c r="BA5" s="167"/>
      <c r="BB5" s="167"/>
      <c r="BC5" s="167"/>
      <c r="BD5" s="567"/>
      <c r="BE5" s="567"/>
      <c r="BF5" s="567"/>
      <c r="BG5" s="567"/>
      <c r="BH5" s="567"/>
      <c r="BI5" s="567"/>
      <c r="BJ5" s="568"/>
      <c r="BK5" s="568"/>
      <c r="BL5" s="568"/>
      <c r="BM5" s="568"/>
      <c r="BN5" s="568"/>
      <c r="BO5" s="568"/>
      <c r="BP5" s="568"/>
      <c r="BQ5" s="568"/>
      <c r="BR5" s="568"/>
      <c r="BS5" s="568"/>
      <c r="BT5" s="568"/>
      <c r="BU5" s="568"/>
      <c r="BV5" s="568"/>
    </row>
    <row r="6" spans="1:74" ht="11.1" customHeight="1" x14ac:dyDescent="0.2">
      <c r="A6" s="300" t="s">
        <v>1429</v>
      </c>
      <c r="B6" s="680" t="s">
        <v>1272</v>
      </c>
      <c r="C6" s="768">
        <v>49.8</v>
      </c>
      <c r="D6" s="768">
        <v>48.25</v>
      </c>
      <c r="E6" s="768">
        <v>47</v>
      </c>
      <c r="F6" s="768">
        <v>44.5</v>
      </c>
      <c r="G6" s="768">
        <v>38</v>
      </c>
      <c r="H6" s="768">
        <v>36.5</v>
      </c>
      <c r="I6" s="768">
        <v>33.200000000000003</v>
      </c>
      <c r="J6" s="768">
        <v>31</v>
      </c>
      <c r="K6" s="768">
        <v>31</v>
      </c>
      <c r="L6" s="768">
        <v>31.8</v>
      </c>
      <c r="M6" s="768">
        <v>30.75</v>
      </c>
      <c r="N6" s="768">
        <v>32</v>
      </c>
      <c r="O6" s="768">
        <v>34</v>
      </c>
      <c r="P6" s="768">
        <v>37.25</v>
      </c>
      <c r="Q6" s="768">
        <v>38.75</v>
      </c>
      <c r="R6" s="768">
        <v>39.200000000000003</v>
      </c>
      <c r="S6" s="768">
        <v>39.25</v>
      </c>
      <c r="T6" s="768">
        <v>35.5</v>
      </c>
      <c r="U6" s="768">
        <v>37.4</v>
      </c>
      <c r="V6" s="768">
        <v>40</v>
      </c>
      <c r="W6" s="768">
        <v>38.75</v>
      </c>
      <c r="X6" s="768">
        <v>38</v>
      </c>
      <c r="Y6" s="768">
        <v>39.5</v>
      </c>
      <c r="Z6" s="768">
        <v>40.200000000000003</v>
      </c>
      <c r="AA6" s="768">
        <v>42.75</v>
      </c>
      <c r="AB6" s="768">
        <v>46.5</v>
      </c>
      <c r="AC6" s="768">
        <v>47.5</v>
      </c>
      <c r="AD6" s="768">
        <v>48.8</v>
      </c>
      <c r="AE6" s="768">
        <v>51</v>
      </c>
      <c r="AF6" s="768">
        <v>51</v>
      </c>
      <c r="AG6" s="768">
        <v>48.8</v>
      </c>
      <c r="AH6" s="768">
        <v>47.25</v>
      </c>
      <c r="AI6" s="768">
        <v>47.4</v>
      </c>
      <c r="AJ6" s="768">
        <v>52.25</v>
      </c>
      <c r="AK6" s="768">
        <v>52.25</v>
      </c>
      <c r="AL6" s="768">
        <v>52</v>
      </c>
      <c r="AM6" s="768">
        <v>52</v>
      </c>
      <c r="AN6" s="768">
        <v>51.25</v>
      </c>
      <c r="AO6" s="768">
        <v>50.8</v>
      </c>
      <c r="AP6" s="768">
        <v>51.5</v>
      </c>
      <c r="AQ6" s="768">
        <v>50</v>
      </c>
      <c r="AR6" s="768">
        <v>48.4</v>
      </c>
      <c r="AS6" s="768">
        <v>47.5</v>
      </c>
      <c r="AT6" s="768">
        <v>42.5</v>
      </c>
      <c r="AU6" s="768">
        <v>40</v>
      </c>
      <c r="AV6" s="768">
        <v>39</v>
      </c>
      <c r="AW6" s="768">
        <v>39.75</v>
      </c>
      <c r="AX6" s="768">
        <v>40.6</v>
      </c>
      <c r="AY6" s="768">
        <v>41</v>
      </c>
      <c r="AZ6" s="768">
        <v>43.25</v>
      </c>
      <c r="BA6" s="768">
        <v>43</v>
      </c>
      <c r="BB6" s="768">
        <v>41.25</v>
      </c>
      <c r="BC6" s="768">
        <v>39</v>
      </c>
      <c r="BD6" s="468" t="s">
        <v>1544</v>
      </c>
      <c r="BE6" s="468" t="s">
        <v>1544</v>
      </c>
      <c r="BF6" s="468" t="s">
        <v>1544</v>
      </c>
      <c r="BG6" s="468" t="s">
        <v>1544</v>
      </c>
      <c r="BH6" s="468" t="s">
        <v>1544</v>
      </c>
      <c r="BI6" s="468" t="s">
        <v>1544</v>
      </c>
      <c r="BJ6" s="468" t="s">
        <v>1544</v>
      </c>
      <c r="BK6" s="468" t="s">
        <v>1544</v>
      </c>
      <c r="BL6" s="468" t="s">
        <v>1544</v>
      </c>
      <c r="BM6" s="468" t="s">
        <v>1544</v>
      </c>
      <c r="BN6" s="468" t="s">
        <v>1544</v>
      </c>
      <c r="BO6" s="468" t="s">
        <v>1544</v>
      </c>
      <c r="BP6" s="468" t="s">
        <v>1544</v>
      </c>
      <c r="BQ6" s="468" t="s">
        <v>1544</v>
      </c>
      <c r="BR6" s="468" t="s">
        <v>1544</v>
      </c>
      <c r="BS6" s="468" t="s">
        <v>1544</v>
      </c>
      <c r="BT6" s="468" t="s">
        <v>1544</v>
      </c>
      <c r="BU6" s="468" t="s">
        <v>1544</v>
      </c>
      <c r="BV6" s="468" t="s">
        <v>1544</v>
      </c>
    </row>
    <row r="7" spans="1:74" ht="11.1" customHeight="1" x14ac:dyDescent="0.2">
      <c r="A7" s="300" t="s">
        <v>1430</v>
      </c>
      <c r="B7" s="680" t="s">
        <v>1274</v>
      </c>
      <c r="C7" s="768">
        <v>52</v>
      </c>
      <c r="D7" s="768">
        <v>53</v>
      </c>
      <c r="E7" s="768">
        <v>51</v>
      </c>
      <c r="F7" s="768">
        <v>36.25</v>
      </c>
      <c r="G7" s="768">
        <v>17.600000000000001</v>
      </c>
      <c r="H7" s="768">
        <v>10.75</v>
      </c>
      <c r="I7" s="768">
        <v>10.199999999999999</v>
      </c>
      <c r="J7" s="768">
        <v>10.5</v>
      </c>
      <c r="K7" s="768">
        <v>9.5</v>
      </c>
      <c r="L7" s="768">
        <v>11.6</v>
      </c>
      <c r="M7" s="768">
        <v>11.5</v>
      </c>
      <c r="N7" s="768">
        <v>11</v>
      </c>
      <c r="O7" s="768">
        <v>11</v>
      </c>
      <c r="P7" s="768">
        <v>13.25</v>
      </c>
      <c r="Q7" s="768">
        <v>13</v>
      </c>
      <c r="R7" s="768">
        <v>14.6</v>
      </c>
      <c r="S7" s="768">
        <v>15.75</v>
      </c>
      <c r="T7" s="768">
        <v>16.5</v>
      </c>
      <c r="U7" s="768">
        <v>18.2</v>
      </c>
      <c r="V7" s="768">
        <v>21.75</v>
      </c>
      <c r="W7" s="768">
        <v>23</v>
      </c>
      <c r="X7" s="768">
        <v>23.2</v>
      </c>
      <c r="Y7" s="768">
        <v>24.75</v>
      </c>
      <c r="Z7" s="768">
        <v>27</v>
      </c>
      <c r="AA7" s="768">
        <v>27</v>
      </c>
      <c r="AB7" s="768">
        <v>33.25</v>
      </c>
      <c r="AC7" s="768">
        <v>33.75</v>
      </c>
      <c r="AD7" s="768">
        <v>34.799999999999997</v>
      </c>
      <c r="AE7" s="768">
        <v>37.75</v>
      </c>
      <c r="AF7" s="768">
        <v>38</v>
      </c>
      <c r="AG7" s="768">
        <v>38</v>
      </c>
      <c r="AH7" s="768">
        <v>39</v>
      </c>
      <c r="AI7" s="768">
        <v>40</v>
      </c>
      <c r="AJ7" s="768">
        <v>39.25</v>
      </c>
      <c r="AK7" s="768">
        <v>40.5</v>
      </c>
      <c r="AL7" s="768">
        <v>40.799999999999997</v>
      </c>
      <c r="AM7" s="768">
        <v>41</v>
      </c>
      <c r="AN7" s="768">
        <v>41</v>
      </c>
      <c r="AO7" s="768">
        <v>41</v>
      </c>
      <c r="AP7" s="768">
        <v>39.75</v>
      </c>
      <c r="AQ7" s="768">
        <v>37.25</v>
      </c>
      <c r="AR7" s="768">
        <v>35.4</v>
      </c>
      <c r="AS7" s="768">
        <v>34.75</v>
      </c>
      <c r="AT7" s="768">
        <v>34</v>
      </c>
      <c r="AU7" s="768">
        <v>32.4</v>
      </c>
      <c r="AV7" s="768">
        <v>32.75</v>
      </c>
      <c r="AW7" s="768">
        <v>32.5</v>
      </c>
      <c r="AX7" s="768">
        <v>32.4</v>
      </c>
      <c r="AY7" s="768">
        <v>33.5</v>
      </c>
      <c r="AZ7" s="768">
        <v>34</v>
      </c>
      <c r="BA7" s="768">
        <v>34</v>
      </c>
      <c r="BB7" s="768">
        <v>34</v>
      </c>
      <c r="BC7" s="768">
        <v>34</v>
      </c>
      <c r="BD7" s="434" t="s">
        <v>1544</v>
      </c>
      <c r="BE7" s="434" t="s">
        <v>1544</v>
      </c>
      <c r="BF7" s="434" t="s">
        <v>1544</v>
      </c>
      <c r="BG7" s="434" t="s">
        <v>1544</v>
      </c>
      <c r="BH7" s="434" t="s">
        <v>1544</v>
      </c>
      <c r="BI7" s="434" t="s">
        <v>1544</v>
      </c>
      <c r="BJ7" s="434" t="s">
        <v>1544</v>
      </c>
      <c r="BK7" s="434" t="s">
        <v>1544</v>
      </c>
      <c r="BL7" s="434" t="s">
        <v>1544</v>
      </c>
      <c r="BM7" s="434" t="s">
        <v>1544</v>
      </c>
      <c r="BN7" s="434" t="s">
        <v>1544</v>
      </c>
      <c r="BO7" s="434" t="s">
        <v>1544</v>
      </c>
      <c r="BP7" s="434" t="s">
        <v>1544</v>
      </c>
      <c r="BQ7" s="434" t="s">
        <v>1544</v>
      </c>
      <c r="BR7" s="434" t="s">
        <v>1544</v>
      </c>
      <c r="BS7" s="434" t="s">
        <v>1544</v>
      </c>
      <c r="BT7" s="434" t="s">
        <v>1544</v>
      </c>
      <c r="BU7" s="434" t="s">
        <v>1544</v>
      </c>
      <c r="BV7" s="434" t="s">
        <v>1544</v>
      </c>
    </row>
    <row r="8" spans="1:74" ht="11.1" customHeight="1" x14ac:dyDescent="0.2">
      <c r="A8" s="300" t="s">
        <v>1431</v>
      </c>
      <c r="B8" s="680" t="s">
        <v>1276</v>
      </c>
      <c r="C8" s="768">
        <v>78.400000000000006</v>
      </c>
      <c r="D8" s="768">
        <v>80.75</v>
      </c>
      <c r="E8" s="768">
        <v>76.5</v>
      </c>
      <c r="F8" s="768">
        <v>50.25</v>
      </c>
      <c r="G8" s="768">
        <v>28</v>
      </c>
      <c r="H8" s="768">
        <v>15</v>
      </c>
      <c r="I8" s="768">
        <v>12.2</v>
      </c>
      <c r="J8" s="768">
        <v>10</v>
      </c>
      <c r="K8" s="768">
        <v>10</v>
      </c>
      <c r="L8" s="768">
        <v>17.8</v>
      </c>
      <c r="M8" s="768">
        <v>24.75</v>
      </c>
      <c r="N8" s="768">
        <v>28.25</v>
      </c>
      <c r="O8" s="768">
        <v>29.6</v>
      </c>
      <c r="P8" s="768">
        <v>30.5</v>
      </c>
      <c r="Q8" s="768">
        <v>31.5</v>
      </c>
      <c r="R8" s="768">
        <v>35.200000000000003</v>
      </c>
      <c r="S8" s="768">
        <v>35.25</v>
      </c>
      <c r="T8" s="768">
        <v>36</v>
      </c>
      <c r="U8" s="768">
        <v>36</v>
      </c>
      <c r="V8" s="768">
        <v>38</v>
      </c>
      <c r="W8" s="768">
        <v>38</v>
      </c>
      <c r="X8" s="768">
        <v>40.4</v>
      </c>
      <c r="Y8" s="768">
        <v>44</v>
      </c>
      <c r="Z8" s="768">
        <v>46.8</v>
      </c>
      <c r="AA8" s="768">
        <v>50.75</v>
      </c>
      <c r="AB8" s="768">
        <v>56.75</v>
      </c>
      <c r="AC8" s="768">
        <v>61.25</v>
      </c>
      <c r="AD8" s="768">
        <v>65.599999999999994</v>
      </c>
      <c r="AE8" s="768">
        <v>69.5</v>
      </c>
      <c r="AF8" s="768">
        <v>73.25</v>
      </c>
      <c r="AG8" s="768">
        <v>75.400000000000006</v>
      </c>
      <c r="AH8" s="768">
        <v>77.5</v>
      </c>
      <c r="AI8" s="768">
        <v>76</v>
      </c>
      <c r="AJ8" s="768">
        <v>75.75</v>
      </c>
      <c r="AK8" s="768">
        <v>75.75</v>
      </c>
      <c r="AL8" s="768">
        <v>76.2</v>
      </c>
      <c r="AM8" s="768">
        <v>78</v>
      </c>
      <c r="AN8" s="768">
        <v>78.25</v>
      </c>
      <c r="AO8" s="768">
        <v>77.400000000000006</v>
      </c>
      <c r="AP8" s="768">
        <v>73.25</v>
      </c>
      <c r="AQ8" s="768">
        <v>65.75</v>
      </c>
      <c r="AR8" s="768">
        <v>60.6</v>
      </c>
      <c r="AS8" s="768">
        <v>58.25</v>
      </c>
      <c r="AT8" s="768">
        <v>54.75</v>
      </c>
      <c r="AU8" s="768">
        <v>53.2</v>
      </c>
      <c r="AV8" s="768">
        <v>55.25</v>
      </c>
      <c r="AW8" s="768">
        <v>55</v>
      </c>
      <c r="AX8" s="768">
        <v>55.2</v>
      </c>
      <c r="AY8" s="768">
        <v>57</v>
      </c>
      <c r="AZ8" s="768">
        <v>56.25</v>
      </c>
      <c r="BA8" s="768">
        <v>58.2</v>
      </c>
      <c r="BB8" s="768">
        <v>59.25</v>
      </c>
      <c r="BC8" s="768">
        <v>55.2</v>
      </c>
      <c r="BD8" s="434" t="s">
        <v>1544</v>
      </c>
      <c r="BE8" s="434" t="s">
        <v>1544</v>
      </c>
      <c r="BF8" s="434" t="s">
        <v>1544</v>
      </c>
      <c r="BG8" s="434" t="s">
        <v>1544</v>
      </c>
      <c r="BH8" s="434" t="s">
        <v>1544</v>
      </c>
      <c r="BI8" s="434" t="s">
        <v>1544</v>
      </c>
      <c r="BJ8" s="434" t="s">
        <v>1544</v>
      </c>
      <c r="BK8" s="434" t="s">
        <v>1544</v>
      </c>
      <c r="BL8" s="434" t="s">
        <v>1544</v>
      </c>
      <c r="BM8" s="434" t="s">
        <v>1544</v>
      </c>
      <c r="BN8" s="434" t="s">
        <v>1544</v>
      </c>
      <c r="BO8" s="434" t="s">
        <v>1544</v>
      </c>
      <c r="BP8" s="434" t="s">
        <v>1544</v>
      </c>
      <c r="BQ8" s="434" t="s">
        <v>1544</v>
      </c>
      <c r="BR8" s="434" t="s">
        <v>1544</v>
      </c>
      <c r="BS8" s="434" t="s">
        <v>1544</v>
      </c>
      <c r="BT8" s="434" t="s">
        <v>1544</v>
      </c>
      <c r="BU8" s="434" t="s">
        <v>1544</v>
      </c>
      <c r="BV8" s="434" t="s">
        <v>1544</v>
      </c>
    </row>
    <row r="9" spans="1:74" ht="11.1" customHeight="1" x14ac:dyDescent="0.2">
      <c r="A9" s="300" t="s">
        <v>1432</v>
      </c>
      <c r="B9" s="680" t="s">
        <v>1278</v>
      </c>
      <c r="C9" s="768">
        <v>45.4</v>
      </c>
      <c r="D9" s="768">
        <v>41.75</v>
      </c>
      <c r="E9" s="768">
        <v>42.25</v>
      </c>
      <c r="F9" s="768">
        <v>36.5</v>
      </c>
      <c r="G9" s="768">
        <v>32</v>
      </c>
      <c r="H9" s="768">
        <v>32</v>
      </c>
      <c r="I9" s="768">
        <v>32.4</v>
      </c>
      <c r="J9" s="768">
        <v>32.75</v>
      </c>
      <c r="K9" s="768">
        <v>35.75</v>
      </c>
      <c r="L9" s="768">
        <v>36.6</v>
      </c>
      <c r="M9" s="768">
        <v>39.25</v>
      </c>
      <c r="N9" s="768">
        <v>41.75</v>
      </c>
      <c r="O9" s="768">
        <v>45</v>
      </c>
      <c r="P9" s="768">
        <v>47.25</v>
      </c>
      <c r="Q9" s="768">
        <v>47.25</v>
      </c>
      <c r="R9" s="768">
        <v>46.8</v>
      </c>
      <c r="S9" s="768">
        <v>50.25</v>
      </c>
      <c r="T9" s="768">
        <v>51.75</v>
      </c>
      <c r="U9" s="768">
        <v>51.2</v>
      </c>
      <c r="V9" s="768">
        <v>47</v>
      </c>
      <c r="W9" s="768">
        <v>49.5</v>
      </c>
      <c r="X9" s="768">
        <v>48.4</v>
      </c>
      <c r="Y9" s="768">
        <v>49</v>
      </c>
      <c r="Z9" s="768">
        <v>50.6</v>
      </c>
      <c r="AA9" s="768">
        <v>56</v>
      </c>
      <c r="AB9" s="768">
        <v>59.75</v>
      </c>
      <c r="AC9" s="768">
        <v>68</v>
      </c>
      <c r="AD9" s="768">
        <v>69.599999999999994</v>
      </c>
      <c r="AE9" s="768">
        <v>70.75</v>
      </c>
      <c r="AF9" s="768">
        <v>71.5</v>
      </c>
      <c r="AG9" s="768">
        <v>72.2</v>
      </c>
      <c r="AH9" s="768">
        <v>73.25</v>
      </c>
      <c r="AI9" s="768">
        <v>75</v>
      </c>
      <c r="AJ9" s="768">
        <v>74</v>
      </c>
      <c r="AK9" s="768">
        <v>72.5</v>
      </c>
      <c r="AL9" s="768">
        <v>73.2</v>
      </c>
      <c r="AM9" s="768">
        <v>71.75</v>
      </c>
      <c r="AN9" s="768">
        <v>72.5</v>
      </c>
      <c r="AO9" s="768">
        <v>72.400000000000006</v>
      </c>
      <c r="AP9" s="768">
        <v>70.25</v>
      </c>
      <c r="AQ9" s="768">
        <v>64.25</v>
      </c>
      <c r="AR9" s="768">
        <v>55.6</v>
      </c>
      <c r="AS9" s="768">
        <v>50.75</v>
      </c>
      <c r="AT9" s="768">
        <v>50</v>
      </c>
      <c r="AU9" s="768">
        <v>47.2</v>
      </c>
      <c r="AV9" s="768">
        <v>45.25</v>
      </c>
      <c r="AW9" s="768">
        <v>44</v>
      </c>
      <c r="AX9" s="768">
        <v>47.6</v>
      </c>
      <c r="AY9" s="768">
        <v>46</v>
      </c>
      <c r="AZ9" s="768">
        <v>44.5</v>
      </c>
      <c r="BA9" s="768">
        <v>39.6</v>
      </c>
      <c r="BB9" s="768">
        <v>35</v>
      </c>
      <c r="BC9" s="768">
        <v>36</v>
      </c>
      <c r="BD9" s="434" t="s">
        <v>1544</v>
      </c>
      <c r="BE9" s="434" t="s">
        <v>1544</v>
      </c>
      <c r="BF9" s="434" t="s">
        <v>1544</v>
      </c>
      <c r="BG9" s="434" t="s">
        <v>1544</v>
      </c>
      <c r="BH9" s="434" t="s">
        <v>1544</v>
      </c>
      <c r="BI9" s="434" t="s">
        <v>1544</v>
      </c>
      <c r="BJ9" s="434" t="s">
        <v>1544</v>
      </c>
      <c r="BK9" s="434" t="s">
        <v>1544</v>
      </c>
      <c r="BL9" s="434" t="s">
        <v>1544</v>
      </c>
      <c r="BM9" s="434" t="s">
        <v>1544</v>
      </c>
      <c r="BN9" s="434" t="s">
        <v>1544</v>
      </c>
      <c r="BO9" s="434" t="s">
        <v>1544</v>
      </c>
      <c r="BP9" s="434" t="s">
        <v>1544</v>
      </c>
      <c r="BQ9" s="434" t="s">
        <v>1544</v>
      </c>
      <c r="BR9" s="434" t="s">
        <v>1544</v>
      </c>
      <c r="BS9" s="434" t="s">
        <v>1544</v>
      </c>
      <c r="BT9" s="434" t="s">
        <v>1544</v>
      </c>
      <c r="BU9" s="434" t="s">
        <v>1544</v>
      </c>
      <c r="BV9" s="434" t="s">
        <v>1544</v>
      </c>
    </row>
    <row r="10" spans="1:74" ht="11.1" customHeight="1" x14ac:dyDescent="0.2">
      <c r="A10" s="300" t="s">
        <v>1433</v>
      </c>
      <c r="B10" s="680" t="s">
        <v>1280</v>
      </c>
      <c r="C10" s="768">
        <v>401.6</v>
      </c>
      <c r="D10" s="768">
        <v>407.25</v>
      </c>
      <c r="E10" s="768">
        <v>404.75</v>
      </c>
      <c r="F10" s="768">
        <v>299</v>
      </c>
      <c r="G10" s="768">
        <v>180.4</v>
      </c>
      <c r="H10" s="768">
        <v>135.25</v>
      </c>
      <c r="I10" s="768">
        <v>125</v>
      </c>
      <c r="J10" s="768">
        <v>122.75</v>
      </c>
      <c r="K10" s="768">
        <v>124.25</v>
      </c>
      <c r="L10" s="768">
        <v>132.80000000000001</v>
      </c>
      <c r="M10" s="768">
        <v>154.5</v>
      </c>
      <c r="N10" s="768">
        <v>169.75</v>
      </c>
      <c r="O10" s="768">
        <v>184.6</v>
      </c>
      <c r="P10" s="768">
        <v>203.25</v>
      </c>
      <c r="Q10" s="768">
        <v>215</v>
      </c>
      <c r="R10" s="768">
        <v>225</v>
      </c>
      <c r="S10" s="768">
        <v>231</v>
      </c>
      <c r="T10" s="768">
        <v>235.25</v>
      </c>
      <c r="U10" s="768">
        <v>239.4</v>
      </c>
      <c r="V10" s="768">
        <v>246.25</v>
      </c>
      <c r="W10" s="768">
        <v>255.75</v>
      </c>
      <c r="X10" s="768">
        <v>265.8</v>
      </c>
      <c r="Y10" s="768">
        <v>272.75</v>
      </c>
      <c r="Z10" s="768">
        <v>287.39999999999998</v>
      </c>
      <c r="AA10" s="768">
        <v>292</v>
      </c>
      <c r="AB10" s="768">
        <v>301.75</v>
      </c>
      <c r="AC10" s="768">
        <v>313.25</v>
      </c>
      <c r="AD10" s="768">
        <v>329.6</v>
      </c>
      <c r="AE10" s="768">
        <v>336.75</v>
      </c>
      <c r="AF10" s="768">
        <v>344</v>
      </c>
      <c r="AG10" s="768">
        <v>348.8</v>
      </c>
      <c r="AH10" s="768">
        <v>346.25</v>
      </c>
      <c r="AI10" s="768">
        <v>342.6</v>
      </c>
      <c r="AJ10" s="768">
        <v>345.75</v>
      </c>
      <c r="AK10" s="768">
        <v>349</v>
      </c>
      <c r="AL10" s="768">
        <v>350</v>
      </c>
      <c r="AM10" s="768">
        <v>354.5</v>
      </c>
      <c r="AN10" s="768">
        <v>352.75</v>
      </c>
      <c r="AO10" s="768">
        <v>349.4</v>
      </c>
      <c r="AP10" s="768">
        <v>355.5</v>
      </c>
      <c r="AQ10" s="768">
        <v>349.25</v>
      </c>
      <c r="AR10" s="768">
        <v>341.6</v>
      </c>
      <c r="AS10" s="768">
        <v>334.5</v>
      </c>
      <c r="AT10" s="768">
        <v>324.25</v>
      </c>
      <c r="AU10" s="768">
        <v>318</v>
      </c>
      <c r="AV10" s="768">
        <v>311.25</v>
      </c>
      <c r="AW10" s="768">
        <v>310.5</v>
      </c>
      <c r="AX10" s="768">
        <v>310.60000000000002</v>
      </c>
      <c r="AY10" s="768">
        <v>309.25</v>
      </c>
      <c r="AZ10" s="768">
        <v>312.5</v>
      </c>
      <c r="BA10" s="768">
        <v>315</v>
      </c>
      <c r="BB10" s="768">
        <v>317</v>
      </c>
      <c r="BC10" s="768">
        <v>312.8</v>
      </c>
      <c r="BD10" s="468" t="s">
        <v>1544</v>
      </c>
      <c r="BE10" s="468" t="s">
        <v>1544</v>
      </c>
      <c r="BF10" s="468" t="s">
        <v>1544</v>
      </c>
      <c r="BG10" s="468" t="s">
        <v>1544</v>
      </c>
      <c r="BH10" s="468" t="s">
        <v>1544</v>
      </c>
      <c r="BI10" s="468" t="s">
        <v>1544</v>
      </c>
      <c r="BJ10" s="468" t="s">
        <v>1544</v>
      </c>
      <c r="BK10" s="468" t="s">
        <v>1544</v>
      </c>
      <c r="BL10" s="468" t="s">
        <v>1544</v>
      </c>
      <c r="BM10" s="468" t="s">
        <v>1544</v>
      </c>
      <c r="BN10" s="468" t="s">
        <v>1544</v>
      </c>
      <c r="BO10" s="468" t="s">
        <v>1544</v>
      </c>
      <c r="BP10" s="468" t="s">
        <v>1544</v>
      </c>
      <c r="BQ10" s="468" t="s">
        <v>1544</v>
      </c>
      <c r="BR10" s="468" t="s">
        <v>1544</v>
      </c>
      <c r="BS10" s="468" t="s">
        <v>1544</v>
      </c>
      <c r="BT10" s="468" t="s">
        <v>1544</v>
      </c>
      <c r="BU10" s="468" t="s">
        <v>1544</v>
      </c>
      <c r="BV10" s="468" t="s">
        <v>1544</v>
      </c>
    </row>
    <row r="11" spans="1:74" ht="11.1" customHeight="1" x14ac:dyDescent="0.2">
      <c r="A11" s="300" t="s">
        <v>1434</v>
      </c>
      <c r="B11" s="680" t="s">
        <v>1435</v>
      </c>
      <c r="C11" s="768">
        <v>133.66666667000001</v>
      </c>
      <c r="D11" s="768">
        <v>125.75</v>
      </c>
      <c r="E11" s="768">
        <v>119</v>
      </c>
      <c r="F11" s="768">
        <v>76</v>
      </c>
      <c r="G11" s="768">
        <v>35.6</v>
      </c>
      <c r="H11" s="768">
        <v>29.75</v>
      </c>
      <c r="I11" s="768">
        <v>28.9</v>
      </c>
      <c r="J11" s="768">
        <v>27</v>
      </c>
      <c r="K11" s="768">
        <v>27.75</v>
      </c>
      <c r="L11" s="768">
        <v>32.4</v>
      </c>
      <c r="M11" s="768">
        <v>32.5</v>
      </c>
      <c r="N11" s="768">
        <v>36.5</v>
      </c>
      <c r="O11" s="768">
        <v>43.2</v>
      </c>
      <c r="P11" s="768">
        <v>44.75</v>
      </c>
      <c r="Q11" s="768">
        <v>46.75</v>
      </c>
      <c r="R11" s="768">
        <v>59.2</v>
      </c>
      <c r="S11" s="768">
        <v>63</v>
      </c>
      <c r="T11" s="768">
        <v>70.5</v>
      </c>
      <c r="U11" s="768">
        <v>79.599999999999994</v>
      </c>
      <c r="V11" s="768">
        <v>88.25</v>
      </c>
      <c r="W11" s="768">
        <v>93.75</v>
      </c>
      <c r="X11" s="768">
        <v>103.2</v>
      </c>
      <c r="Y11" s="768">
        <v>107</v>
      </c>
      <c r="Z11" s="768">
        <v>106.2</v>
      </c>
      <c r="AA11" s="768">
        <v>108.5</v>
      </c>
      <c r="AB11" s="768">
        <v>114</v>
      </c>
      <c r="AC11" s="768">
        <v>114.75</v>
      </c>
      <c r="AD11" s="768">
        <v>119.6</v>
      </c>
      <c r="AE11" s="768">
        <v>129.25</v>
      </c>
      <c r="AF11" s="768">
        <v>135.5</v>
      </c>
      <c r="AG11" s="768">
        <v>146.80000000000001</v>
      </c>
      <c r="AH11" s="768">
        <v>152.75</v>
      </c>
      <c r="AI11" s="768">
        <v>155</v>
      </c>
      <c r="AJ11" s="768">
        <v>156</v>
      </c>
      <c r="AK11" s="768">
        <v>160.5</v>
      </c>
      <c r="AL11" s="768">
        <v>160.4</v>
      </c>
      <c r="AM11" s="768">
        <v>149.5</v>
      </c>
      <c r="AN11" s="768">
        <v>137.5</v>
      </c>
      <c r="AO11" s="768">
        <v>136.19999999999999</v>
      </c>
      <c r="AP11" s="768">
        <v>133.25</v>
      </c>
      <c r="AQ11" s="768">
        <v>130.5</v>
      </c>
      <c r="AR11" s="768">
        <v>116.4</v>
      </c>
      <c r="AS11" s="768">
        <v>114.5</v>
      </c>
      <c r="AT11" s="768">
        <v>110.75</v>
      </c>
      <c r="AU11" s="768">
        <v>110.6</v>
      </c>
      <c r="AV11" s="768">
        <v>106.75</v>
      </c>
      <c r="AW11" s="768">
        <v>107.5</v>
      </c>
      <c r="AX11" s="768">
        <v>108.4</v>
      </c>
      <c r="AY11" s="768">
        <v>105.75</v>
      </c>
      <c r="AZ11" s="768">
        <v>103.75</v>
      </c>
      <c r="BA11" s="768">
        <v>102</v>
      </c>
      <c r="BB11" s="768">
        <v>99.75</v>
      </c>
      <c r="BC11" s="768">
        <v>97.4</v>
      </c>
      <c r="BD11" s="434" t="s">
        <v>1544</v>
      </c>
      <c r="BE11" s="434" t="s">
        <v>1544</v>
      </c>
      <c r="BF11" s="434" t="s">
        <v>1544</v>
      </c>
      <c r="BG11" s="434" t="s">
        <v>1544</v>
      </c>
      <c r="BH11" s="434" t="s">
        <v>1544</v>
      </c>
      <c r="BI11" s="434" t="s">
        <v>1544</v>
      </c>
      <c r="BJ11" s="434" t="s">
        <v>1544</v>
      </c>
      <c r="BK11" s="434" t="s">
        <v>1544</v>
      </c>
      <c r="BL11" s="434" t="s">
        <v>1544</v>
      </c>
      <c r="BM11" s="434" t="s">
        <v>1544</v>
      </c>
      <c r="BN11" s="434" t="s">
        <v>1544</v>
      </c>
      <c r="BO11" s="434" t="s">
        <v>1544</v>
      </c>
      <c r="BP11" s="434" t="s">
        <v>1544</v>
      </c>
      <c r="BQ11" s="434" t="s">
        <v>1544</v>
      </c>
      <c r="BR11" s="434" t="s">
        <v>1544</v>
      </c>
      <c r="BS11" s="434" t="s">
        <v>1544</v>
      </c>
      <c r="BT11" s="434" t="s">
        <v>1544</v>
      </c>
      <c r="BU11" s="434" t="s">
        <v>1544</v>
      </c>
      <c r="BV11" s="434" t="s">
        <v>1544</v>
      </c>
    </row>
    <row r="12" spans="1:74" ht="11.1" customHeight="1" x14ac:dyDescent="0.2">
      <c r="A12" s="300"/>
      <c r="B12" s="304"/>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69"/>
      <c r="AK12" s="769"/>
      <c r="AL12" s="769"/>
      <c r="AM12" s="769"/>
      <c r="AN12" s="769"/>
      <c r="AO12" s="769"/>
      <c r="AP12" s="769"/>
      <c r="AQ12" s="769"/>
      <c r="AR12" s="769"/>
      <c r="AS12" s="769"/>
      <c r="AT12" s="769"/>
      <c r="AU12" s="769"/>
      <c r="AV12" s="769"/>
      <c r="AW12" s="769"/>
      <c r="AX12" s="769"/>
      <c r="AY12" s="769"/>
      <c r="AZ12" s="769"/>
      <c r="BA12" s="769"/>
      <c r="BB12" s="769"/>
      <c r="BC12" s="769"/>
      <c r="BD12" s="432"/>
      <c r="BE12" s="432"/>
      <c r="BF12" s="432"/>
      <c r="BG12" s="432"/>
      <c r="BH12" s="432"/>
      <c r="BI12" s="432"/>
      <c r="BJ12" s="432"/>
      <c r="BK12" s="432"/>
      <c r="BL12" s="432"/>
      <c r="BM12" s="432"/>
      <c r="BN12" s="432"/>
      <c r="BO12" s="432"/>
      <c r="BP12" s="432"/>
      <c r="BQ12" s="432"/>
      <c r="BR12" s="432"/>
      <c r="BS12" s="432"/>
      <c r="BT12" s="432"/>
      <c r="BU12" s="432"/>
      <c r="BV12" s="432"/>
    </row>
    <row r="13" spans="1:74" ht="11.1" customHeight="1" x14ac:dyDescent="0.2">
      <c r="A13" s="300"/>
      <c r="B13" s="38" t="s">
        <v>1436</v>
      </c>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432"/>
      <c r="BE13" s="432"/>
      <c r="BF13" s="432"/>
      <c r="BG13" s="432"/>
      <c r="BH13" s="432"/>
      <c r="BI13" s="432"/>
      <c r="BJ13" s="432"/>
      <c r="BK13" s="432"/>
      <c r="BL13" s="432"/>
      <c r="BM13" s="432"/>
      <c r="BN13" s="432"/>
      <c r="BO13" s="432"/>
      <c r="BP13" s="432"/>
      <c r="BQ13" s="432"/>
      <c r="BR13" s="432"/>
      <c r="BS13" s="432"/>
      <c r="BT13" s="432"/>
      <c r="BU13" s="432"/>
      <c r="BV13" s="432"/>
    </row>
    <row r="14" spans="1:74" ht="11.1" customHeight="1" x14ac:dyDescent="0.2">
      <c r="A14" s="300" t="s">
        <v>1437</v>
      </c>
      <c r="B14" s="680" t="s">
        <v>1272</v>
      </c>
      <c r="C14" s="466">
        <v>89</v>
      </c>
      <c r="D14" s="466">
        <v>78</v>
      </c>
      <c r="E14" s="466">
        <v>91</v>
      </c>
      <c r="F14" s="466">
        <v>89</v>
      </c>
      <c r="G14" s="466">
        <v>65</v>
      </c>
      <c r="H14" s="466">
        <v>63</v>
      </c>
      <c r="I14" s="466">
        <v>61</v>
      </c>
      <c r="J14" s="466">
        <v>59</v>
      </c>
      <c r="K14" s="466">
        <v>58</v>
      </c>
      <c r="L14" s="466">
        <v>59</v>
      </c>
      <c r="M14" s="466">
        <v>57</v>
      </c>
      <c r="N14" s="466">
        <v>60</v>
      </c>
      <c r="O14" s="466">
        <v>63</v>
      </c>
      <c r="P14" s="466">
        <v>66</v>
      </c>
      <c r="Q14" s="466">
        <v>68</v>
      </c>
      <c r="R14" s="466">
        <v>69</v>
      </c>
      <c r="S14" s="466">
        <v>71</v>
      </c>
      <c r="T14" s="466">
        <v>67</v>
      </c>
      <c r="U14" s="466">
        <v>68</v>
      </c>
      <c r="V14" s="466">
        <v>71</v>
      </c>
      <c r="W14" s="466">
        <v>70</v>
      </c>
      <c r="X14" s="466">
        <v>69</v>
      </c>
      <c r="Y14" s="466">
        <v>70</v>
      </c>
      <c r="Z14" s="466">
        <v>73</v>
      </c>
      <c r="AA14" s="466">
        <v>78</v>
      </c>
      <c r="AB14" s="466">
        <v>87</v>
      </c>
      <c r="AC14" s="466">
        <v>89</v>
      </c>
      <c r="AD14" s="466">
        <v>91</v>
      </c>
      <c r="AE14" s="466">
        <v>96</v>
      </c>
      <c r="AF14" s="466">
        <v>96</v>
      </c>
      <c r="AG14" s="466">
        <v>93</v>
      </c>
      <c r="AH14" s="466">
        <v>90</v>
      </c>
      <c r="AI14" s="466">
        <v>90</v>
      </c>
      <c r="AJ14" s="466">
        <v>100</v>
      </c>
      <c r="AK14" s="466">
        <v>99</v>
      </c>
      <c r="AL14" s="466">
        <v>99</v>
      </c>
      <c r="AM14" s="466">
        <v>98</v>
      </c>
      <c r="AN14" s="466">
        <v>97</v>
      </c>
      <c r="AO14" s="466">
        <v>98</v>
      </c>
      <c r="AP14" s="466">
        <v>98</v>
      </c>
      <c r="AQ14" s="466">
        <v>97</v>
      </c>
      <c r="AR14" s="466">
        <v>91</v>
      </c>
      <c r="AS14" s="466">
        <v>90</v>
      </c>
      <c r="AT14" s="466">
        <v>82</v>
      </c>
      <c r="AU14" s="466">
        <v>77</v>
      </c>
      <c r="AV14" s="466">
        <v>74</v>
      </c>
      <c r="AW14" s="466">
        <v>75</v>
      </c>
      <c r="AX14" s="466">
        <v>77</v>
      </c>
      <c r="AY14" s="466">
        <v>77</v>
      </c>
      <c r="AZ14" s="466">
        <v>82</v>
      </c>
      <c r="BA14" s="466">
        <v>82</v>
      </c>
      <c r="BB14" s="466">
        <v>78</v>
      </c>
      <c r="BC14" s="466">
        <v>75</v>
      </c>
      <c r="BD14" s="468" t="s">
        <v>1544</v>
      </c>
      <c r="BE14" s="468" t="s">
        <v>1544</v>
      </c>
      <c r="BF14" s="468" t="s">
        <v>1544</v>
      </c>
      <c r="BG14" s="468" t="s">
        <v>1544</v>
      </c>
      <c r="BH14" s="468" t="s">
        <v>1544</v>
      </c>
      <c r="BI14" s="468" t="s">
        <v>1544</v>
      </c>
      <c r="BJ14" s="468" t="s">
        <v>1544</v>
      </c>
      <c r="BK14" s="468" t="s">
        <v>1544</v>
      </c>
      <c r="BL14" s="468" t="s">
        <v>1544</v>
      </c>
      <c r="BM14" s="468" t="s">
        <v>1544</v>
      </c>
      <c r="BN14" s="468" t="s">
        <v>1544</v>
      </c>
      <c r="BO14" s="468" t="s">
        <v>1544</v>
      </c>
      <c r="BP14" s="468" t="s">
        <v>1544</v>
      </c>
      <c r="BQ14" s="468" t="s">
        <v>1544</v>
      </c>
      <c r="BR14" s="468" t="s">
        <v>1544</v>
      </c>
      <c r="BS14" s="468" t="s">
        <v>1544</v>
      </c>
      <c r="BT14" s="468" t="s">
        <v>1544</v>
      </c>
      <c r="BU14" s="468" t="s">
        <v>1544</v>
      </c>
      <c r="BV14" s="468" t="s">
        <v>1544</v>
      </c>
    </row>
    <row r="15" spans="1:74" s="660" customFormat="1" ht="11.1" customHeight="1" x14ac:dyDescent="0.2">
      <c r="A15" s="300" t="s">
        <v>1438</v>
      </c>
      <c r="B15" s="680" t="s">
        <v>1274</v>
      </c>
      <c r="C15" s="466">
        <v>99</v>
      </c>
      <c r="D15" s="466">
        <v>94</v>
      </c>
      <c r="E15" s="466">
        <v>94</v>
      </c>
      <c r="F15" s="466">
        <v>69</v>
      </c>
      <c r="G15" s="466">
        <v>33</v>
      </c>
      <c r="H15" s="466">
        <v>18</v>
      </c>
      <c r="I15" s="466">
        <v>18</v>
      </c>
      <c r="J15" s="466">
        <v>19</v>
      </c>
      <c r="K15" s="466">
        <v>18</v>
      </c>
      <c r="L15" s="466">
        <v>19</v>
      </c>
      <c r="M15" s="466">
        <v>20</v>
      </c>
      <c r="N15" s="466">
        <v>20</v>
      </c>
      <c r="O15" s="466">
        <v>20</v>
      </c>
      <c r="P15" s="466">
        <v>19</v>
      </c>
      <c r="Q15" s="466">
        <v>25</v>
      </c>
      <c r="R15" s="466">
        <v>27</v>
      </c>
      <c r="S15" s="466">
        <v>29</v>
      </c>
      <c r="T15" s="466">
        <v>31</v>
      </c>
      <c r="U15" s="466">
        <v>32</v>
      </c>
      <c r="V15" s="466">
        <v>39</v>
      </c>
      <c r="W15" s="466">
        <v>42</v>
      </c>
      <c r="X15" s="466">
        <v>43</v>
      </c>
      <c r="Y15" s="466">
        <v>47</v>
      </c>
      <c r="Z15" s="466">
        <v>52</v>
      </c>
      <c r="AA15" s="466">
        <v>53</v>
      </c>
      <c r="AB15" s="466">
        <v>64</v>
      </c>
      <c r="AC15" s="466">
        <v>67</v>
      </c>
      <c r="AD15" s="466">
        <v>58</v>
      </c>
      <c r="AE15" s="466">
        <v>75</v>
      </c>
      <c r="AF15" s="466">
        <v>75</v>
      </c>
      <c r="AG15" s="466">
        <v>75</v>
      </c>
      <c r="AH15" s="466">
        <v>76</v>
      </c>
      <c r="AI15" s="466">
        <v>78</v>
      </c>
      <c r="AJ15" s="466">
        <v>77</v>
      </c>
      <c r="AK15" s="466">
        <v>79</v>
      </c>
      <c r="AL15" s="466">
        <v>80</v>
      </c>
      <c r="AM15" s="466">
        <v>80</v>
      </c>
      <c r="AN15" s="466">
        <v>80</v>
      </c>
      <c r="AO15" s="466">
        <v>80</v>
      </c>
      <c r="AP15" s="466">
        <v>79</v>
      </c>
      <c r="AQ15" s="466">
        <v>74</v>
      </c>
      <c r="AR15" s="466">
        <v>70</v>
      </c>
      <c r="AS15" s="466">
        <v>70</v>
      </c>
      <c r="AT15" s="466">
        <v>68</v>
      </c>
      <c r="AU15" s="466">
        <v>64</v>
      </c>
      <c r="AV15" s="466">
        <v>67</v>
      </c>
      <c r="AW15" s="466">
        <v>67</v>
      </c>
      <c r="AX15" s="466">
        <v>66</v>
      </c>
      <c r="AY15" s="466">
        <v>68</v>
      </c>
      <c r="AZ15" s="466">
        <v>69</v>
      </c>
      <c r="BA15" s="466">
        <v>69</v>
      </c>
      <c r="BB15" s="466">
        <v>69</v>
      </c>
      <c r="BC15" s="466">
        <v>69</v>
      </c>
      <c r="BD15" s="434" t="s">
        <v>1544</v>
      </c>
      <c r="BE15" s="434" t="s">
        <v>1544</v>
      </c>
      <c r="BF15" s="434" t="s">
        <v>1544</v>
      </c>
      <c r="BG15" s="434" t="s">
        <v>1544</v>
      </c>
      <c r="BH15" s="434" t="s">
        <v>1544</v>
      </c>
      <c r="BI15" s="434" t="s">
        <v>1544</v>
      </c>
      <c r="BJ15" s="434" t="s">
        <v>1544</v>
      </c>
      <c r="BK15" s="434" t="s">
        <v>1544</v>
      </c>
      <c r="BL15" s="434" t="s">
        <v>1544</v>
      </c>
      <c r="BM15" s="434" t="s">
        <v>1544</v>
      </c>
      <c r="BN15" s="434" t="s">
        <v>1544</v>
      </c>
      <c r="BO15" s="434" t="s">
        <v>1544</v>
      </c>
      <c r="BP15" s="434" t="s">
        <v>1544</v>
      </c>
      <c r="BQ15" s="434" t="s">
        <v>1544</v>
      </c>
      <c r="BR15" s="434" t="s">
        <v>1544</v>
      </c>
      <c r="BS15" s="434" t="s">
        <v>1544</v>
      </c>
      <c r="BT15" s="434" t="s">
        <v>1544</v>
      </c>
      <c r="BU15" s="434" t="s">
        <v>1544</v>
      </c>
      <c r="BV15" s="434" t="s">
        <v>1544</v>
      </c>
    </row>
    <row r="16" spans="1:74" ht="11.1" customHeight="1" x14ac:dyDescent="0.2">
      <c r="A16" s="300" t="s">
        <v>1439</v>
      </c>
      <c r="B16" s="680" t="s">
        <v>1276</v>
      </c>
      <c r="C16" s="466">
        <v>214</v>
      </c>
      <c r="D16" s="466">
        <v>196</v>
      </c>
      <c r="E16" s="466">
        <v>210</v>
      </c>
      <c r="F16" s="466">
        <v>123</v>
      </c>
      <c r="G16" s="466">
        <v>43</v>
      </c>
      <c r="H16" s="466">
        <v>23</v>
      </c>
      <c r="I16" s="466">
        <v>19</v>
      </c>
      <c r="J16" s="466">
        <v>18</v>
      </c>
      <c r="K16" s="466">
        <v>18</v>
      </c>
      <c r="L16" s="466">
        <v>27</v>
      </c>
      <c r="M16" s="466">
        <v>36</v>
      </c>
      <c r="N16" s="466">
        <v>40</v>
      </c>
      <c r="O16" s="466">
        <v>44</v>
      </c>
      <c r="P16" s="466">
        <v>39</v>
      </c>
      <c r="Q16" s="466">
        <v>47</v>
      </c>
      <c r="R16" s="466">
        <v>55</v>
      </c>
      <c r="S16" s="466">
        <v>54</v>
      </c>
      <c r="T16" s="466">
        <v>57</v>
      </c>
      <c r="U16" s="466">
        <v>58</v>
      </c>
      <c r="V16" s="466">
        <v>61</v>
      </c>
      <c r="W16" s="466">
        <v>62</v>
      </c>
      <c r="X16" s="466">
        <v>64</v>
      </c>
      <c r="Y16" s="466">
        <v>65</v>
      </c>
      <c r="Z16" s="466">
        <v>69</v>
      </c>
      <c r="AA16" s="466">
        <v>75</v>
      </c>
      <c r="AB16" s="466">
        <v>86</v>
      </c>
      <c r="AC16" s="466">
        <v>94</v>
      </c>
      <c r="AD16" s="466">
        <v>99</v>
      </c>
      <c r="AE16" s="466">
        <v>104</v>
      </c>
      <c r="AF16" s="466">
        <v>110</v>
      </c>
      <c r="AG16" s="466">
        <v>114</v>
      </c>
      <c r="AH16" s="466">
        <v>117</v>
      </c>
      <c r="AI16" s="466">
        <v>114</v>
      </c>
      <c r="AJ16" s="466">
        <v>114</v>
      </c>
      <c r="AK16" s="466">
        <v>114</v>
      </c>
      <c r="AL16" s="466">
        <v>116</v>
      </c>
      <c r="AM16" s="466">
        <v>117</v>
      </c>
      <c r="AN16" s="466">
        <v>118</v>
      </c>
      <c r="AO16" s="466">
        <v>118</v>
      </c>
      <c r="AP16" s="466">
        <v>112</v>
      </c>
      <c r="AQ16" s="466">
        <v>101</v>
      </c>
      <c r="AR16" s="466">
        <v>94</v>
      </c>
      <c r="AS16" s="466">
        <v>94</v>
      </c>
      <c r="AT16" s="466">
        <v>88</v>
      </c>
      <c r="AU16" s="466">
        <v>87</v>
      </c>
      <c r="AV16" s="466">
        <v>91</v>
      </c>
      <c r="AW16" s="466">
        <v>91</v>
      </c>
      <c r="AX16" s="466">
        <v>91</v>
      </c>
      <c r="AY16" s="466">
        <v>95</v>
      </c>
      <c r="AZ16" s="466">
        <v>94</v>
      </c>
      <c r="BA16" s="466">
        <v>97</v>
      </c>
      <c r="BB16" s="466">
        <v>99</v>
      </c>
      <c r="BC16" s="466">
        <v>94</v>
      </c>
      <c r="BD16" s="434" t="s">
        <v>1544</v>
      </c>
      <c r="BE16" s="434" t="s">
        <v>1544</v>
      </c>
      <c r="BF16" s="434" t="s">
        <v>1544</v>
      </c>
      <c r="BG16" s="434" t="s">
        <v>1544</v>
      </c>
      <c r="BH16" s="434" t="s">
        <v>1544</v>
      </c>
      <c r="BI16" s="434" t="s">
        <v>1544</v>
      </c>
      <c r="BJ16" s="434" t="s">
        <v>1544</v>
      </c>
      <c r="BK16" s="434" t="s">
        <v>1544</v>
      </c>
      <c r="BL16" s="434" t="s">
        <v>1544</v>
      </c>
      <c r="BM16" s="434" t="s">
        <v>1544</v>
      </c>
      <c r="BN16" s="434" t="s">
        <v>1544</v>
      </c>
      <c r="BO16" s="434" t="s">
        <v>1544</v>
      </c>
      <c r="BP16" s="434" t="s">
        <v>1544</v>
      </c>
      <c r="BQ16" s="434" t="s">
        <v>1544</v>
      </c>
      <c r="BR16" s="434" t="s">
        <v>1544</v>
      </c>
      <c r="BS16" s="434" t="s">
        <v>1544</v>
      </c>
      <c r="BT16" s="434" t="s">
        <v>1544</v>
      </c>
      <c r="BU16" s="434" t="s">
        <v>1544</v>
      </c>
      <c r="BV16" s="434" t="s">
        <v>1544</v>
      </c>
    </row>
    <row r="17" spans="1:74" ht="11.1" customHeight="1" x14ac:dyDescent="0.2">
      <c r="A17" s="300" t="s">
        <v>1440</v>
      </c>
      <c r="B17" s="680" t="s">
        <v>1278</v>
      </c>
      <c r="C17" s="466">
        <v>42</v>
      </c>
      <c r="D17" s="466">
        <v>34</v>
      </c>
      <c r="E17" s="466">
        <v>40</v>
      </c>
      <c r="F17" s="466">
        <v>35</v>
      </c>
      <c r="G17" s="466">
        <v>36</v>
      </c>
      <c r="H17" s="466">
        <v>30</v>
      </c>
      <c r="I17" s="466">
        <v>28</v>
      </c>
      <c r="J17" s="466">
        <v>33</v>
      </c>
      <c r="K17" s="466">
        <v>35</v>
      </c>
      <c r="L17" s="466">
        <v>36</v>
      </c>
      <c r="M17" s="466">
        <v>37</v>
      </c>
      <c r="N17" s="466">
        <v>39</v>
      </c>
      <c r="O17" s="466">
        <v>42</v>
      </c>
      <c r="P17" s="466">
        <v>43</v>
      </c>
      <c r="Q17" s="466">
        <v>46</v>
      </c>
      <c r="R17" s="466">
        <v>46</v>
      </c>
      <c r="S17" s="466">
        <v>47</v>
      </c>
      <c r="T17" s="466">
        <v>48</v>
      </c>
      <c r="U17" s="466">
        <v>49</v>
      </c>
      <c r="V17" s="466">
        <v>47</v>
      </c>
      <c r="W17" s="466">
        <v>49</v>
      </c>
      <c r="X17" s="466">
        <v>48</v>
      </c>
      <c r="Y17" s="466">
        <v>49</v>
      </c>
      <c r="Z17" s="466">
        <v>51</v>
      </c>
      <c r="AA17" s="466">
        <v>55</v>
      </c>
      <c r="AB17" s="466">
        <v>59</v>
      </c>
      <c r="AC17" s="466">
        <v>67</v>
      </c>
      <c r="AD17" s="466">
        <v>70</v>
      </c>
      <c r="AE17" s="466">
        <v>72</v>
      </c>
      <c r="AF17" s="466">
        <v>73</v>
      </c>
      <c r="AG17" s="466">
        <v>73</v>
      </c>
      <c r="AH17" s="466">
        <v>74</v>
      </c>
      <c r="AI17" s="466">
        <v>76</v>
      </c>
      <c r="AJ17" s="466">
        <v>75</v>
      </c>
      <c r="AK17" s="466">
        <v>74</v>
      </c>
      <c r="AL17" s="466">
        <v>74</v>
      </c>
      <c r="AM17" s="466">
        <v>73</v>
      </c>
      <c r="AN17" s="466">
        <v>74</v>
      </c>
      <c r="AO17" s="466">
        <v>74</v>
      </c>
      <c r="AP17" s="466">
        <v>71</v>
      </c>
      <c r="AQ17" s="466">
        <v>65</v>
      </c>
      <c r="AR17" s="466">
        <v>56</v>
      </c>
      <c r="AS17" s="466">
        <v>51</v>
      </c>
      <c r="AT17" s="466">
        <v>50</v>
      </c>
      <c r="AU17" s="466">
        <v>47</v>
      </c>
      <c r="AV17" s="466">
        <v>45</v>
      </c>
      <c r="AW17" s="466">
        <v>43</v>
      </c>
      <c r="AX17" s="466">
        <v>45</v>
      </c>
      <c r="AY17" s="466">
        <v>44</v>
      </c>
      <c r="AZ17" s="466">
        <v>42</v>
      </c>
      <c r="BA17" s="466">
        <v>38</v>
      </c>
      <c r="BB17" s="466">
        <v>34</v>
      </c>
      <c r="BC17" s="466">
        <v>34</v>
      </c>
      <c r="BD17" s="434" t="s">
        <v>1544</v>
      </c>
      <c r="BE17" s="434" t="s">
        <v>1544</v>
      </c>
      <c r="BF17" s="434" t="s">
        <v>1544</v>
      </c>
      <c r="BG17" s="434" t="s">
        <v>1544</v>
      </c>
      <c r="BH17" s="434" t="s">
        <v>1544</v>
      </c>
      <c r="BI17" s="434" t="s">
        <v>1544</v>
      </c>
      <c r="BJ17" s="434" t="s">
        <v>1544</v>
      </c>
      <c r="BK17" s="434" t="s">
        <v>1544</v>
      </c>
      <c r="BL17" s="434" t="s">
        <v>1544</v>
      </c>
      <c r="BM17" s="434" t="s">
        <v>1544</v>
      </c>
      <c r="BN17" s="434" t="s">
        <v>1544</v>
      </c>
      <c r="BO17" s="434" t="s">
        <v>1544</v>
      </c>
      <c r="BP17" s="434" t="s">
        <v>1544</v>
      </c>
      <c r="BQ17" s="434" t="s">
        <v>1544</v>
      </c>
      <c r="BR17" s="434" t="s">
        <v>1544</v>
      </c>
      <c r="BS17" s="434" t="s">
        <v>1544</v>
      </c>
      <c r="BT17" s="434" t="s">
        <v>1544</v>
      </c>
      <c r="BU17" s="434" t="s">
        <v>1544</v>
      </c>
      <c r="BV17" s="434" t="s">
        <v>1544</v>
      </c>
    </row>
    <row r="18" spans="1:74" ht="11.1" customHeight="1" x14ac:dyDescent="0.2">
      <c r="A18" s="300" t="s">
        <v>1441</v>
      </c>
      <c r="B18" s="680" t="s">
        <v>1280</v>
      </c>
      <c r="C18" s="466">
        <v>451</v>
      </c>
      <c r="D18" s="466">
        <v>466</v>
      </c>
      <c r="E18" s="466">
        <v>463</v>
      </c>
      <c r="F18" s="466">
        <v>333</v>
      </c>
      <c r="G18" s="466">
        <v>201</v>
      </c>
      <c r="H18" s="466">
        <v>152</v>
      </c>
      <c r="I18" s="466">
        <v>142</v>
      </c>
      <c r="J18" s="466">
        <v>142</v>
      </c>
      <c r="K18" s="466">
        <v>150</v>
      </c>
      <c r="L18" s="466">
        <v>162</v>
      </c>
      <c r="M18" s="466">
        <v>189</v>
      </c>
      <c r="N18" s="466">
        <v>207</v>
      </c>
      <c r="O18" s="466">
        <v>222</v>
      </c>
      <c r="P18" s="466">
        <v>246</v>
      </c>
      <c r="Q18" s="466">
        <v>261</v>
      </c>
      <c r="R18" s="466">
        <v>273</v>
      </c>
      <c r="S18" s="466">
        <v>283</v>
      </c>
      <c r="T18" s="466">
        <v>291</v>
      </c>
      <c r="U18" s="466">
        <v>297</v>
      </c>
      <c r="V18" s="466">
        <v>305</v>
      </c>
      <c r="W18" s="466">
        <v>320</v>
      </c>
      <c r="X18" s="466">
        <v>335</v>
      </c>
      <c r="Y18" s="466">
        <v>347</v>
      </c>
      <c r="Z18" s="466">
        <v>368</v>
      </c>
      <c r="AA18" s="466">
        <v>376</v>
      </c>
      <c r="AB18" s="466">
        <v>391</v>
      </c>
      <c r="AC18" s="466">
        <v>409</v>
      </c>
      <c r="AD18" s="466">
        <v>433</v>
      </c>
      <c r="AE18" s="466">
        <v>446</v>
      </c>
      <c r="AF18" s="466">
        <v>459</v>
      </c>
      <c r="AG18" s="466">
        <v>465</v>
      </c>
      <c r="AH18" s="466">
        <v>465</v>
      </c>
      <c r="AI18" s="466">
        <v>459</v>
      </c>
      <c r="AJ18" s="466">
        <v>463</v>
      </c>
      <c r="AK18" s="466">
        <v>467</v>
      </c>
      <c r="AL18" s="466">
        <v>468</v>
      </c>
      <c r="AM18" s="466">
        <v>474</v>
      </c>
      <c r="AN18" s="466">
        <v>474</v>
      </c>
      <c r="AO18" s="466">
        <v>470</v>
      </c>
      <c r="AP18" s="466">
        <v>477</v>
      </c>
      <c r="AQ18" s="466">
        <v>472</v>
      </c>
      <c r="AR18" s="466">
        <v>463</v>
      </c>
      <c r="AS18" s="466">
        <v>463</v>
      </c>
      <c r="AT18" s="466">
        <v>451</v>
      </c>
      <c r="AU18" s="466">
        <v>442</v>
      </c>
      <c r="AV18" s="466">
        <v>438</v>
      </c>
      <c r="AW18" s="466">
        <v>438</v>
      </c>
      <c r="AX18" s="466">
        <v>438</v>
      </c>
      <c r="AY18" s="466">
        <v>437</v>
      </c>
      <c r="AZ18" s="466">
        <v>440</v>
      </c>
      <c r="BA18" s="466">
        <v>444</v>
      </c>
      <c r="BB18" s="466">
        <v>448</v>
      </c>
      <c r="BC18" s="466">
        <v>440</v>
      </c>
      <c r="BD18" s="468" t="s">
        <v>1544</v>
      </c>
      <c r="BE18" s="468" t="s">
        <v>1544</v>
      </c>
      <c r="BF18" s="468" t="s">
        <v>1544</v>
      </c>
      <c r="BG18" s="468" t="s">
        <v>1544</v>
      </c>
      <c r="BH18" s="468" t="s">
        <v>1544</v>
      </c>
      <c r="BI18" s="468" t="s">
        <v>1544</v>
      </c>
      <c r="BJ18" s="468" t="s">
        <v>1544</v>
      </c>
      <c r="BK18" s="468" t="s">
        <v>1544</v>
      </c>
      <c r="BL18" s="468" t="s">
        <v>1544</v>
      </c>
      <c r="BM18" s="468" t="s">
        <v>1544</v>
      </c>
      <c r="BN18" s="468" t="s">
        <v>1544</v>
      </c>
      <c r="BO18" s="468" t="s">
        <v>1544</v>
      </c>
      <c r="BP18" s="468" t="s">
        <v>1544</v>
      </c>
      <c r="BQ18" s="468" t="s">
        <v>1544</v>
      </c>
      <c r="BR18" s="468" t="s">
        <v>1544</v>
      </c>
      <c r="BS18" s="468" t="s">
        <v>1544</v>
      </c>
      <c r="BT18" s="468" t="s">
        <v>1544</v>
      </c>
      <c r="BU18" s="468" t="s">
        <v>1544</v>
      </c>
      <c r="BV18" s="468" t="s">
        <v>1544</v>
      </c>
    </row>
    <row r="19" spans="1:74" ht="11.1" customHeight="1" x14ac:dyDescent="0.2">
      <c r="A19" s="300" t="s">
        <v>1442</v>
      </c>
      <c r="B19" s="680" t="s">
        <v>1435</v>
      </c>
      <c r="C19" s="466">
        <v>253</v>
      </c>
      <c r="D19" s="466">
        <v>238</v>
      </c>
      <c r="E19" s="466">
        <v>250</v>
      </c>
      <c r="F19" s="466">
        <v>140</v>
      </c>
      <c r="G19" s="466">
        <v>69</v>
      </c>
      <c r="H19" s="466">
        <v>57</v>
      </c>
      <c r="I19" s="466">
        <v>48</v>
      </c>
      <c r="J19" s="466">
        <v>47</v>
      </c>
      <c r="K19" s="466">
        <v>48</v>
      </c>
      <c r="L19" s="466">
        <v>55</v>
      </c>
      <c r="M19" s="466">
        <v>57</v>
      </c>
      <c r="N19" s="466">
        <v>67</v>
      </c>
      <c r="O19" s="466">
        <v>107</v>
      </c>
      <c r="P19" s="466">
        <v>99</v>
      </c>
      <c r="Q19" s="466">
        <v>105</v>
      </c>
      <c r="R19" s="466">
        <v>133</v>
      </c>
      <c r="S19" s="466">
        <v>140</v>
      </c>
      <c r="T19" s="466">
        <v>159</v>
      </c>
      <c r="U19" s="466">
        <v>185</v>
      </c>
      <c r="V19" s="466">
        <v>208</v>
      </c>
      <c r="W19" s="466">
        <v>213</v>
      </c>
      <c r="X19" s="466">
        <v>228</v>
      </c>
      <c r="Y19" s="466">
        <v>236</v>
      </c>
      <c r="Z19" s="466">
        <v>226</v>
      </c>
      <c r="AA19" s="466">
        <v>217</v>
      </c>
      <c r="AB19" s="466">
        <v>228</v>
      </c>
      <c r="AC19" s="466">
        <v>234</v>
      </c>
      <c r="AD19" s="466">
        <v>243</v>
      </c>
      <c r="AE19" s="466">
        <v>259</v>
      </c>
      <c r="AF19" s="466">
        <v>280</v>
      </c>
      <c r="AG19" s="466">
        <v>305</v>
      </c>
      <c r="AH19" s="466">
        <v>317</v>
      </c>
      <c r="AI19" s="466">
        <v>325</v>
      </c>
      <c r="AJ19" s="466">
        <v>330</v>
      </c>
      <c r="AK19" s="466">
        <v>338</v>
      </c>
      <c r="AL19" s="466">
        <v>334</v>
      </c>
      <c r="AM19" s="466">
        <v>292</v>
      </c>
      <c r="AN19" s="466">
        <v>262</v>
      </c>
      <c r="AO19" s="466">
        <v>262</v>
      </c>
      <c r="AP19" s="466">
        <v>263</v>
      </c>
      <c r="AQ19" s="466">
        <v>264</v>
      </c>
      <c r="AR19" s="466">
        <v>240</v>
      </c>
      <c r="AS19" s="466">
        <v>243</v>
      </c>
      <c r="AT19" s="466">
        <v>241</v>
      </c>
      <c r="AU19" s="466">
        <v>238</v>
      </c>
      <c r="AV19" s="466">
        <v>225</v>
      </c>
      <c r="AW19" s="466">
        <v>221</v>
      </c>
      <c r="AX19" s="466">
        <v>216</v>
      </c>
      <c r="AY19" s="466">
        <v>205</v>
      </c>
      <c r="AZ19" s="466">
        <v>203</v>
      </c>
      <c r="BA19" s="466">
        <v>198</v>
      </c>
      <c r="BB19" s="466">
        <v>192</v>
      </c>
      <c r="BC19" s="466">
        <v>186</v>
      </c>
      <c r="BD19" s="434" t="s">
        <v>1544</v>
      </c>
      <c r="BE19" s="434" t="s">
        <v>1544</v>
      </c>
      <c r="BF19" s="434" t="s">
        <v>1544</v>
      </c>
      <c r="BG19" s="434" t="s">
        <v>1544</v>
      </c>
      <c r="BH19" s="434" t="s">
        <v>1544</v>
      </c>
      <c r="BI19" s="434" t="s">
        <v>1544</v>
      </c>
      <c r="BJ19" s="434" t="s">
        <v>1544</v>
      </c>
      <c r="BK19" s="434" t="s">
        <v>1544</v>
      </c>
      <c r="BL19" s="434" t="s">
        <v>1544</v>
      </c>
      <c r="BM19" s="434" t="s">
        <v>1544</v>
      </c>
      <c r="BN19" s="434" t="s">
        <v>1544</v>
      </c>
      <c r="BO19" s="434" t="s">
        <v>1544</v>
      </c>
      <c r="BP19" s="434" t="s">
        <v>1544</v>
      </c>
      <c r="BQ19" s="434" t="s">
        <v>1544</v>
      </c>
      <c r="BR19" s="434" t="s">
        <v>1544</v>
      </c>
      <c r="BS19" s="434" t="s">
        <v>1544</v>
      </c>
      <c r="BT19" s="434" t="s">
        <v>1544</v>
      </c>
      <c r="BU19" s="434" t="s">
        <v>1544</v>
      </c>
      <c r="BV19" s="434" t="s">
        <v>1544</v>
      </c>
    </row>
    <row r="20" spans="1:74" ht="11.1" customHeight="1" x14ac:dyDescent="0.2">
      <c r="A20" s="300"/>
      <c r="B20" s="761"/>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32"/>
      <c r="BE20" s="432"/>
      <c r="BF20" s="432"/>
      <c r="BG20" s="432"/>
      <c r="BH20" s="432"/>
      <c r="BI20" s="432"/>
      <c r="BJ20" s="432"/>
      <c r="BK20" s="432"/>
      <c r="BL20" s="432"/>
      <c r="BM20" s="432"/>
      <c r="BN20" s="432"/>
      <c r="BO20" s="432"/>
      <c r="BP20" s="432"/>
      <c r="BQ20" s="432"/>
      <c r="BR20" s="432"/>
      <c r="BS20" s="432"/>
      <c r="BT20" s="432"/>
      <c r="BU20" s="432"/>
      <c r="BV20" s="432"/>
    </row>
    <row r="21" spans="1:74" ht="11.1" customHeight="1" x14ac:dyDescent="0.2">
      <c r="A21" s="300"/>
      <c r="B21" s="38" t="s">
        <v>1443</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6"/>
      <c r="BC21" s="466"/>
      <c r="BD21" s="432"/>
      <c r="BE21" s="432"/>
      <c r="BF21" s="432"/>
      <c r="BG21" s="432"/>
      <c r="BH21" s="432"/>
      <c r="BI21" s="432"/>
      <c r="BJ21" s="432"/>
      <c r="BK21" s="432"/>
      <c r="BL21" s="432"/>
      <c r="BM21" s="432"/>
      <c r="BN21" s="432"/>
      <c r="BO21" s="432"/>
      <c r="BP21" s="432"/>
      <c r="BQ21" s="432"/>
      <c r="BR21" s="432"/>
      <c r="BS21" s="432"/>
      <c r="BT21" s="432"/>
      <c r="BU21" s="432"/>
      <c r="BV21" s="432"/>
    </row>
    <row r="22" spans="1:74" ht="11.1" customHeight="1" x14ac:dyDescent="0.2">
      <c r="A22" s="300" t="s">
        <v>1444</v>
      </c>
      <c r="B22" s="680" t="s">
        <v>1272</v>
      </c>
      <c r="C22" s="574">
        <v>1.7870999999999999</v>
      </c>
      <c r="D22" s="574">
        <v>1.6166</v>
      </c>
      <c r="E22" s="574">
        <v>1.9361999999999999</v>
      </c>
      <c r="F22" s="574">
        <v>2</v>
      </c>
      <c r="G22" s="574">
        <v>1.7104999999999999</v>
      </c>
      <c r="H22" s="574">
        <v>1.726</v>
      </c>
      <c r="I22" s="574">
        <v>1.8372999999999999</v>
      </c>
      <c r="J22" s="574">
        <v>1.9032</v>
      </c>
      <c r="K22" s="574">
        <v>1.871</v>
      </c>
      <c r="L22" s="574">
        <v>1.8552999999999999</v>
      </c>
      <c r="M22" s="574">
        <v>1.8536999999999999</v>
      </c>
      <c r="N22" s="574">
        <v>1.875</v>
      </c>
      <c r="O22" s="574">
        <v>1.8529</v>
      </c>
      <c r="P22" s="574">
        <v>1.7718</v>
      </c>
      <c r="Q22" s="574">
        <v>1.7547999999999999</v>
      </c>
      <c r="R22" s="574">
        <v>1.7602</v>
      </c>
      <c r="S22" s="574">
        <v>1.8089</v>
      </c>
      <c r="T22" s="574">
        <v>1.8873</v>
      </c>
      <c r="U22" s="574">
        <v>1.8182</v>
      </c>
      <c r="V22" s="574">
        <v>1.7749999999999999</v>
      </c>
      <c r="W22" s="574">
        <v>1.8065</v>
      </c>
      <c r="X22" s="574">
        <v>1.8158000000000001</v>
      </c>
      <c r="Y22" s="574">
        <v>1.7722</v>
      </c>
      <c r="Z22" s="574">
        <v>1.8159000000000001</v>
      </c>
      <c r="AA22" s="574">
        <v>1.8246</v>
      </c>
      <c r="AB22" s="574">
        <v>1.871</v>
      </c>
      <c r="AC22" s="574">
        <v>1.8736999999999999</v>
      </c>
      <c r="AD22" s="574">
        <v>1.8648</v>
      </c>
      <c r="AE22" s="574">
        <v>1.8824000000000001</v>
      </c>
      <c r="AF22" s="574">
        <v>1.8824000000000001</v>
      </c>
      <c r="AG22" s="574">
        <v>1.9056999999999999</v>
      </c>
      <c r="AH22" s="574">
        <v>1.9048</v>
      </c>
      <c r="AI22" s="574">
        <v>1.8987000000000001</v>
      </c>
      <c r="AJ22" s="574">
        <v>1.9138999999999999</v>
      </c>
      <c r="AK22" s="574">
        <v>1.8947000000000001</v>
      </c>
      <c r="AL22" s="574">
        <v>1.9037999999999999</v>
      </c>
      <c r="AM22" s="574">
        <v>1.8846000000000001</v>
      </c>
      <c r="AN22" s="574">
        <v>1.8927</v>
      </c>
      <c r="AO22" s="574">
        <v>1.9291</v>
      </c>
      <c r="AP22" s="574">
        <v>1.9029</v>
      </c>
      <c r="AQ22" s="574">
        <v>1.94</v>
      </c>
      <c r="AR22" s="574">
        <v>1.8802000000000001</v>
      </c>
      <c r="AS22" s="574">
        <v>1.8947000000000001</v>
      </c>
      <c r="AT22" s="574">
        <v>1.9294</v>
      </c>
      <c r="AU22" s="574">
        <v>1.925</v>
      </c>
      <c r="AV22" s="574">
        <v>1.8974</v>
      </c>
      <c r="AW22" s="574">
        <v>1.8868</v>
      </c>
      <c r="AX22" s="574">
        <v>1.8966000000000001</v>
      </c>
      <c r="AY22" s="574">
        <v>1.8779999999999999</v>
      </c>
      <c r="AZ22" s="574">
        <v>1.8959999999999999</v>
      </c>
      <c r="BA22" s="574">
        <v>1.907</v>
      </c>
      <c r="BB22" s="574">
        <v>1.8909</v>
      </c>
      <c r="BC22" s="574">
        <v>1.9231</v>
      </c>
      <c r="BD22" s="468" t="s">
        <v>1544</v>
      </c>
      <c r="BE22" s="468" t="s">
        <v>1544</v>
      </c>
      <c r="BF22" s="468" t="s">
        <v>1544</v>
      </c>
      <c r="BG22" s="468" t="s">
        <v>1544</v>
      </c>
      <c r="BH22" s="468" t="s">
        <v>1544</v>
      </c>
      <c r="BI22" s="468" t="s">
        <v>1544</v>
      </c>
      <c r="BJ22" s="468" t="s">
        <v>1544</v>
      </c>
      <c r="BK22" s="468" t="s">
        <v>1544</v>
      </c>
      <c r="BL22" s="468" t="s">
        <v>1544</v>
      </c>
      <c r="BM22" s="468" t="s">
        <v>1544</v>
      </c>
      <c r="BN22" s="468" t="s">
        <v>1544</v>
      </c>
      <c r="BO22" s="468" t="s">
        <v>1544</v>
      </c>
      <c r="BP22" s="468" t="s">
        <v>1544</v>
      </c>
      <c r="BQ22" s="468" t="s">
        <v>1544</v>
      </c>
      <c r="BR22" s="468" t="s">
        <v>1544</v>
      </c>
      <c r="BS22" s="468" t="s">
        <v>1544</v>
      </c>
      <c r="BT22" s="468" t="s">
        <v>1544</v>
      </c>
      <c r="BU22" s="468" t="s">
        <v>1544</v>
      </c>
      <c r="BV22" s="468" t="s">
        <v>1544</v>
      </c>
    </row>
    <row r="23" spans="1:74" ht="11.1" customHeight="1" x14ac:dyDescent="0.2">
      <c r="A23" s="300" t="s">
        <v>1445</v>
      </c>
      <c r="B23" s="680" t="s">
        <v>1274</v>
      </c>
      <c r="C23" s="574">
        <v>1.9037999999999999</v>
      </c>
      <c r="D23" s="574">
        <v>1.7736000000000001</v>
      </c>
      <c r="E23" s="574">
        <v>1.8431</v>
      </c>
      <c r="F23" s="574">
        <v>1.9034</v>
      </c>
      <c r="G23" s="574">
        <v>1.875</v>
      </c>
      <c r="H23" s="574">
        <v>1.6744000000000001</v>
      </c>
      <c r="I23" s="574">
        <v>1.7646999999999999</v>
      </c>
      <c r="J23" s="574">
        <v>1.8095000000000001</v>
      </c>
      <c r="K23" s="574">
        <v>1.8947000000000001</v>
      </c>
      <c r="L23" s="574">
        <v>1.6378999999999999</v>
      </c>
      <c r="M23" s="574">
        <v>1.7391000000000001</v>
      </c>
      <c r="N23" s="574">
        <v>1.8182</v>
      </c>
      <c r="O23" s="574">
        <v>1.8182</v>
      </c>
      <c r="P23" s="574">
        <v>1.4339999999999999</v>
      </c>
      <c r="Q23" s="574">
        <v>1.9231</v>
      </c>
      <c r="R23" s="574">
        <v>1.8492999999999999</v>
      </c>
      <c r="S23" s="574">
        <v>1.8412999999999999</v>
      </c>
      <c r="T23" s="574">
        <v>1.8788</v>
      </c>
      <c r="U23" s="574">
        <v>1.7582</v>
      </c>
      <c r="V23" s="574">
        <v>1.7930999999999999</v>
      </c>
      <c r="W23" s="574">
        <v>1.8261000000000001</v>
      </c>
      <c r="X23" s="574">
        <v>1.8533999999999999</v>
      </c>
      <c r="Y23" s="574">
        <v>1.899</v>
      </c>
      <c r="Z23" s="574">
        <v>1.9258999999999999</v>
      </c>
      <c r="AA23" s="574">
        <v>1.9630000000000001</v>
      </c>
      <c r="AB23" s="574">
        <v>1.9248000000000001</v>
      </c>
      <c r="AC23" s="574">
        <v>1.9852000000000001</v>
      </c>
      <c r="AD23" s="574">
        <v>1.6667000000000001</v>
      </c>
      <c r="AE23" s="574">
        <v>1.9867999999999999</v>
      </c>
      <c r="AF23" s="574">
        <v>1.9737</v>
      </c>
      <c r="AG23" s="574">
        <v>1.9737</v>
      </c>
      <c r="AH23" s="574">
        <v>1.9487000000000001</v>
      </c>
      <c r="AI23" s="574">
        <v>1.95</v>
      </c>
      <c r="AJ23" s="574">
        <v>1.9618</v>
      </c>
      <c r="AK23" s="574">
        <v>1.9505999999999999</v>
      </c>
      <c r="AL23" s="574">
        <v>1.9608000000000001</v>
      </c>
      <c r="AM23" s="574">
        <v>1.9512</v>
      </c>
      <c r="AN23" s="574">
        <v>1.9512</v>
      </c>
      <c r="AO23" s="574">
        <v>1.9512</v>
      </c>
      <c r="AP23" s="574">
        <v>1.9874000000000001</v>
      </c>
      <c r="AQ23" s="574">
        <v>1.9865999999999999</v>
      </c>
      <c r="AR23" s="574">
        <v>1.9774</v>
      </c>
      <c r="AS23" s="574">
        <v>2.0144000000000002</v>
      </c>
      <c r="AT23" s="574">
        <v>2</v>
      </c>
      <c r="AU23" s="574">
        <v>1.9753000000000001</v>
      </c>
      <c r="AV23" s="574">
        <v>2.0457999999999998</v>
      </c>
      <c r="AW23" s="574">
        <v>2.0615000000000001</v>
      </c>
      <c r="AX23" s="574">
        <v>2.0369999999999999</v>
      </c>
      <c r="AY23" s="574">
        <v>2.0299</v>
      </c>
      <c r="AZ23" s="574">
        <v>2.0293999999999999</v>
      </c>
      <c r="BA23" s="574">
        <v>2.0293999999999999</v>
      </c>
      <c r="BB23" s="574">
        <v>2.0293999999999999</v>
      </c>
      <c r="BC23" s="574">
        <v>2.0293999999999999</v>
      </c>
      <c r="BD23" s="434" t="s">
        <v>1544</v>
      </c>
      <c r="BE23" s="434" t="s">
        <v>1544</v>
      </c>
      <c r="BF23" s="434" t="s">
        <v>1544</v>
      </c>
      <c r="BG23" s="434" t="s">
        <v>1544</v>
      </c>
      <c r="BH23" s="434" t="s">
        <v>1544</v>
      </c>
      <c r="BI23" s="434" t="s">
        <v>1544</v>
      </c>
      <c r="BJ23" s="434" t="s">
        <v>1544</v>
      </c>
      <c r="BK23" s="434" t="s">
        <v>1544</v>
      </c>
      <c r="BL23" s="434" t="s">
        <v>1544</v>
      </c>
      <c r="BM23" s="434" t="s">
        <v>1544</v>
      </c>
      <c r="BN23" s="434" t="s">
        <v>1544</v>
      </c>
      <c r="BO23" s="434" t="s">
        <v>1544</v>
      </c>
      <c r="BP23" s="434" t="s">
        <v>1544</v>
      </c>
      <c r="BQ23" s="434" t="s">
        <v>1544</v>
      </c>
      <c r="BR23" s="434" t="s">
        <v>1544</v>
      </c>
      <c r="BS23" s="434" t="s">
        <v>1544</v>
      </c>
      <c r="BT23" s="434" t="s">
        <v>1544</v>
      </c>
      <c r="BU23" s="434" t="s">
        <v>1544</v>
      </c>
      <c r="BV23" s="434" t="s">
        <v>1544</v>
      </c>
    </row>
    <row r="24" spans="1:74" ht="11.1" customHeight="1" x14ac:dyDescent="0.2">
      <c r="A24" s="300" t="s">
        <v>1446</v>
      </c>
      <c r="B24" s="680" t="s">
        <v>1276</v>
      </c>
      <c r="C24" s="574">
        <v>2.7296</v>
      </c>
      <c r="D24" s="574">
        <v>2.4272</v>
      </c>
      <c r="E24" s="574">
        <v>2.7450999999999999</v>
      </c>
      <c r="F24" s="574">
        <v>2.4478</v>
      </c>
      <c r="G24" s="574">
        <v>1.5357000000000001</v>
      </c>
      <c r="H24" s="574">
        <v>1.5333000000000001</v>
      </c>
      <c r="I24" s="574">
        <v>1.5573999999999999</v>
      </c>
      <c r="J24" s="574">
        <v>1.8</v>
      </c>
      <c r="K24" s="574">
        <v>1.8</v>
      </c>
      <c r="L24" s="574">
        <v>1.5168999999999999</v>
      </c>
      <c r="M24" s="574">
        <v>1.4544999999999999</v>
      </c>
      <c r="N24" s="574">
        <v>1.4158999999999999</v>
      </c>
      <c r="O24" s="574">
        <v>1.4864999999999999</v>
      </c>
      <c r="P24" s="574">
        <v>1.2786999999999999</v>
      </c>
      <c r="Q24" s="574">
        <v>1.4921</v>
      </c>
      <c r="R24" s="574">
        <v>1.5625</v>
      </c>
      <c r="S24" s="574">
        <v>1.5319</v>
      </c>
      <c r="T24" s="574">
        <v>1.5832999999999999</v>
      </c>
      <c r="U24" s="574">
        <v>1.6111</v>
      </c>
      <c r="V24" s="574">
        <v>1.6052999999999999</v>
      </c>
      <c r="W24" s="574">
        <v>1.6315999999999999</v>
      </c>
      <c r="X24" s="574">
        <v>1.5842000000000001</v>
      </c>
      <c r="Y24" s="574">
        <v>1.4773000000000001</v>
      </c>
      <c r="Z24" s="574">
        <v>1.4743999999999999</v>
      </c>
      <c r="AA24" s="574">
        <v>1.4778</v>
      </c>
      <c r="AB24" s="574">
        <v>1.5154000000000001</v>
      </c>
      <c r="AC24" s="574">
        <v>1.5347</v>
      </c>
      <c r="AD24" s="574">
        <v>1.5091000000000001</v>
      </c>
      <c r="AE24" s="574">
        <v>1.4964</v>
      </c>
      <c r="AF24" s="574">
        <v>1.5017</v>
      </c>
      <c r="AG24" s="574">
        <v>1.5119</v>
      </c>
      <c r="AH24" s="574">
        <v>1.5097</v>
      </c>
      <c r="AI24" s="574">
        <v>1.5</v>
      </c>
      <c r="AJ24" s="574">
        <v>1.5049999999999999</v>
      </c>
      <c r="AK24" s="574">
        <v>1.5049999999999999</v>
      </c>
      <c r="AL24" s="574">
        <v>1.5223</v>
      </c>
      <c r="AM24" s="574">
        <v>1.5</v>
      </c>
      <c r="AN24" s="574">
        <v>1.508</v>
      </c>
      <c r="AO24" s="574">
        <v>1.5245</v>
      </c>
      <c r="AP24" s="574">
        <v>1.5289999999999999</v>
      </c>
      <c r="AQ24" s="574">
        <v>1.5361</v>
      </c>
      <c r="AR24" s="574">
        <v>1.5511999999999999</v>
      </c>
      <c r="AS24" s="574">
        <v>1.6136999999999999</v>
      </c>
      <c r="AT24" s="574">
        <v>1.6073</v>
      </c>
      <c r="AU24" s="574">
        <v>1.6353</v>
      </c>
      <c r="AV24" s="574">
        <v>1.6471</v>
      </c>
      <c r="AW24" s="574">
        <v>1.6545000000000001</v>
      </c>
      <c r="AX24" s="574">
        <v>1.6486000000000001</v>
      </c>
      <c r="AY24" s="574">
        <v>1.6667000000000001</v>
      </c>
      <c r="AZ24" s="574">
        <v>1.6711</v>
      </c>
      <c r="BA24" s="574">
        <v>1.6667000000000001</v>
      </c>
      <c r="BB24" s="574">
        <v>1.6709000000000001</v>
      </c>
      <c r="BC24" s="574">
        <v>1.7029000000000001</v>
      </c>
      <c r="BD24" s="434" t="s">
        <v>1544</v>
      </c>
      <c r="BE24" s="434" t="s">
        <v>1544</v>
      </c>
      <c r="BF24" s="434" t="s">
        <v>1544</v>
      </c>
      <c r="BG24" s="434" t="s">
        <v>1544</v>
      </c>
      <c r="BH24" s="434" t="s">
        <v>1544</v>
      </c>
      <c r="BI24" s="434" t="s">
        <v>1544</v>
      </c>
      <c r="BJ24" s="434" t="s">
        <v>1544</v>
      </c>
      <c r="BK24" s="434" t="s">
        <v>1544</v>
      </c>
      <c r="BL24" s="434" t="s">
        <v>1544</v>
      </c>
      <c r="BM24" s="434" t="s">
        <v>1544</v>
      </c>
      <c r="BN24" s="434" t="s">
        <v>1544</v>
      </c>
      <c r="BO24" s="434" t="s">
        <v>1544</v>
      </c>
      <c r="BP24" s="434" t="s">
        <v>1544</v>
      </c>
      <c r="BQ24" s="434" t="s">
        <v>1544</v>
      </c>
      <c r="BR24" s="434" t="s">
        <v>1544</v>
      </c>
      <c r="BS24" s="434" t="s">
        <v>1544</v>
      </c>
      <c r="BT24" s="434" t="s">
        <v>1544</v>
      </c>
      <c r="BU24" s="434" t="s">
        <v>1544</v>
      </c>
      <c r="BV24" s="434" t="s">
        <v>1544</v>
      </c>
    </row>
    <row r="25" spans="1:74" ht="11.1" customHeight="1" x14ac:dyDescent="0.2">
      <c r="A25" s="300" t="s">
        <v>1447</v>
      </c>
      <c r="B25" s="680" t="s">
        <v>1278</v>
      </c>
      <c r="C25" s="574">
        <v>0.92510000000000003</v>
      </c>
      <c r="D25" s="574">
        <v>0.81440000000000001</v>
      </c>
      <c r="E25" s="574">
        <v>0.94669999999999999</v>
      </c>
      <c r="F25" s="574">
        <v>0.95889999999999997</v>
      </c>
      <c r="G25" s="574">
        <v>1.125</v>
      </c>
      <c r="H25" s="574">
        <v>0.9375</v>
      </c>
      <c r="I25" s="574">
        <v>0.86419999999999997</v>
      </c>
      <c r="J25" s="574">
        <v>1.0076000000000001</v>
      </c>
      <c r="K25" s="574">
        <v>0.97899999999999998</v>
      </c>
      <c r="L25" s="574">
        <v>0.98360000000000003</v>
      </c>
      <c r="M25" s="574">
        <v>0.94269999999999998</v>
      </c>
      <c r="N25" s="574">
        <v>0.93410000000000004</v>
      </c>
      <c r="O25" s="574">
        <v>0.93330000000000002</v>
      </c>
      <c r="P25" s="574">
        <v>0.91010000000000002</v>
      </c>
      <c r="Q25" s="574">
        <v>0.97350000000000003</v>
      </c>
      <c r="R25" s="574">
        <v>0.9829</v>
      </c>
      <c r="S25" s="574">
        <v>0.93530000000000002</v>
      </c>
      <c r="T25" s="574">
        <v>0.92749999999999999</v>
      </c>
      <c r="U25" s="574">
        <v>0.95699999999999996</v>
      </c>
      <c r="V25" s="574">
        <v>1</v>
      </c>
      <c r="W25" s="574">
        <v>0.9899</v>
      </c>
      <c r="X25" s="574">
        <v>0.99170000000000003</v>
      </c>
      <c r="Y25" s="574">
        <v>1</v>
      </c>
      <c r="Z25" s="574">
        <v>1.0079</v>
      </c>
      <c r="AA25" s="574">
        <v>0.98209999999999997</v>
      </c>
      <c r="AB25" s="574">
        <v>0.98740000000000006</v>
      </c>
      <c r="AC25" s="574">
        <v>0.98529999999999995</v>
      </c>
      <c r="AD25" s="574">
        <v>1.0057</v>
      </c>
      <c r="AE25" s="574">
        <v>1.0177</v>
      </c>
      <c r="AF25" s="574">
        <v>1.0209999999999999</v>
      </c>
      <c r="AG25" s="574">
        <v>1.0111000000000001</v>
      </c>
      <c r="AH25" s="574">
        <v>1.0102</v>
      </c>
      <c r="AI25" s="574">
        <v>1.0133000000000001</v>
      </c>
      <c r="AJ25" s="574">
        <v>1.0135000000000001</v>
      </c>
      <c r="AK25" s="574">
        <v>1.0206999999999999</v>
      </c>
      <c r="AL25" s="574">
        <v>1.0108999999999999</v>
      </c>
      <c r="AM25" s="574">
        <v>1.0174000000000001</v>
      </c>
      <c r="AN25" s="574">
        <v>1.0206999999999999</v>
      </c>
      <c r="AO25" s="574">
        <v>1.0221</v>
      </c>
      <c r="AP25" s="574">
        <v>1.0106999999999999</v>
      </c>
      <c r="AQ25" s="574">
        <v>1.0117</v>
      </c>
      <c r="AR25" s="574">
        <v>1.0072000000000001</v>
      </c>
      <c r="AS25" s="574">
        <v>1.0048999999999999</v>
      </c>
      <c r="AT25" s="574">
        <v>1</v>
      </c>
      <c r="AU25" s="574">
        <v>0.99580000000000002</v>
      </c>
      <c r="AV25" s="574">
        <v>0.99450000000000005</v>
      </c>
      <c r="AW25" s="574">
        <v>0.97729999999999995</v>
      </c>
      <c r="AX25" s="574">
        <v>0.94540000000000002</v>
      </c>
      <c r="AY25" s="574">
        <v>0.95650000000000002</v>
      </c>
      <c r="AZ25" s="574">
        <v>0.94379999999999997</v>
      </c>
      <c r="BA25" s="574">
        <v>0.95960000000000001</v>
      </c>
      <c r="BB25" s="574">
        <v>0.97140000000000004</v>
      </c>
      <c r="BC25" s="574">
        <v>0.94440000000000002</v>
      </c>
      <c r="BD25" s="434" t="s">
        <v>1544</v>
      </c>
      <c r="BE25" s="434" t="s">
        <v>1544</v>
      </c>
      <c r="BF25" s="434" t="s">
        <v>1544</v>
      </c>
      <c r="BG25" s="434" t="s">
        <v>1544</v>
      </c>
      <c r="BH25" s="434" t="s">
        <v>1544</v>
      </c>
      <c r="BI25" s="434" t="s">
        <v>1544</v>
      </c>
      <c r="BJ25" s="434" t="s">
        <v>1544</v>
      </c>
      <c r="BK25" s="434" t="s">
        <v>1544</v>
      </c>
      <c r="BL25" s="434" t="s">
        <v>1544</v>
      </c>
      <c r="BM25" s="434" t="s">
        <v>1544</v>
      </c>
      <c r="BN25" s="434" t="s">
        <v>1544</v>
      </c>
      <c r="BO25" s="434" t="s">
        <v>1544</v>
      </c>
      <c r="BP25" s="434" t="s">
        <v>1544</v>
      </c>
      <c r="BQ25" s="434" t="s">
        <v>1544</v>
      </c>
      <c r="BR25" s="434" t="s">
        <v>1544</v>
      </c>
      <c r="BS25" s="434" t="s">
        <v>1544</v>
      </c>
      <c r="BT25" s="434" t="s">
        <v>1544</v>
      </c>
      <c r="BU25" s="434" t="s">
        <v>1544</v>
      </c>
      <c r="BV25" s="434" t="s">
        <v>1544</v>
      </c>
    </row>
    <row r="26" spans="1:74" s="660" customFormat="1" ht="11.1" customHeight="1" x14ac:dyDescent="0.2">
      <c r="A26" s="300" t="s">
        <v>1448</v>
      </c>
      <c r="B26" s="680" t="s">
        <v>1280</v>
      </c>
      <c r="C26" s="574">
        <v>1.123</v>
      </c>
      <c r="D26" s="574">
        <v>1.1443000000000001</v>
      </c>
      <c r="E26" s="574">
        <v>1.1438999999999999</v>
      </c>
      <c r="F26" s="574">
        <v>1.1136999999999999</v>
      </c>
      <c r="G26" s="574">
        <v>1.1142000000000001</v>
      </c>
      <c r="H26" s="574">
        <v>1.1237999999999999</v>
      </c>
      <c r="I26" s="574">
        <v>1.1359999999999999</v>
      </c>
      <c r="J26" s="574">
        <v>1.1568000000000001</v>
      </c>
      <c r="K26" s="574">
        <v>1.2072000000000001</v>
      </c>
      <c r="L26" s="574">
        <v>1.2199</v>
      </c>
      <c r="M26" s="574">
        <v>1.2233000000000001</v>
      </c>
      <c r="N26" s="574">
        <v>1.2194</v>
      </c>
      <c r="O26" s="574">
        <v>1.2025999999999999</v>
      </c>
      <c r="P26" s="574">
        <v>1.2102999999999999</v>
      </c>
      <c r="Q26" s="574">
        <v>1.214</v>
      </c>
      <c r="R26" s="574">
        <v>1.2133</v>
      </c>
      <c r="S26" s="574">
        <v>1.2251000000000001</v>
      </c>
      <c r="T26" s="574">
        <v>1.2370000000000001</v>
      </c>
      <c r="U26" s="574">
        <v>1.2405999999999999</v>
      </c>
      <c r="V26" s="574">
        <v>1.2385999999999999</v>
      </c>
      <c r="W26" s="574">
        <v>1.2512000000000001</v>
      </c>
      <c r="X26" s="574">
        <v>1.2603</v>
      </c>
      <c r="Y26" s="574">
        <v>1.2722</v>
      </c>
      <c r="Z26" s="574">
        <v>1.2804</v>
      </c>
      <c r="AA26" s="574">
        <v>1.2877000000000001</v>
      </c>
      <c r="AB26" s="574">
        <v>1.2958000000000001</v>
      </c>
      <c r="AC26" s="574">
        <v>1.3057000000000001</v>
      </c>
      <c r="AD26" s="574">
        <v>1.3137000000000001</v>
      </c>
      <c r="AE26" s="574">
        <v>1.3244</v>
      </c>
      <c r="AF26" s="574">
        <v>1.3343</v>
      </c>
      <c r="AG26" s="574">
        <v>1.3331</v>
      </c>
      <c r="AH26" s="574">
        <v>1.343</v>
      </c>
      <c r="AI26" s="574">
        <v>1.3398000000000001</v>
      </c>
      <c r="AJ26" s="574">
        <v>1.3391</v>
      </c>
      <c r="AK26" s="574">
        <v>1.3381000000000001</v>
      </c>
      <c r="AL26" s="574">
        <v>1.3371</v>
      </c>
      <c r="AM26" s="574">
        <v>1.3371</v>
      </c>
      <c r="AN26" s="574">
        <v>1.3436999999999999</v>
      </c>
      <c r="AO26" s="574">
        <v>1.3452</v>
      </c>
      <c r="AP26" s="574">
        <v>1.3418000000000001</v>
      </c>
      <c r="AQ26" s="574">
        <v>1.3514999999999999</v>
      </c>
      <c r="AR26" s="574">
        <v>1.3553999999999999</v>
      </c>
      <c r="AS26" s="574">
        <v>1.3842000000000001</v>
      </c>
      <c r="AT26" s="574">
        <v>1.3909</v>
      </c>
      <c r="AU26" s="574">
        <v>1.3898999999999999</v>
      </c>
      <c r="AV26" s="574">
        <v>1.4072</v>
      </c>
      <c r="AW26" s="574">
        <v>1.4106000000000001</v>
      </c>
      <c r="AX26" s="574">
        <v>1.4101999999999999</v>
      </c>
      <c r="AY26" s="574">
        <v>1.4131</v>
      </c>
      <c r="AZ26" s="574">
        <v>1.4079999999999999</v>
      </c>
      <c r="BA26" s="574">
        <v>1.4095</v>
      </c>
      <c r="BB26" s="574">
        <v>1.4132</v>
      </c>
      <c r="BC26" s="574">
        <v>1.4066000000000001</v>
      </c>
      <c r="BD26" s="468" t="s">
        <v>1544</v>
      </c>
      <c r="BE26" s="468" t="s">
        <v>1544</v>
      </c>
      <c r="BF26" s="468" t="s">
        <v>1544</v>
      </c>
      <c r="BG26" s="468" t="s">
        <v>1544</v>
      </c>
      <c r="BH26" s="468" t="s">
        <v>1544</v>
      </c>
      <c r="BI26" s="468" t="s">
        <v>1544</v>
      </c>
      <c r="BJ26" s="468" t="s">
        <v>1544</v>
      </c>
      <c r="BK26" s="468" t="s">
        <v>1544</v>
      </c>
      <c r="BL26" s="468" t="s">
        <v>1544</v>
      </c>
      <c r="BM26" s="468" t="s">
        <v>1544</v>
      </c>
      <c r="BN26" s="468" t="s">
        <v>1544</v>
      </c>
      <c r="BO26" s="468" t="s">
        <v>1544</v>
      </c>
      <c r="BP26" s="468" t="s">
        <v>1544</v>
      </c>
      <c r="BQ26" s="468" t="s">
        <v>1544</v>
      </c>
      <c r="BR26" s="468" t="s">
        <v>1544</v>
      </c>
      <c r="BS26" s="468" t="s">
        <v>1544</v>
      </c>
      <c r="BT26" s="468" t="s">
        <v>1544</v>
      </c>
      <c r="BU26" s="468" t="s">
        <v>1544</v>
      </c>
      <c r="BV26" s="468" t="s">
        <v>1544</v>
      </c>
    </row>
    <row r="27" spans="1:74" ht="11.1" customHeight="1" x14ac:dyDescent="0.2">
      <c r="A27" s="300" t="s">
        <v>1449</v>
      </c>
      <c r="B27" s="680" t="s">
        <v>1435</v>
      </c>
      <c r="C27" s="574">
        <v>1.8928</v>
      </c>
      <c r="D27" s="574">
        <v>1.8926000000000001</v>
      </c>
      <c r="E27" s="574">
        <v>2.1008</v>
      </c>
      <c r="F27" s="574">
        <v>1.8421000000000001</v>
      </c>
      <c r="G27" s="574">
        <v>1.9381999999999999</v>
      </c>
      <c r="H27" s="574">
        <v>1.9159999999999999</v>
      </c>
      <c r="I27" s="574">
        <v>1.6609</v>
      </c>
      <c r="J27" s="574">
        <v>1.7406999999999999</v>
      </c>
      <c r="K27" s="574">
        <v>1.7297</v>
      </c>
      <c r="L27" s="574">
        <v>1.6975</v>
      </c>
      <c r="M27" s="574">
        <v>1.7538</v>
      </c>
      <c r="N27" s="574">
        <v>1.8355999999999999</v>
      </c>
      <c r="O27" s="574">
        <v>2.4769000000000001</v>
      </c>
      <c r="P27" s="574">
        <v>2.2122999999999999</v>
      </c>
      <c r="Q27" s="574">
        <v>2.246</v>
      </c>
      <c r="R27" s="574">
        <v>2.2465999999999999</v>
      </c>
      <c r="S27" s="574">
        <v>2.2222</v>
      </c>
      <c r="T27" s="574">
        <v>2.2553000000000001</v>
      </c>
      <c r="U27" s="574">
        <v>2.3241000000000001</v>
      </c>
      <c r="V27" s="574">
        <v>2.3569</v>
      </c>
      <c r="W27" s="574">
        <v>2.2719999999999998</v>
      </c>
      <c r="X27" s="574">
        <v>2.2092999999999998</v>
      </c>
      <c r="Y27" s="574">
        <v>2.2056</v>
      </c>
      <c r="Z27" s="574">
        <v>2.1280999999999999</v>
      </c>
      <c r="AA27" s="574">
        <v>2</v>
      </c>
      <c r="AB27" s="574">
        <v>2</v>
      </c>
      <c r="AC27" s="574">
        <v>2.0392000000000001</v>
      </c>
      <c r="AD27" s="574">
        <v>2.0318000000000001</v>
      </c>
      <c r="AE27" s="574">
        <v>2.0038999999999998</v>
      </c>
      <c r="AF27" s="574">
        <v>2.0663999999999998</v>
      </c>
      <c r="AG27" s="574">
        <v>2.0777000000000001</v>
      </c>
      <c r="AH27" s="574">
        <v>2.0752999999999999</v>
      </c>
      <c r="AI27" s="574">
        <v>2.0968</v>
      </c>
      <c r="AJ27" s="574">
        <v>2.1154000000000002</v>
      </c>
      <c r="AK27" s="574">
        <v>2.1059000000000001</v>
      </c>
      <c r="AL27" s="574">
        <v>2.0823</v>
      </c>
      <c r="AM27" s="574">
        <v>1.9532</v>
      </c>
      <c r="AN27" s="574">
        <v>1.9055</v>
      </c>
      <c r="AO27" s="574">
        <v>1.9236</v>
      </c>
      <c r="AP27" s="574">
        <v>1.9737</v>
      </c>
      <c r="AQ27" s="574">
        <v>2.0230000000000001</v>
      </c>
      <c r="AR27" s="574">
        <v>2.0619000000000001</v>
      </c>
      <c r="AS27" s="574">
        <v>2.1223000000000001</v>
      </c>
      <c r="AT27" s="574">
        <v>2.1760999999999999</v>
      </c>
      <c r="AU27" s="574">
        <v>2.1518999999999999</v>
      </c>
      <c r="AV27" s="574">
        <v>2.1076999999999999</v>
      </c>
      <c r="AW27" s="574">
        <v>2.0558000000000001</v>
      </c>
      <c r="AX27" s="574">
        <v>1.9925999999999999</v>
      </c>
      <c r="AY27" s="574">
        <v>1.9384999999999999</v>
      </c>
      <c r="AZ27" s="574">
        <v>1.9565999999999999</v>
      </c>
      <c r="BA27" s="574">
        <v>1.9412</v>
      </c>
      <c r="BB27" s="574">
        <v>1.9248000000000001</v>
      </c>
      <c r="BC27" s="574">
        <v>1.9097</v>
      </c>
      <c r="BD27" s="468" t="s">
        <v>1544</v>
      </c>
      <c r="BE27" s="468" t="s">
        <v>1544</v>
      </c>
      <c r="BF27" s="468" t="s">
        <v>1544</v>
      </c>
      <c r="BG27" s="468" t="s">
        <v>1544</v>
      </c>
      <c r="BH27" s="468" t="s">
        <v>1544</v>
      </c>
      <c r="BI27" s="468" t="s">
        <v>1544</v>
      </c>
      <c r="BJ27" s="468" t="s">
        <v>1544</v>
      </c>
      <c r="BK27" s="468" t="s">
        <v>1544</v>
      </c>
      <c r="BL27" s="468" t="s">
        <v>1544</v>
      </c>
      <c r="BM27" s="468" t="s">
        <v>1544</v>
      </c>
      <c r="BN27" s="468" t="s">
        <v>1544</v>
      </c>
      <c r="BO27" s="468" t="s">
        <v>1544</v>
      </c>
      <c r="BP27" s="468" t="s">
        <v>1544</v>
      </c>
      <c r="BQ27" s="468" t="s">
        <v>1544</v>
      </c>
      <c r="BR27" s="468" t="s">
        <v>1544</v>
      </c>
      <c r="BS27" s="468" t="s">
        <v>1544</v>
      </c>
      <c r="BT27" s="468" t="s">
        <v>1544</v>
      </c>
      <c r="BU27" s="468" t="s">
        <v>1544</v>
      </c>
      <c r="BV27" s="468" t="s">
        <v>1544</v>
      </c>
    </row>
    <row r="28" spans="1:74" ht="11.1" customHeight="1" x14ac:dyDescent="0.2">
      <c r="A28" s="300"/>
      <c r="B28" s="304"/>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69"/>
      <c r="AT28" s="769"/>
      <c r="AU28" s="769"/>
      <c r="AV28" s="769"/>
      <c r="AW28" s="769"/>
      <c r="AX28" s="769"/>
      <c r="AY28" s="769"/>
      <c r="AZ28" s="769"/>
      <c r="BA28" s="769"/>
      <c r="BB28" s="769"/>
      <c r="BC28" s="769"/>
      <c r="BD28" s="432"/>
      <c r="BE28" s="432"/>
      <c r="BF28" s="432"/>
      <c r="BG28" s="432"/>
      <c r="BH28" s="432"/>
      <c r="BI28" s="432"/>
      <c r="BJ28" s="432"/>
      <c r="BK28" s="432"/>
      <c r="BL28" s="432"/>
      <c r="BM28" s="432"/>
      <c r="BN28" s="432"/>
      <c r="BO28" s="432"/>
      <c r="BP28" s="432"/>
      <c r="BQ28" s="432"/>
      <c r="BR28" s="432"/>
      <c r="BS28" s="432"/>
      <c r="BT28" s="432"/>
      <c r="BU28" s="432"/>
      <c r="BV28" s="432"/>
    </row>
    <row r="29" spans="1:74" ht="11.1" customHeight="1" x14ac:dyDescent="0.2">
      <c r="A29" s="732"/>
      <c r="B29" s="38" t="s">
        <v>1450</v>
      </c>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0"/>
      <c r="BA29" s="770"/>
      <c r="BB29" s="770"/>
      <c r="BC29" s="770"/>
      <c r="BD29" s="432"/>
      <c r="BE29" s="432"/>
      <c r="BF29" s="432"/>
      <c r="BG29" s="432"/>
      <c r="BH29" s="432"/>
      <c r="BI29" s="432"/>
      <c r="BJ29" s="432"/>
      <c r="BK29" s="432"/>
      <c r="BL29" s="432"/>
      <c r="BM29" s="432"/>
      <c r="BN29" s="432"/>
      <c r="BO29" s="432"/>
      <c r="BP29" s="432"/>
      <c r="BQ29" s="432"/>
      <c r="BR29" s="432"/>
      <c r="BS29" s="432"/>
      <c r="BT29" s="432"/>
      <c r="BU29" s="432"/>
      <c r="BV29" s="432"/>
    </row>
    <row r="30" spans="1:74" ht="11.1" customHeight="1" x14ac:dyDescent="0.2">
      <c r="A30" s="300" t="s">
        <v>1451</v>
      </c>
      <c r="B30" s="680" t="s">
        <v>1272</v>
      </c>
      <c r="C30" s="466">
        <v>80</v>
      </c>
      <c r="D30" s="466">
        <v>104</v>
      </c>
      <c r="E30" s="466">
        <v>98</v>
      </c>
      <c r="F30" s="466">
        <v>100</v>
      </c>
      <c r="G30" s="466">
        <v>77</v>
      </c>
      <c r="H30" s="466">
        <v>73</v>
      </c>
      <c r="I30" s="466">
        <v>65</v>
      </c>
      <c r="J30" s="466">
        <v>63</v>
      </c>
      <c r="K30" s="466">
        <v>68</v>
      </c>
      <c r="L30" s="466">
        <v>67</v>
      </c>
      <c r="M30" s="466">
        <v>51</v>
      </c>
      <c r="N30" s="466">
        <v>61</v>
      </c>
      <c r="O30" s="466">
        <v>72</v>
      </c>
      <c r="P30" s="466">
        <v>52</v>
      </c>
      <c r="Q30" s="466">
        <v>94</v>
      </c>
      <c r="R30" s="466">
        <v>72</v>
      </c>
      <c r="S30" s="466">
        <v>81</v>
      </c>
      <c r="T30" s="466">
        <v>66</v>
      </c>
      <c r="U30" s="466">
        <v>70</v>
      </c>
      <c r="V30" s="466">
        <v>59</v>
      </c>
      <c r="W30" s="466">
        <v>86</v>
      </c>
      <c r="X30" s="466">
        <v>99</v>
      </c>
      <c r="Y30" s="466">
        <v>58</v>
      </c>
      <c r="Z30" s="466">
        <v>58</v>
      </c>
      <c r="AA30" s="466">
        <v>59</v>
      </c>
      <c r="AB30" s="466">
        <v>59</v>
      </c>
      <c r="AC30" s="466">
        <v>84</v>
      </c>
      <c r="AD30" s="466">
        <v>62</v>
      </c>
      <c r="AE30" s="466">
        <v>96</v>
      </c>
      <c r="AF30" s="466">
        <v>68</v>
      </c>
      <c r="AG30" s="466">
        <v>76</v>
      </c>
      <c r="AH30" s="466">
        <v>87</v>
      </c>
      <c r="AI30" s="466">
        <v>98</v>
      </c>
      <c r="AJ30" s="466">
        <v>71</v>
      </c>
      <c r="AK30" s="466">
        <v>86</v>
      </c>
      <c r="AL30" s="466">
        <v>59</v>
      </c>
      <c r="AM30" s="466">
        <v>95</v>
      </c>
      <c r="AN30" s="466">
        <v>77</v>
      </c>
      <c r="AO30" s="466">
        <v>86</v>
      </c>
      <c r="AP30" s="466">
        <v>85</v>
      </c>
      <c r="AQ30" s="466">
        <v>79</v>
      </c>
      <c r="AR30" s="466">
        <v>84</v>
      </c>
      <c r="AS30" s="466">
        <v>104</v>
      </c>
      <c r="AT30" s="466">
        <v>73</v>
      </c>
      <c r="AU30" s="466">
        <v>100</v>
      </c>
      <c r="AV30" s="466">
        <v>87</v>
      </c>
      <c r="AW30" s="466">
        <v>86</v>
      </c>
      <c r="AX30" s="466">
        <v>79</v>
      </c>
      <c r="AY30" s="466">
        <v>84</v>
      </c>
      <c r="AZ30" s="466">
        <v>88</v>
      </c>
      <c r="BA30" s="466">
        <v>77</v>
      </c>
      <c r="BB30" s="466">
        <v>76</v>
      </c>
      <c r="BC30" s="466">
        <v>76</v>
      </c>
      <c r="BD30" s="468" t="s">
        <v>1544</v>
      </c>
      <c r="BE30" s="468" t="s">
        <v>1544</v>
      </c>
      <c r="BF30" s="468" t="s">
        <v>1544</v>
      </c>
      <c r="BG30" s="468" t="s">
        <v>1544</v>
      </c>
      <c r="BH30" s="468" t="s">
        <v>1544</v>
      </c>
      <c r="BI30" s="468" t="s">
        <v>1544</v>
      </c>
      <c r="BJ30" s="468" t="s">
        <v>1544</v>
      </c>
      <c r="BK30" s="468" t="s">
        <v>1544</v>
      </c>
      <c r="BL30" s="468" t="s">
        <v>1544</v>
      </c>
      <c r="BM30" s="468" t="s">
        <v>1544</v>
      </c>
      <c r="BN30" s="468" t="s">
        <v>1544</v>
      </c>
      <c r="BO30" s="468" t="s">
        <v>1544</v>
      </c>
      <c r="BP30" s="468" t="s">
        <v>1544</v>
      </c>
      <c r="BQ30" s="468" t="s">
        <v>1544</v>
      </c>
      <c r="BR30" s="468" t="s">
        <v>1544</v>
      </c>
      <c r="BS30" s="468" t="s">
        <v>1544</v>
      </c>
      <c r="BT30" s="468" t="s">
        <v>1544</v>
      </c>
      <c r="BU30" s="468" t="s">
        <v>1544</v>
      </c>
      <c r="BV30" s="468" t="s">
        <v>1544</v>
      </c>
    </row>
    <row r="31" spans="1:74" ht="11.1" customHeight="1" x14ac:dyDescent="0.2">
      <c r="A31" s="300" t="s">
        <v>1452</v>
      </c>
      <c r="B31" s="680" t="s">
        <v>1274</v>
      </c>
      <c r="C31" s="466">
        <v>98</v>
      </c>
      <c r="D31" s="466">
        <v>100</v>
      </c>
      <c r="E31" s="466">
        <v>108</v>
      </c>
      <c r="F31" s="466">
        <v>33</v>
      </c>
      <c r="G31" s="466">
        <v>14</v>
      </c>
      <c r="H31" s="466">
        <v>11</v>
      </c>
      <c r="I31" s="466">
        <v>22</v>
      </c>
      <c r="J31" s="466">
        <v>27</v>
      </c>
      <c r="K31" s="466">
        <v>51</v>
      </c>
      <c r="L31" s="466">
        <v>41</v>
      </c>
      <c r="M31" s="466">
        <v>31</v>
      </c>
      <c r="N31" s="466">
        <v>51</v>
      </c>
      <c r="O31" s="466">
        <v>41</v>
      </c>
      <c r="P31" s="466">
        <v>24</v>
      </c>
      <c r="Q31" s="466">
        <v>45</v>
      </c>
      <c r="R31" s="466">
        <v>47</v>
      </c>
      <c r="S31" s="466">
        <v>62</v>
      </c>
      <c r="T31" s="466">
        <v>33</v>
      </c>
      <c r="U31" s="466">
        <v>66</v>
      </c>
      <c r="V31" s="466">
        <v>69</v>
      </c>
      <c r="W31" s="466">
        <v>79</v>
      </c>
      <c r="X31" s="466">
        <v>78</v>
      </c>
      <c r="Y31" s="466">
        <v>68</v>
      </c>
      <c r="Z31" s="466">
        <v>50</v>
      </c>
      <c r="AA31" s="466">
        <v>35</v>
      </c>
      <c r="AB31" s="466">
        <v>49</v>
      </c>
      <c r="AC31" s="466">
        <v>68</v>
      </c>
      <c r="AD31" s="466">
        <v>39</v>
      </c>
      <c r="AE31" s="466">
        <v>61</v>
      </c>
      <c r="AF31" s="466">
        <v>81</v>
      </c>
      <c r="AG31" s="466">
        <v>89</v>
      </c>
      <c r="AH31" s="466">
        <v>93</v>
      </c>
      <c r="AI31" s="466">
        <v>82</v>
      </c>
      <c r="AJ31" s="466">
        <v>95</v>
      </c>
      <c r="AK31" s="466">
        <v>78</v>
      </c>
      <c r="AL31" s="466">
        <v>40</v>
      </c>
      <c r="AM31" s="466">
        <v>89</v>
      </c>
      <c r="AN31" s="466">
        <v>83</v>
      </c>
      <c r="AO31" s="466">
        <v>86</v>
      </c>
      <c r="AP31" s="466">
        <v>100</v>
      </c>
      <c r="AQ31" s="466">
        <v>99</v>
      </c>
      <c r="AR31" s="466">
        <v>113</v>
      </c>
      <c r="AS31" s="466">
        <v>114</v>
      </c>
      <c r="AT31" s="466">
        <v>111</v>
      </c>
      <c r="AU31" s="466">
        <v>95</v>
      </c>
      <c r="AV31" s="466">
        <v>80</v>
      </c>
      <c r="AW31" s="466">
        <v>93</v>
      </c>
      <c r="AX31" s="466">
        <v>85</v>
      </c>
      <c r="AY31" s="466">
        <v>65</v>
      </c>
      <c r="AZ31" s="466">
        <v>67</v>
      </c>
      <c r="BA31" s="466">
        <v>68</v>
      </c>
      <c r="BB31" s="466">
        <v>69</v>
      </c>
      <c r="BC31" s="466">
        <v>69</v>
      </c>
      <c r="BD31" s="434" t="s">
        <v>1544</v>
      </c>
      <c r="BE31" s="434" t="s">
        <v>1544</v>
      </c>
      <c r="BF31" s="434" t="s">
        <v>1544</v>
      </c>
      <c r="BG31" s="434" t="s">
        <v>1544</v>
      </c>
      <c r="BH31" s="434" t="s">
        <v>1544</v>
      </c>
      <c r="BI31" s="434" t="s">
        <v>1544</v>
      </c>
      <c r="BJ31" s="434" t="s">
        <v>1544</v>
      </c>
      <c r="BK31" s="434" t="s">
        <v>1544</v>
      </c>
      <c r="BL31" s="434" t="s">
        <v>1544</v>
      </c>
      <c r="BM31" s="434" t="s">
        <v>1544</v>
      </c>
      <c r="BN31" s="434" t="s">
        <v>1544</v>
      </c>
      <c r="BO31" s="434" t="s">
        <v>1544</v>
      </c>
      <c r="BP31" s="434" t="s">
        <v>1544</v>
      </c>
      <c r="BQ31" s="434" t="s">
        <v>1544</v>
      </c>
      <c r="BR31" s="434" t="s">
        <v>1544</v>
      </c>
      <c r="BS31" s="434" t="s">
        <v>1544</v>
      </c>
      <c r="BT31" s="434" t="s">
        <v>1544</v>
      </c>
      <c r="BU31" s="434" t="s">
        <v>1544</v>
      </c>
      <c r="BV31" s="434" t="s">
        <v>1544</v>
      </c>
    </row>
    <row r="32" spans="1:74" ht="11.1" customHeight="1" x14ac:dyDescent="0.2">
      <c r="A32" s="300" t="s">
        <v>1453</v>
      </c>
      <c r="B32" s="680" t="s">
        <v>1276</v>
      </c>
      <c r="C32" s="466">
        <v>189</v>
      </c>
      <c r="D32" s="466">
        <v>191</v>
      </c>
      <c r="E32" s="466">
        <v>148</v>
      </c>
      <c r="F32" s="466">
        <v>77</v>
      </c>
      <c r="G32" s="466">
        <v>20</v>
      </c>
      <c r="H32" s="466">
        <v>26</v>
      </c>
      <c r="I32" s="466">
        <v>27</v>
      </c>
      <c r="J32" s="466">
        <v>49</v>
      </c>
      <c r="K32" s="466">
        <v>69</v>
      </c>
      <c r="L32" s="466">
        <v>57</v>
      </c>
      <c r="M32" s="466">
        <v>68</v>
      </c>
      <c r="N32" s="466">
        <v>89</v>
      </c>
      <c r="O32" s="466">
        <v>86</v>
      </c>
      <c r="P32" s="466">
        <v>75</v>
      </c>
      <c r="Q32" s="466">
        <v>109</v>
      </c>
      <c r="R32" s="466">
        <v>83</v>
      </c>
      <c r="S32" s="466">
        <v>108</v>
      </c>
      <c r="T32" s="466">
        <v>105</v>
      </c>
      <c r="U32" s="466">
        <v>94</v>
      </c>
      <c r="V32" s="466">
        <v>87</v>
      </c>
      <c r="W32" s="466">
        <v>75</v>
      </c>
      <c r="X32" s="466">
        <v>110</v>
      </c>
      <c r="Y32" s="466">
        <v>101</v>
      </c>
      <c r="Z32" s="466">
        <v>99</v>
      </c>
      <c r="AA32" s="466">
        <v>90</v>
      </c>
      <c r="AB32" s="466">
        <v>110</v>
      </c>
      <c r="AC32" s="466">
        <v>108</v>
      </c>
      <c r="AD32" s="466">
        <v>145</v>
      </c>
      <c r="AE32" s="466">
        <v>129</v>
      </c>
      <c r="AF32" s="466">
        <v>112</v>
      </c>
      <c r="AG32" s="466">
        <v>124</v>
      </c>
      <c r="AH32" s="466">
        <v>160</v>
      </c>
      <c r="AI32" s="466">
        <v>141</v>
      </c>
      <c r="AJ32" s="466">
        <v>131</v>
      </c>
      <c r="AK32" s="466">
        <v>142</v>
      </c>
      <c r="AL32" s="466">
        <v>141</v>
      </c>
      <c r="AM32" s="466">
        <v>151</v>
      </c>
      <c r="AN32" s="466">
        <v>146</v>
      </c>
      <c r="AO32" s="466">
        <v>157</v>
      </c>
      <c r="AP32" s="466">
        <v>140</v>
      </c>
      <c r="AQ32" s="466">
        <v>128</v>
      </c>
      <c r="AR32" s="466">
        <v>138</v>
      </c>
      <c r="AS32" s="466">
        <v>136</v>
      </c>
      <c r="AT32" s="466">
        <v>121</v>
      </c>
      <c r="AU32" s="466">
        <v>115</v>
      </c>
      <c r="AV32" s="466">
        <v>122</v>
      </c>
      <c r="AW32" s="466">
        <v>110</v>
      </c>
      <c r="AX32" s="466">
        <v>75</v>
      </c>
      <c r="AY32" s="466">
        <v>118</v>
      </c>
      <c r="AZ32" s="466">
        <v>128</v>
      </c>
      <c r="BA32" s="466">
        <v>98</v>
      </c>
      <c r="BB32" s="466">
        <v>101</v>
      </c>
      <c r="BC32" s="466">
        <v>95</v>
      </c>
      <c r="BD32" s="434" t="s">
        <v>1544</v>
      </c>
      <c r="BE32" s="434" t="s">
        <v>1544</v>
      </c>
      <c r="BF32" s="434" t="s">
        <v>1544</v>
      </c>
      <c r="BG32" s="434" t="s">
        <v>1544</v>
      </c>
      <c r="BH32" s="434" t="s">
        <v>1544</v>
      </c>
      <c r="BI32" s="434" t="s">
        <v>1544</v>
      </c>
      <c r="BJ32" s="434" t="s">
        <v>1544</v>
      </c>
      <c r="BK32" s="434" t="s">
        <v>1544</v>
      </c>
      <c r="BL32" s="434" t="s">
        <v>1544</v>
      </c>
      <c r="BM32" s="434" t="s">
        <v>1544</v>
      </c>
      <c r="BN32" s="434" t="s">
        <v>1544</v>
      </c>
      <c r="BO32" s="434" t="s">
        <v>1544</v>
      </c>
      <c r="BP32" s="434" t="s">
        <v>1544</v>
      </c>
      <c r="BQ32" s="434" t="s">
        <v>1544</v>
      </c>
      <c r="BR32" s="434" t="s">
        <v>1544</v>
      </c>
      <c r="BS32" s="434" t="s">
        <v>1544</v>
      </c>
      <c r="BT32" s="434" t="s">
        <v>1544</v>
      </c>
      <c r="BU32" s="434" t="s">
        <v>1544</v>
      </c>
      <c r="BV32" s="434" t="s">
        <v>1544</v>
      </c>
    </row>
    <row r="33" spans="1:74" ht="11.1" customHeight="1" x14ac:dyDescent="0.2">
      <c r="A33" s="300" t="s">
        <v>1454</v>
      </c>
      <c r="B33" s="680" t="s">
        <v>1278</v>
      </c>
      <c r="C33" s="466">
        <v>22</v>
      </c>
      <c r="D33" s="466">
        <v>48</v>
      </c>
      <c r="E33" s="466">
        <v>38</v>
      </c>
      <c r="F33" s="466">
        <v>26</v>
      </c>
      <c r="G33" s="466">
        <v>21</v>
      </c>
      <c r="H33" s="466">
        <v>26</v>
      </c>
      <c r="I33" s="466">
        <v>23</v>
      </c>
      <c r="J33" s="466">
        <v>33</v>
      </c>
      <c r="K33" s="466">
        <v>28</v>
      </c>
      <c r="L33" s="466">
        <v>48</v>
      </c>
      <c r="M33" s="466">
        <v>42</v>
      </c>
      <c r="N33" s="466">
        <v>24</v>
      </c>
      <c r="O33" s="466">
        <v>47</v>
      </c>
      <c r="P33" s="466">
        <v>27</v>
      </c>
      <c r="Q33" s="466">
        <v>39</v>
      </c>
      <c r="R33" s="466">
        <v>45</v>
      </c>
      <c r="S33" s="466">
        <v>44</v>
      </c>
      <c r="T33" s="466">
        <v>44</v>
      </c>
      <c r="U33" s="466">
        <v>34</v>
      </c>
      <c r="V33" s="466">
        <v>58</v>
      </c>
      <c r="W33" s="466">
        <v>50</v>
      </c>
      <c r="X33" s="466">
        <v>43</v>
      </c>
      <c r="Y33" s="466">
        <v>42</v>
      </c>
      <c r="Z33" s="466">
        <v>52</v>
      </c>
      <c r="AA33" s="466">
        <v>39</v>
      </c>
      <c r="AB33" s="466">
        <v>34</v>
      </c>
      <c r="AC33" s="466">
        <v>53</v>
      </c>
      <c r="AD33" s="466">
        <v>39</v>
      </c>
      <c r="AE33" s="466">
        <v>53</v>
      </c>
      <c r="AF33" s="466">
        <v>52</v>
      </c>
      <c r="AG33" s="466">
        <v>58</v>
      </c>
      <c r="AH33" s="466">
        <v>45</v>
      </c>
      <c r="AI33" s="466">
        <v>57</v>
      </c>
      <c r="AJ33" s="466">
        <v>59</v>
      </c>
      <c r="AK33" s="466">
        <v>44</v>
      </c>
      <c r="AL33" s="466">
        <v>58</v>
      </c>
      <c r="AM33" s="466">
        <v>53</v>
      </c>
      <c r="AN33" s="466">
        <v>53</v>
      </c>
      <c r="AO33" s="466">
        <v>62</v>
      </c>
      <c r="AP33" s="466">
        <v>52</v>
      </c>
      <c r="AQ33" s="466">
        <v>39</v>
      </c>
      <c r="AR33" s="466">
        <v>34</v>
      </c>
      <c r="AS33" s="466">
        <v>52</v>
      </c>
      <c r="AT33" s="466">
        <v>45</v>
      </c>
      <c r="AU33" s="466">
        <v>49</v>
      </c>
      <c r="AV33" s="466">
        <v>49</v>
      </c>
      <c r="AW33" s="466">
        <v>51</v>
      </c>
      <c r="AX33" s="466">
        <v>47</v>
      </c>
      <c r="AY33" s="466">
        <v>42</v>
      </c>
      <c r="AZ33" s="466">
        <v>37</v>
      </c>
      <c r="BA33" s="466">
        <v>34</v>
      </c>
      <c r="BB33" s="466">
        <v>29</v>
      </c>
      <c r="BC33" s="466">
        <v>29</v>
      </c>
      <c r="BD33" s="434" t="s">
        <v>1544</v>
      </c>
      <c r="BE33" s="434" t="s">
        <v>1544</v>
      </c>
      <c r="BF33" s="434" t="s">
        <v>1544</v>
      </c>
      <c r="BG33" s="434" t="s">
        <v>1544</v>
      </c>
      <c r="BH33" s="434" t="s">
        <v>1544</v>
      </c>
      <c r="BI33" s="434" t="s">
        <v>1544</v>
      </c>
      <c r="BJ33" s="434" t="s">
        <v>1544</v>
      </c>
      <c r="BK33" s="434" t="s">
        <v>1544</v>
      </c>
      <c r="BL33" s="434" t="s">
        <v>1544</v>
      </c>
      <c r="BM33" s="434" t="s">
        <v>1544</v>
      </c>
      <c r="BN33" s="434" t="s">
        <v>1544</v>
      </c>
      <c r="BO33" s="434" t="s">
        <v>1544</v>
      </c>
      <c r="BP33" s="434" t="s">
        <v>1544</v>
      </c>
      <c r="BQ33" s="434" t="s">
        <v>1544</v>
      </c>
      <c r="BR33" s="434" t="s">
        <v>1544</v>
      </c>
      <c r="BS33" s="434" t="s">
        <v>1544</v>
      </c>
      <c r="BT33" s="434" t="s">
        <v>1544</v>
      </c>
      <c r="BU33" s="434" t="s">
        <v>1544</v>
      </c>
      <c r="BV33" s="434" t="s">
        <v>1544</v>
      </c>
    </row>
    <row r="34" spans="1:74" ht="11.1" customHeight="1" x14ac:dyDescent="0.2">
      <c r="A34" s="300" t="s">
        <v>1455</v>
      </c>
      <c r="B34" s="680" t="s">
        <v>1280</v>
      </c>
      <c r="C34" s="466">
        <v>462</v>
      </c>
      <c r="D34" s="466">
        <v>500</v>
      </c>
      <c r="E34" s="466">
        <v>493</v>
      </c>
      <c r="F34" s="466">
        <v>271</v>
      </c>
      <c r="G34" s="466">
        <v>88</v>
      </c>
      <c r="H34" s="466">
        <v>82</v>
      </c>
      <c r="I34" s="466">
        <v>137</v>
      </c>
      <c r="J34" s="466">
        <v>226</v>
      </c>
      <c r="K34" s="466">
        <v>278</v>
      </c>
      <c r="L34" s="466">
        <v>309</v>
      </c>
      <c r="M34" s="466">
        <v>317</v>
      </c>
      <c r="N34" s="466">
        <v>303</v>
      </c>
      <c r="O34" s="466">
        <v>378</v>
      </c>
      <c r="P34" s="466">
        <v>269</v>
      </c>
      <c r="Q34" s="466">
        <v>461</v>
      </c>
      <c r="R34" s="466">
        <v>442</v>
      </c>
      <c r="S34" s="466">
        <v>412</v>
      </c>
      <c r="T34" s="466">
        <v>393</v>
      </c>
      <c r="U34" s="466">
        <v>420</v>
      </c>
      <c r="V34" s="466">
        <v>422</v>
      </c>
      <c r="W34" s="466">
        <v>415</v>
      </c>
      <c r="X34" s="466">
        <v>517</v>
      </c>
      <c r="Y34" s="466">
        <v>418</v>
      </c>
      <c r="Z34" s="466">
        <v>455</v>
      </c>
      <c r="AA34" s="466">
        <v>434</v>
      </c>
      <c r="AB34" s="466">
        <v>417</v>
      </c>
      <c r="AC34" s="466">
        <v>458</v>
      </c>
      <c r="AD34" s="466">
        <v>465</v>
      </c>
      <c r="AE34" s="466">
        <v>478</v>
      </c>
      <c r="AF34" s="466">
        <v>499</v>
      </c>
      <c r="AG34" s="466">
        <v>527</v>
      </c>
      <c r="AH34" s="466">
        <v>523</v>
      </c>
      <c r="AI34" s="466">
        <v>505</v>
      </c>
      <c r="AJ34" s="466">
        <v>536</v>
      </c>
      <c r="AK34" s="466">
        <v>499</v>
      </c>
      <c r="AL34" s="466">
        <v>475</v>
      </c>
      <c r="AM34" s="466">
        <v>512</v>
      </c>
      <c r="AN34" s="466">
        <v>419</v>
      </c>
      <c r="AO34" s="466">
        <v>528</v>
      </c>
      <c r="AP34" s="466">
        <v>467</v>
      </c>
      <c r="AQ34" s="466">
        <v>485</v>
      </c>
      <c r="AR34" s="466">
        <v>395</v>
      </c>
      <c r="AS34" s="466">
        <v>475</v>
      </c>
      <c r="AT34" s="466">
        <v>455</v>
      </c>
      <c r="AU34" s="466">
        <v>451</v>
      </c>
      <c r="AV34" s="466">
        <v>507</v>
      </c>
      <c r="AW34" s="466">
        <v>449</v>
      </c>
      <c r="AX34" s="466">
        <v>445</v>
      </c>
      <c r="AY34" s="466">
        <v>440</v>
      </c>
      <c r="AZ34" s="466">
        <v>440</v>
      </c>
      <c r="BA34" s="466">
        <v>441</v>
      </c>
      <c r="BB34" s="466">
        <v>446</v>
      </c>
      <c r="BC34" s="466">
        <v>441</v>
      </c>
      <c r="BD34" s="468" t="s">
        <v>1544</v>
      </c>
      <c r="BE34" s="468" t="s">
        <v>1544</v>
      </c>
      <c r="BF34" s="468" t="s">
        <v>1544</v>
      </c>
      <c r="BG34" s="468" t="s">
        <v>1544</v>
      </c>
      <c r="BH34" s="468" t="s">
        <v>1544</v>
      </c>
      <c r="BI34" s="468" t="s">
        <v>1544</v>
      </c>
      <c r="BJ34" s="468" t="s">
        <v>1544</v>
      </c>
      <c r="BK34" s="468" t="s">
        <v>1544</v>
      </c>
      <c r="BL34" s="468" t="s">
        <v>1544</v>
      </c>
      <c r="BM34" s="468" t="s">
        <v>1544</v>
      </c>
      <c r="BN34" s="468" t="s">
        <v>1544</v>
      </c>
      <c r="BO34" s="468" t="s">
        <v>1544</v>
      </c>
      <c r="BP34" s="468" t="s">
        <v>1544</v>
      </c>
      <c r="BQ34" s="468" t="s">
        <v>1544</v>
      </c>
      <c r="BR34" s="468" t="s">
        <v>1544</v>
      </c>
      <c r="BS34" s="468" t="s">
        <v>1544</v>
      </c>
      <c r="BT34" s="468" t="s">
        <v>1544</v>
      </c>
      <c r="BU34" s="468" t="s">
        <v>1544</v>
      </c>
      <c r="BV34" s="468" t="s">
        <v>1544</v>
      </c>
    </row>
    <row r="35" spans="1:74" ht="11.1" customHeight="1" x14ac:dyDescent="0.2">
      <c r="A35" s="300" t="s">
        <v>1456</v>
      </c>
      <c r="B35" s="680" t="s">
        <v>1435</v>
      </c>
      <c r="C35" s="466">
        <v>233</v>
      </c>
      <c r="D35" s="466">
        <v>237</v>
      </c>
      <c r="E35" s="466">
        <v>232</v>
      </c>
      <c r="F35" s="466">
        <v>122</v>
      </c>
      <c r="G35" s="466">
        <v>72</v>
      </c>
      <c r="H35" s="466">
        <v>60</v>
      </c>
      <c r="I35" s="466">
        <v>56</v>
      </c>
      <c r="J35" s="466">
        <v>60</v>
      </c>
      <c r="K35" s="466">
        <v>90</v>
      </c>
      <c r="L35" s="466">
        <v>183</v>
      </c>
      <c r="M35" s="466">
        <v>141</v>
      </c>
      <c r="N35" s="466">
        <v>133</v>
      </c>
      <c r="O35" s="466">
        <v>141</v>
      </c>
      <c r="P35" s="466">
        <v>126</v>
      </c>
      <c r="Q35" s="466">
        <v>189</v>
      </c>
      <c r="R35" s="466">
        <v>211</v>
      </c>
      <c r="S35" s="466">
        <v>188</v>
      </c>
      <c r="T35" s="466">
        <v>177</v>
      </c>
      <c r="U35" s="466">
        <v>236</v>
      </c>
      <c r="V35" s="466">
        <v>179</v>
      </c>
      <c r="W35" s="466">
        <v>222</v>
      </c>
      <c r="X35" s="466">
        <v>249</v>
      </c>
      <c r="Y35" s="466">
        <v>233</v>
      </c>
      <c r="Z35" s="466">
        <v>211</v>
      </c>
      <c r="AA35" s="466">
        <v>189</v>
      </c>
      <c r="AB35" s="466">
        <v>198</v>
      </c>
      <c r="AC35" s="466">
        <v>248</v>
      </c>
      <c r="AD35" s="466">
        <v>232</v>
      </c>
      <c r="AE35" s="466">
        <v>248</v>
      </c>
      <c r="AF35" s="466">
        <v>294</v>
      </c>
      <c r="AG35" s="466">
        <v>233</v>
      </c>
      <c r="AH35" s="466">
        <v>269</v>
      </c>
      <c r="AI35" s="466">
        <v>320</v>
      </c>
      <c r="AJ35" s="466">
        <v>351</v>
      </c>
      <c r="AK35" s="466">
        <v>210</v>
      </c>
      <c r="AL35" s="466">
        <v>223</v>
      </c>
      <c r="AM35" s="466">
        <v>245</v>
      </c>
      <c r="AN35" s="466">
        <v>201</v>
      </c>
      <c r="AO35" s="466">
        <v>248</v>
      </c>
      <c r="AP35" s="466">
        <v>275</v>
      </c>
      <c r="AQ35" s="466">
        <v>238</v>
      </c>
      <c r="AR35" s="466">
        <v>258</v>
      </c>
      <c r="AS35" s="466">
        <v>270</v>
      </c>
      <c r="AT35" s="466">
        <v>255</v>
      </c>
      <c r="AU35" s="466">
        <v>289</v>
      </c>
      <c r="AV35" s="466">
        <v>261</v>
      </c>
      <c r="AW35" s="466">
        <v>251</v>
      </c>
      <c r="AX35" s="466">
        <v>246</v>
      </c>
      <c r="AY35" s="466">
        <v>212</v>
      </c>
      <c r="AZ35" s="466">
        <v>206</v>
      </c>
      <c r="BA35" s="466">
        <v>201</v>
      </c>
      <c r="BB35" s="466">
        <v>200</v>
      </c>
      <c r="BC35" s="466">
        <v>197</v>
      </c>
      <c r="BD35" s="434" t="s">
        <v>1544</v>
      </c>
      <c r="BE35" s="434" t="s">
        <v>1544</v>
      </c>
      <c r="BF35" s="434" t="s">
        <v>1544</v>
      </c>
      <c r="BG35" s="434" t="s">
        <v>1544</v>
      </c>
      <c r="BH35" s="434" t="s">
        <v>1544</v>
      </c>
      <c r="BI35" s="434" t="s">
        <v>1544</v>
      </c>
      <c r="BJ35" s="434" t="s">
        <v>1544</v>
      </c>
      <c r="BK35" s="434" t="s">
        <v>1544</v>
      </c>
      <c r="BL35" s="434" t="s">
        <v>1544</v>
      </c>
      <c r="BM35" s="434" t="s">
        <v>1544</v>
      </c>
      <c r="BN35" s="434" t="s">
        <v>1544</v>
      </c>
      <c r="BO35" s="434" t="s">
        <v>1544</v>
      </c>
      <c r="BP35" s="434" t="s">
        <v>1544</v>
      </c>
      <c r="BQ35" s="434" t="s">
        <v>1544</v>
      </c>
      <c r="BR35" s="434" t="s">
        <v>1544</v>
      </c>
      <c r="BS35" s="434" t="s">
        <v>1544</v>
      </c>
      <c r="BT35" s="434" t="s">
        <v>1544</v>
      </c>
      <c r="BU35" s="434" t="s">
        <v>1544</v>
      </c>
      <c r="BV35" s="434" t="s">
        <v>1544</v>
      </c>
    </row>
    <row r="36" spans="1:74" ht="11.1" customHeight="1" x14ac:dyDescent="0.2">
      <c r="A36" s="300"/>
      <c r="B36" s="761"/>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32"/>
      <c r="BE36" s="432"/>
      <c r="BF36" s="432"/>
      <c r="BG36" s="432"/>
      <c r="BH36" s="432"/>
      <c r="BI36" s="432"/>
      <c r="BJ36" s="432"/>
      <c r="BK36" s="432"/>
      <c r="BL36" s="432"/>
      <c r="BM36" s="432"/>
      <c r="BN36" s="432"/>
      <c r="BO36" s="432"/>
      <c r="BP36" s="432"/>
      <c r="BQ36" s="432"/>
      <c r="BR36" s="432"/>
      <c r="BS36" s="432"/>
      <c r="BT36" s="432"/>
      <c r="BU36" s="432"/>
      <c r="BV36" s="432"/>
    </row>
    <row r="37" spans="1:74" s="660" customFormat="1" ht="11.1" customHeight="1" x14ac:dyDescent="0.2">
      <c r="A37" s="300"/>
      <c r="B37" s="38" t="s">
        <v>1457</v>
      </c>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32"/>
      <c r="BE37" s="432"/>
      <c r="BF37" s="432"/>
      <c r="BG37" s="432"/>
      <c r="BH37" s="432"/>
      <c r="BI37" s="432"/>
      <c r="BJ37" s="432"/>
      <c r="BK37" s="432"/>
      <c r="BL37" s="432"/>
      <c r="BM37" s="432"/>
      <c r="BN37" s="432"/>
      <c r="BO37" s="432"/>
      <c r="BP37" s="432"/>
      <c r="BQ37" s="432"/>
      <c r="BR37" s="432"/>
      <c r="BS37" s="432"/>
      <c r="BT37" s="432"/>
      <c r="BU37" s="432"/>
      <c r="BV37" s="432"/>
    </row>
    <row r="38" spans="1:74" ht="11.1" customHeight="1" x14ac:dyDescent="0.2">
      <c r="A38" s="300" t="s">
        <v>1458</v>
      </c>
      <c r="B38" s="680" t="s">
        <v>1272</v>
      </c>
      <c r="C38" s="466">
        <v>721</v>
      </c>
      <c r="D38" s="466">
        <v>695</v>
      </c>
      <c r="E38" s="466">
        <v>688</v>
      </c>
      <c r="F38" s="466">
        <v>677</v>
      </c>
      <c r="G38" s="466">
        <v>665</v>
      </c>
      <c r="H38" s="466">
        <v>655</v>
      </c>
      <c r="I38" s="466">
        <v>651</v>
      </c>
      <c r="J38" s="466">
        <v>647</v>
      </c>
      <c r="K38" s="466">
        <v>637</v>
      </c>
      <c r="L38" s="466">
        <v>629</v>
      </c>
      <c r="M38" s="466">
        <v>635</v>
      </c>
      <c r="N38" s="466">
        <v>634</v>
      </c>
      <c r="O38" s="466">
        <v>625</v>
      </c>
      <c r="P38" s="466">
        <v>639</v>
      </c>
      <c r="Q38" s="466">
        <v>613</v>
      </c>
      <c r="R38" s="466">
        <v>610</v>
      </c>
      <c r="S38" s="466">
        <v>600</v>
      </c>
      <c r="T38" s="466">
        <v>601</v>
      </c>
      <c r="U38" s="466">
        <v>599</v>
      </c>
      <c r="V38" s="466">
        <v>611</v>
      </c>
      <c r="W38" s="466">
        <v>595</v>
      </c>
      <c r="X38" s="466">
        <v>565</v>
      </c>
      <c r="Y38" s="466">
        <v>577</v>
      </c>
      <c r="Z38" s="466">
        <v>592</v>
      </c>
      <c r="AA38" s="466">
        <v>611</v>
      </c>
      <c r="AB38" s="466">
        <v>639</v>
      </c>
      <c r="AC38" s="466">
        <v>644</v>
      </c>
      <c r="AD38" s="466">
        <v>673</v>
      </c>
      <c r="AE38" s="466">
        <v>673</v>
      </c>
      <c r="AF38" s="466">
        <v>701</v>
      </c>
      <c r="AG38" s="466">
        <v>718</v>
      </c>
      <c r="AH38" s="466">
        <v>721</v>
      </c>
      <c r="AI38" s="466">
        <v>713</v>
      </c>
      <c r="AJ38" s="466">
        <v>742</v>
      </c>
      <c r="AK38" s="466">
        <v>755</v>
      </c>
      <c r="AL38" s="466">
        <v>795</v>
      </c>
      <c r="AM38" s="466">
        <v>798</v>
      </c>
      <c r="AN38" s="466">
        <v>818</v>
      </c>
      <c r="AO38" s="466">
        <v>830</v>
      </c>
      <c r="AP38" s="466">
        <v>843</v>
      </c>
      <c r="AQ38" s="466">
        <v>861</v>
      </c>
      <c r="AR38" s="466">
        <v>868</v>
      </c>
      <c r="AS38" s="466">
        <v>854</v>
      </c>
      <c r="AT38" s="466">
        <v>863</v>
      </c>
      <c r="AU38" s="466">
        <v>840</v>
      </c>
      <c r="AV38" s="466">
        <v>827</v>
      </c>
      <c r="AW38" s="466">
        <v>816</v>
      </c>
      <c r="AX38" s="466">
        <v>814</v>
      </c>
      <c r="AY38" s="466">
        <v>807</v>
      </c>
      <c r="AZ38" s="466">
        <v>801</v>
      </c>
      <c r="BA38" s="466">
        <v>806</v>
      </c>
      <c r="BB38" s="466">
        <v>808</v>
      </c>
      <c r="BC38" s="466">
        <v>807</v>
      </c>
      <c r="BD38" s="468" t="s">
        <v>1544</v>
      </c>
      <c r="BE38" s="468" t="s">
        <v>1544</v>
      </c>
      <c r="BF38" s="468" t="s">
        <v>1544</v>
      </c>
      <c r="BG38" s="468" t="s">
        <v>1544</v>
      </c>
      <c r="BH38" s="468" t="s">
        <v>1544</v>
      </c>
      <c r="BI38" s="468" t="s">
        <v>1544</v>
      </c>
      <c r="BJ38" s="468" t="s">
        <v>1544</v>
      </c>
      <c r="BK38" s="468" t="s">
        <v>1544</v>
      </c>
      <c r="BL38" s="468" t="s">
        <v>1544</v>
      </c>
      <c r="BM38" s="468" t="s">
        <v>1544</v>
      </c>
      <c r="BN38" s="468" t="s">
        <v>1544</v>
      </c>
      <c r="BO38" s="468" t="s">
        <v>1544</v>
      </c>
      <c r="BP38" s="468" t="s">
        <v>1544</v>
      </c>
      <c r="BQ38" s="468" t="s">
        <v>1544</v>
      </c>
      <c r="BR38" s="468" t="s">
        <v>1544</v>
      </c>
      <c r="BS38" s="468" t="s">
        <v>1544</v>
      </c>
      <c r="BT38" s="468" t="s">
        <v>1544</v>
      </c>
      <c r="BU38" s="468" t="s">
        <v>1544</v>
      </c>
      <c r="BV38" s="468" t="s">
        <v>1544</v>
      </c>
    </row>
    <row r="39" spans="1:74" ht="11.1" customHeight="1" x14ac:dyDescent="0.2">
      <c r="A39" s="732" t="s">
        <v>1459</v>
      </c>
      <c r="B39" s="680" t="s">
        <v>1274</v>
      </c>
      <c r="C39" s="466">
        <v>878</v>
      </c>
      <c r="D39" s="466">
        <v>872</v>
      </c>
      <c r="E39" s="466">
        <v>858</v>
      </c>
      <c r="F39" s="466">
        <v>894</v>
      </c>
      <c r="G39" s="466">
        <v>913</v>
      </c>
      <c r="H39" s="466">
        <v>920</v>
      </c>
      <c r="I39" s="466">
        <v>916</v>
      </c>
      <c r="J39" s="466">
        <v>908</v>
      </c>
      <c r="K39" s="466">
        <v>875</v>
      </c>
      <c r="L39" s="466">
        <v>853</v>
      </c>
      <c r="M39" s="466">
        <v>842</v>
      </c>
      <c r="N39" s="466">
        <v>811</v>
      </c>
      <c r="O39" s="466">
        <v>790</v>
      </c>
      <c r="P39" s="466">
        <v>785</v>
      </c>
      <c r="Q39" s="466">
        <v>765</v>
      </c>
      <c r="R39" s="466">
        <v>745</v>
      </c>
      <c r="S39" s="466">
        <v>712</v>
      </c>
      <c r="T39" s="466">
        <v>710</v>
      </c>
      <c r="U39" s="466">
        <v>676</v>
      </c>
      <c r="V39" s="466">
        <v>646</v>
      </c>
      <c r="W39" s="466">
        <v>609</v>
      </c>
      <c r="X39" s="466">
        <v>574</v>
      </c>
      <c r="Y39" s="466">
        <v>553</v>
      </c>
      <c r="Z39" s="466">
        <v>555</v>
      </c>
      <c r="AA39" s="466">
        <v>573</v>
      </c>
      <c r="AB39" s="466">
        <v>588</v>
      </c>
      <c r="AC39" s="466">
        <v>587</v>
      </c>
      <c r="AD39" s="466">
        <v>606</v>
      </c>
      <c r="AE39" s="466">
        <v>620</v>
      </c>
      <c r="AF39" s="466">
        <v>614</v>
      </c>
      <c r="AG39" s="466">
        <v>600</v>
      </c>
      <c r="AH39" s="466">
        <v>583</v>
      </c>
      <c r="AI39" s="466">
        <v>579</v>
      </c>
      <c r="AJ39" s="466">
        <v>561</v>
      </c>
      <c r="AK39" s="466">
        <v>562</v>
      </c>
      <c r="AL39" s="466">
        <v>602</v>
      </c>
      <c r="AM39" s="466">
        <v>593</v>
      </c>
      <c r="AN39" s="466">
        <v>590</v>
      </c>
      <c r="AO39" s="466">
        <v>584</v>
      </c>
      <c r="AP39" s="466">
        <v>563</v>
      </c>
      <c r="AQ39" s="466">
        <v>538</v>
      </c>
      <c r="AR39" s="466">
        <v>495</v>
      </c>
      <c r="AS39" s="466">
        <v>451</v>
      </c>
      <c r="AT39" s="466">
        <v>408</v>
      </c>
      <c r="AU39" s="466">
        <v>377</v>
      </c>
      <c r="AV39" s="466">
        <v>364</v>
      </c>
      <c r="AW39" s="466">
        <v>338</v>
      </c>
      <c r="AX39" s="466">
        <v>319</v>
      </c>
      <c r="AY39" s="466">
        <v>322</v>
      </c>
      <c r="AZ39" s="466">
        <v>324</v>
      </c>
      <c r="BA39" s="466">
        <v>325</v>
      </c>
      <c r="BB39" s="466">
        <v>325</v>
      </c>
      <c r="BC39" s="466">
        <v>325</v>
      </c>
      <c r="BD39" s="434" t="s">
        <v>1544</v>
      </c>
      <c r="BE39" s="434" t="s">
        <v>1544</v>
      </c>
      <c r="BF39" s="434" t="s">
        <v>1544</v>
      </c>
      <c r="BG39" s="434" t="s">
        <v>1544</v>
      </c>
      <c r="BH39" s="434" t="s">
        <v>1544</v>
      </c>
      <c r="BI39" s="434" t="s">
        <v>1544</v>
      </c>
      <c r="BJ39" s="434" t="s">
        <v>1544</v>
      </c>
      <c r="BK39" s="434" t="s">
        <v>1544</v>
      </c>
      <c r="BL39" s="434" t="s">
        <v>1544</v>
      </c>
      <c r="BM39" s="434" t="s">
        <v>1544</v>
      </c>
      <c r="BN39" s="434" t="s">
        <v>1544</v>
      </c>
      <c r="BO39" s="434" t="s">
        <v>1544</v>
      </c>
      <c r="BP39" s="434" t="s">
        <v>1544</v>
      </c>
      <c r="BQ39" s="434" t="s">
        <v>1544</v>
      </c>
      <c r="BR39" s="434" t="s">
        <v>1544</v>
      </c>
      <c r="BS39" s="434" t="s">
        <v>1544</v>
      </c>
      <c r="BT39" s="434" t="s">
        <v>1544</v>
      </c>
      <c r="BU39" s="434" t="s">
        <v>1544</v>
      </c>
      <c r="BV39" s="434" t="s">
        <v>1544</v>
      </c>
    </row>
    <row r="40" spans="1:74" ht="11.1" customHeight="1" x14ac:dyDescent="0.2">
      <c r="A40" s="300" t="s">
        <v>1460</v>
      </c>
      <c r="B40" s="680" t="s">
        <v>1276</v>
      </c>
      <c r="C40" s="466">
        <v>1540</v>
      </c>
      <c r="D40" s="466">
        <v>1545</v>
      </c>
      <c r="E40" s="466">
        <v>1607</v>
      </c>
      <c r="F40" s="466">
        <v>1653</v>
      </c>
      <c r="G40" s="466">
        <v>1676</v>
      </c>
      <c r="H40" s="466">
        <v>1673</v>
      </c>
      <c r="I40" s="466">
        <v>1665</v>
      </c>
      <c r="J40" s="466">
        <v>1634</v>
      </c>
      <c r="K40" s="466">
        <v>1583</v>
      </c>
      <c r="L40" s="466">
        <v>1553</v>
      </c>
      <c r="M40" s="466">
        <v>1521</v>
      </c>
      <c r="N40" s="466">
        <v>1472</v>
      </c>
      <c r="O40" s="466">
        <v>1430</v>
      </c>
      <c r="P40" s="466">
        <v>1394</v>
      </c>
      <c r="Q40" s="466">
        <v>1332</v>
      </c>
      <c r="R40" s="466">
        <v>1304</v>
      </c>
      <c r="S40" s="466">
        <v>1250</v>
      </c>
      <c r="T40" s="466">
        <v>1202</v>
      </c>
      <c r="U40" s="466">
        <v>1166</v>
      </c>
      <c r="V40" s="466">
        <v>1140</v>
      </c>
      <c r="W40" s="466">
        <v>1127</v>
      </c>
      <c r="X40" s="466">
        <v>1081</v>
      </c>
      <c r="Y40" s="466">
        <v>1045</v>
      </c>
      <c r="Z40" s="466">
        <v>1015</v>
      </c>
      <c r="AA40" s="466">
        <v>1000</v>
      </c>
      <c r="AB40" s="466">
        <v>976</v>
      </c>
      <c r="AC40" s="466">
        <v>962</v>
      </c>
      <c r="AD40" s="466">
        <v>916</v>
      </c>
      <c r="AE40" s="466">
        <v>891</v>
      </c>
      <c r="AF40" s="466">
        <v>889</v>
      </c>
      <c r="AG40" s="466">
        <v>879</v>
      </c>
      <c r="AH40" s="466">
        <v>836</v>
      </c>
      <c r="AI40" s="466">
        <v>809</v>
      </c>
      <c r="AJ40" s="466">
        <v>792</v>
      </c>
      <c r="AK40" s="466">
        <v>764</v>
      </c>
      <c r="AL40" s="466">
        <v>739</v>
      </c>
      <c r="AM40" s="466">
        <v>705</v>
      </c>
      <c r="AN40" s="466">
        <v>677</v>
      </c>
      <c r="AO40" s="466">
        <v>638</v>
      </c>
      <c r="AP40" s="466">
        <v>610</v>
      </c>
      <c r="AQ40" s="466">
        <v>583</v>
      </c>
      <c r="AR40" s="466">
        <v>539</v>
      </c>
      <c r="AS40" s="466">
        <v>497</v>
      </c>
      <c r="AT40" s="466">
        <v>464</v>
      </c>
      <c r="AU40" s="466">
        <v>436</v>
      </c>
      <c r="AV40" s="466">
        <v>405</v>
      </c>
      <c r="AW40" s="466">
        <v>386</v>
      </c>
      <c r="AX40" s="466">
        <v>402</v>
      </c>
      <c r="AY40" s="466">
        <v>379</v>
      </c>
      <c r="AZ40" s="466">
        <v>345</v>
      </c>
      <c r="BA40" s="466">
        <v>344</v>
      </c>
      <c r="BB40" s="466">
        <v>342</v>
      </c>
      <c r="BC40" s="466">
        <v>341</v>
      </c>
      <c r="BD40" s="434" t="s">
        <v>1544</v>
      </c>
      <c r="BE40" s="434" t="s">
        <v>1544</v>
      </c>
      <c r="BF40" s="434" t="s">
        <v>1544</v>
      </c>
      <c r="BG40" s="434" t="s">
        <v>1544</v>
      </c>
      <c r="BH40" s="434" t="s">
        <v>1544</v>
      </c>
      <c r="BI40" s="434" t="s">
        <v>1544</v>
      </c>
      <c r="BJ40" s="434" t="s">
        <v>1544</v>
      </c>
      <c r="BK40" s="434" t="s">
        <v>1544</v>
      </c>
      <c r="BL40" s="434" t="s">
        <v>1544</v>
      </c>
      <c r="BM40" s="434" t="s">
        <v>1544</v>
      </c>
      <c r="BN40" s="434" t="s">
        <v>1544</v>
      </c>
      <c r="BO40" s="434" t="s">
        <v>1544</v>
      </c>
      <c r="BP40" s="434" t="s">
        <v>1544</v>
      </c>
      <c r="BQ40" s="434" t="s">
        <v>1544</v>
      </c>
      <c r="BR40" s="434" t="s">
        <v>1544</v>
      </c>
      <c r="BS40" s="434" t="s">
        <v>1544</v>
      </c>
      <c r="BT40" s="434" t="s">
        <v>1544</v>
      </c>
      <c r="BU40" s="434" t="s">
        <v>1544</v>
      </c>
      <c r="BV40" s="434" t="s">
        <v>1544</v>
      </c>
    </row>
    <row r="41" spans="1:74" ht="11.1" customHeight="1" x14ac:dyDescent="0.2">
      <c r="A41" s="300" t="s">
        <v>1461</v>
      </c>
      <c r="B41" s="680" t="s">
        <v>1278</v>
      </c>
      <c r="C41" s="466">
        <v>346</v>
      </c>
      <c r="D41" s="466">
        <v>332</v>
      </c>
      <c r="E41" s="466">
        <v>334</v>
      </c>
      <c r="F41" s="466">
        <v>343</v>
      </c>
      <c r="G41" s="466">
        <v>358</v>
      </c>
      <c r="H41" s="466">
        <v>362</v>
      </c>
      <c r="I41" s="466">
        <v>367</v>
      </c>
      <c r="J41" s="466">
        <v>367</v>
      </c>
      <c r="K41" s="466">
        <v>374</v>
      </c>
      <c r="L41" s="466">
        <v>362</v>
      </c>
      <c r="M41" s="466">
        <v>357</v>
      </c>
      <c r="N41" s="466">
        <v>372</v>
      </c>
      <c r="O41" s="466">
        <v>367</v>
      </c>
      <c r="P41" s="466">
        <v>383</v>
      </c>
      <c r="Q41" s="466">
        <v>390</v>
      </c>
      <c r="R41" s="466">
        <v>391</v>
      </c>
      <c r="S41" s="466">
        <v>394</v>
      </c>
      <c r="T41" s="466">
        <v>398</v>
      </c>
      <c r="U41" s="466">
        <v>413</v>
      </c>
      <c r="V41" s="466">
        <v>402</v>
      </c>
      <c r="W41" s="466">
        <v>401</v>
      </c>
      <c r="X41" s="466">
        <v>406</v>
      </c>
      <c r="Y41" s="466">
        <v>413</v>
      </c>
      <c r="Z41" s="466">
        <v>412</v>
      </c>
      <c r="AA41" s="466">
        <v>428</v>
      </c>
      <c r="AB41" s="466">
        <v>453</v>
      </c>
      <c r="AC41" s="466">
        <v>467</v>
      </c>
      <c r="AD41" s="466">
        <v>498</v>
      </c>
      <c r="AE41" s="466">
        <v>517</v>
      </c>
      <c r="AF41" s="466">
        <v>538</v>
      </c>
      <c r="AG41" s="466">
        <v>553</v>
      </c>
      <c r="AH41" s="466">
        <v>582</v>
      </c>
      <c r="AI41" s="466">
        <v>601</v>
      </c>
      <c r="AJ41" s="466">
        <v>617</v>
      </c>
      <c r="AK41" s="466">
        <v>647</v>
      </c>
      <c r="AL41" s="466">
        <v>663</v>
      </c>
      <c r="AM41" s="466">
        <v>683</v>
      </c>
      <c r="AN41" s="466">
        <v>704</v>
      </c>
      <c r="AO41" s="466">
        <v>716</v>
      </c>
      <c r="AP41" s="466">
        <v>735</v>
      </c>
      <c r="AQ41" s="466">
        <v>761</v>
      </c>
      <c r="AR41" s="466">
        <v>783</v>
      </c>
      <c r="AS41" s="466">
        <v>782</v>
      </c>
      <c r="AT41" s="466">
        <v>787</v>
      </c>
      <c r="AU41" s="466">
        <v>785</v>
      </c>
      <c r="AV41" s="466">
        <v>781</v>
      </c>
      <c r="AW41" s="466">
        <v>773</v>
      </c>
      <c r="AX41" s="466">
        <v>771</v>
      </c>
      <c r="AY41" s="466">
        <v>773</v>
      </c>
      <c r="AZ41" s="466">
        <v>778</v>
      </c>
      <c r="BA41" s="466">
        <v>782</v>
      </c>
      <c r="BB41" s="466">
        <v>787</v>
      </c>
      <c r="BC41" s="466">
        <v>792</v>
      </c>
      <c r="BD41" s="434" t="s">
        <v>1544</v>
      </c>
      <c r="BE41" s="434" t="s">
        <v>1544</v>
      </c>
      <c r="BF41" s="434" t="s">
        <v>1544</v>
      </c>
      <c r="BG41" s="434" t="s">
        <v>1544</v>
      </c>
      <c r="BH41" s="434" t="s">
        <v>1544</v>
      </c>
      <c r="BI41" s="434" t="s">
        <v>1544</v>
      </c>
      <c r="BJ41" s="434" t="s">
        <v>1544</v>
      </c>
      <c r="BK41" s="434" t="s">
        <v>1544</v>
      </c>
      <c r="BL41" s="434" t="s">
        <v>1544</v>
      </c>
      <c r="BM41" s="434" t="s">
        <v>1544</v>
      </c>
      <c r="BN41" s="434" t="s">
        <v>1544</v>
      </c>
      <c r="BO41" s="434" t="s">
        <v>1544</v>
      </c>
      <c r="BP41" s="434" t="s">
        <v>1544</v>
      </c>
      <c r="BQ41" s="434" t="s">
        <v>1544</v>
      </c>
      <c r="BR41" s="434" t="s">
        <v>1544</v>
      </c>
      <c r="BS41" s="434" t="s">
        <v>1544</v>
      </c>
      <c r="BT41" s="434" t="s">
        <v>1544</v>
      </c>
      <c r="BU41" s="434" t="s">
        <v>1544</v>
      </c>
      <c r="BV41" s="434" t="s">
        <v>1544</v>
      </c>
    </row>
    <row r="42" spans="1:74" ht="11.1" customHeight="1" x14ac:dyDescent="0.2">
      <c r="A42" s="300" t="s">
        <v>1462</v>
      </c>
      <c r="B42" s="680" t="s">
        <v>1280</v>
      </c>
      <c r="C42" s="466">
        <v>3334</v>
      </c>
      <c r="D42" s="466">
        <v>3300</v>
      </c>
      <c r="E42" s="466">
        <v>3270</v>
      </c>
      <c r="F42" s="466">
        <v>3332</v>
      </c>
      <c r="G42" s="466">
        <v>3445</v>
      </c>
      <c r="H42" s="466">
        <v>3515</v>
      </c>
      <c r="I42" s="466">
        <v>3520</v>
      </c>
      <c r="J42" s="466">
        <v>3436</v>
      </c>
      <c r="K42" s="466">
        <v>3308</v>
      </c>
      <c r="L42" s="466">
        <v>3161</v>
      </c>
      <c r="M42" s="466">
        <v>3033</v>
      </c>
      <c r="N42" s="466">
        <v>2937</v>
      </c>
      <c r="O42" s="466">
        <v>2781</v>
      </c>
      <c r="P42" s="466">
        <v>2758</v>
      </c>
      <c r="Q42" s="466">
        <v>2558</v>
      </c>
      <c r="R42" s="466">
        <v>2389</v>
      </c>
      <c r="S42" s="466">
        <v>2260</v>
      </c>
      <c r="T42" s="466">
        <v>2158</v>
      </c>
      <c r="U42" s="466">
        <v>2035</v>
      </c>
      <c r="V42" s="466">
        <v>1918</v>
      </c>
      <c r="W42" s="466">
        <v>1823</v>
      </c>
      <c r="X42" s="466">
        <v>1641</v>
      </c>
      <c r="Y42" s="466">
        <v>1570</v>
      </c>
      <c r="Z42" s="466">
        <v>1483</v>
      </c>
      <c r="AA42" s="466">
        <v>1425</v>
      </c>
      <c r="AB42" s="466">
        <v>1399</v>
      </c>
      <c r="AC42" s="466">
        <v>1350</v>
      </c>
      <c r="AD42" s="466">
        <v>1318</v>
      </c>
      <c r="AE42" s="466">
        <v>1286</v>
      </c>
      <c r="AF42" s="466">
        <v>1246</v>
      </c>
      <c r="AG42" s="466">
        <v>1184</v>
      </c>
      <c r="AH42" s="466">
        <v>1126</v>
      </c>
      <c r="AI42" s="466">
        <v>1080</v>
      </c>
      <c r="AJ42" s="466">
        <v>1007</v>
      </c>
      <c r="AK42" s="466">
        <v>975</v>
      </c>
      <c r="AL42" s="466">
        <v>968</v>
      </c>
      <c r="AM42" s="466">
        <v>930</v>
      </c>
      <c r="AN42" s="466">
        <v>985</v>
      </c>
      <c r="AO42" s="466">
        <v>927</v>
      </c>
      <c r="AP42" s="466">
        <v>937</v>
      </c>
      <c r="AQ42" s="466">
        <v>924</v>
      </c>
      <c r="AR42" s="466">
        <v>992</v>
      </c>
      <c r="AS42" s="466">
        <v>980</v>
      </c>
      <c r="AT42" s="466">
        <v>976</v>
      </c>
      <c r="AU42" s="466">
        <v>967</v>
      </c>
      <c r="AV42" s="466">
        <v>898</v>
      </c>
      <c r="AW42" s="466">
        <v>887</v>
      </c>
      <c r="AX42" s="466">
        <v>880</v>
      </c>
      <c r="AY42" s="466">
        <v>877</v>
      </c>
      <c r="AZ42" s="466">
        <v>877</v>
      </c>
      <c r="BA42" s="466">
        <v>880</v>
      </c>
      <c r="BB42" s="466">
        <v>882</v>
      </c>
      <c r="BC42" s="466">
        <v>881</v>
      </c>
      <c r="BD42" s="468" t="s">
        <v>1544</v>
      </c>
      <c r="BE42" s="468" t="s">
        <v>1544</v>
      </c>
      <c r="BF42" s="468" t="s">
        <v>1544</v>
      </c>
      <c r="BG42" s="468" t="s">
        <v>1544</v>
      </c>
      <c r="BH42" s="468" t="s">
        <v>1544</v>
      </c>
      <c r="BI42" s="468" t="s">
        <v>1544</v>
      </c>
      <c r="BJ42" s="468" t="s">
        <v>1544</v>
      </c>
      <c r="BK42" s="468" t="s">
        <v>1544</v>
      </c>
      <c r="BL42" s="468" t="s">
        <v>1544</v>
      </c>
      <c r="BM42" s="468" t="s">
        <v>1544</v>
      </c>
      <c r="BN42" s="468" t="s">
        <v>1544</v>
      </c>
      <c r="BO42" s="468" t="s">
        <v>1544</v>
      </c>
      <c r="BP42" s="468" t="s">
        <v>1544</v>
      </c>
      <c r="BQ42" s="468" t="s">
        <v>1544</v>
      </c>
      <c r="BR42" s="468" t="s">
        <v>1544</v>
      </c>
      <c r="BS42" s="468" t="s">
        <v>1544</v>
      </c>
      <c r="BT42" s="468" t="s">
        <v>1544</v>
      </c>
      <c r="BU42" s="468" t="s">
        <v>1544</v>
      </c>
      <c r="BV42" s="468" t="s">
        <v>1544</v>
      </c>
    </row>
    <row r="43" spans="1:74" ht="11.1" customHeight="1" x14ac:dyDescent="0.2">
      <c r="A43" s="300" t="s">
        <v>1463</v>
      </c>
      <c r="B43" s="680" t="s">
        <v>1435</v>
      </c>
      <c r="C43" s="466">
        <v>2689</v>
      </c>
      <c r="D43" s="466">
        <v>2690</v>
      </c>
      <c r="E43" s="466">
        <v>2708</v>
      </c>
      <c r="F43" s="466">
        <v>2726</v>
      </c>
      <c r="G43" s="466">
        <v>2723</v>
      </c>
      <c r="H43" s="466">
        <v>2720</v>
      </c>
      <c r="I43" s="466">
        <v>2712</v>
      </c>
      <c r="J43" s="466">
        <v>2699</v>
      </c>
      <c r="K43" s="466">
        <v>2657</v>
      </c>
      <c r="L43" s="466">
        <v>2529</v>
      </c>
      <c r="M43" s="466">
        <v>2445</v>
      </c>
      <c r="N43" s="466">
        <v>2379</v>
      </c>
      <c r="O43" s="466">
        <v>2345</v>
      </c>
      <c r="P43" s="466">
        <v>2318</v>
      </c>
      <c r="Q43" s="466">
        <v>2234</v>
      </c>
      <c r="R43" s="466">
        <v>2156</v>
      </c>
      <c r="S43" s="466">
        <v>2108</v>
      </c>
      <c r="T43" s="466">
        <v>2090</v>
      </c>
      <c r="U43" s="466">
        <v>2039</v>
      </c>
      <c r="V43" s="466">
        <v>2068</v>
      </c>
      <c r="W43" s="466">
        <v>2059</v>
      </c>
      <c r="X43" s="466">
        <v>2038</v>
      </c>
      <c r="Y43" s="466">
        <v>2041</v>
      </c>
      <c r="Z43" s="466">
        <v>2056</v>
      </c>
      <c r="AA43" s="466">
        <v>2084</v>
      </c>
      <c r="AB43" s="466">
        <v>2114</v>
      </c>
      <c r="AC43" s="466">
        <v>2100</v>
      </c>
      <c r="AD43" s="466">
        <v>2111</v>
      </c>
      <c r="AE43" s="466">
        <v>2122</v>
      </c>
      <c r="AF43" s="466">
        <v>2108</v>
      </c>
      <c r="AG43" s="466">
        <v>2180</v>
      </c>
      <c r="AH43" s="466">
        <v>2228</v>
      </c>
      <c r="AI43" s="466">
        <v>2233</v>
      </c>
      <c r="AJ43" s="466">
        <v>2212</v>
      </c>
      <c r="AK43" s="466">
        <v>2340</v>
      </c>
      <c r="AL43" s="466">
        <v>2451</v>
      </c>
      <c r="AM43" s="466">
        <v>2498</v>
      </c>
      <c r="AN43" s="466">
        <v>2559</v>
      </c>
      <c r="AO43" s="466">
        <v>2573</v>
      </c>
      <c r="AP43" s="466">
        <v>2561</v>
      </c>
      <c r="AQ43" s="466">
        <v>2587</v>
      </c>
      <c r="AR43" s="466">
        <v>2569</v>
      </c>
      <c r="AS43" s="466">
        <v>2542</v>
      </c>
      <c r="AT43" s="466">
        <v>2528</v>
      </c>
      <c r="AU43" s="466">
        <v>2477</v>
      </c>
      <c r="AV43" s="466">
        <v>2441</v>
      </c>
      <c r="AW43" s="466">
        <v>2411</v>
      </c>
      <c r="AX43" s="466">
        <v>2381</v>
      </c>
      <c r="AY43" s="466">
        <v>2374</v>
      </c>
      <c r="AZ43" s="466">
        <v>2371</v>
      </c>
      <c r="BA43" s="466">
        <v>2368</v>
      </c>
      <c r="BB43" s="466">
        <v>2360</v>
      </c>
      <c r="BC43" s="466">
        <v>2349</v>
      </c>
      <c r="BD43" s="434" t="s">
        <v>1544</v>
      </c>
      <c r="BE43" s="434" t="s">
        <v>1544</v>
      </c>
      <c r="BF43" s="434" t="s">
        <v>1544</v>
      </c>
      <c r="BG43" s="434" t="s">
        <v>1544</v>
      </c>
      <c r="BH43" s="434" t="s">
        <v>1544</v>
      </c>
      <c r="BI43" s="434" t="s">
        <v>1544</v>
      </c>
      <c r="BJ43" s="434" t="s">
        <v>1544</v>
      </c>
      <c r="BK43" s="434" t="s">
        <v>1544</v>
      </c>
      <c r="BL43" s="434" t="s">
        <v>1544</v>
      </c>
      <c r="BM43" s="434" t="s">
        <v>1544</v>
      </c>
      <c r="BN43" s="434" t="s">
        <v>1544</v>
      </c>
      <c r="BO43" s="434" t="s">
        <v>1544</v>
      </c>
      <c r="BP43" s="434" t="s">
        <v>1544</v>
      </c>
      <c r="BQ43" s="434" t="s">
        <v>1544</v>
      </c>
      <c r="BR43" s="434" t="s">
        <v>1544</v>
      </c>
      <c r="BS43" s="434" t="s">
        <v>1544</v>
      </c>
      <c r="BT43" s="434" t="s">
        <v>1544</v>
      </c>
      <c r="BU43" s="434" t="s">
        <v>1544</v>
      </c>
      <c r="BV43" s="434" t="s">
        <v>1544</v>
      </c>
    </row>
    <row r="44" spans="1:74" ht="11.1" customHeight="1" x14ac:dyDescent="0.2">
      <c r="A44" s="300"/>
      <c r="B44" s="761"/>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32"/>
      <c r="BE44" s="432"/>
      <c r="BF44" s="432"/>
      <c r="BG44" s="432"/>
      <c r="BH44" s="432"/>
      <c r="BI44" s="432"/>
      <c r="BJ44" s="432"/>
      <c r="BK44" s="432"/>
      <c r="BL44" s="432"/>
      <c r="BM44" s="432"/>
      <c r="BN44" s="432"/>
      <c r="BO44" s="432"/>
      <c r="BP44" s="432"/>
      <c r="BQ44" s="432"/>
      <c r="BR44" s="432"/>
      <c r="BS44" s="432"/>
      <c r="BT44" s="432"/>
      <c r="BU44" s="432"/>
      <c r="BV44" s="432"/>
    </row>
    <row r="45" spans="1:74" ht="11.1" customHeight="1" x14ac:dyDescent="0.2">
      <c r="A45" s="300"/>
      <c r="B45" s="38" t="s">
        <v>1464</v>
      </c>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32"/>
      <c r="BE45" s="432"/>
      <c r="BF45" s="432"/>
      <c r="BG45" s="432"/>
      <c r="BH45" s="432"/>
      <c r="BI45" s="432"/>
      <c r="BJ45" s="432"/>
      <c r="BK45" s="432"/>
      <c r="BL45" s="432"/>
      <c r="BM45" s="432"/>
      <c r="BN45" s="432"/>
      <c r="BO45" s="432"/>
      <c r="BP45" s="432"/>
      <c r="BQ45" s="432"/>
      <c r="BR45" s="432"/>
      <c r="BS45" s="432"/>
      <c r="BT45" s="432"/>
      <c r="BU45" s="432"/>
      <c r="BV45" s="432"/>
    </row>
    <row r="46" spans="1:74" ht="11.1" customHeight="1" x14ac:dyDescent="0.2">
      <c r="A46" s="300" t="s">
        <v>1465</v>
      </c>
      <c r="B46" s="680" t="s">
        <v>1272</v>
      </c>
      <c r="C46" s="466">
        <v>9.5255215164999996</v>
      </c>
      <c r="D46" s="466">
        <v>9.0111618098000008</v>
      </c>
      <c r="E46" s="466">
        <v>8.7730455401</v>
      </c>
      <c r="F46" s="466">
        <v>8.4682402772999996</v>
      </c>
      <c r="G46" s="466">
        <v>8.9853018510999991</v>
      </c>
      <c r="H46" s="466">
        <v>9.6210836502999992</v>
      </c>
      <c r="I46" s="466">
        <v>9.7388843154</v>
      </c>
      <c r="J46" s="466">
        <v>9.8491413635999994</v>
      </c>
      <c r="K46" s="466">
        <v>9.7865292033000006</v>
      </c>
      <c r="L46" s="466">
        <v>9.4822381412999999</v>
      </c>
      <c r="M46" s="466">
        <v>9.0455736738999999</v>
      </c>
      <c r="N46" s="466">
        <v>8.7352947009000008</v>
      </c>
      <c r="O46" s="466">
        <v>8.5424584837000008</v>
      </c>
      <c r="P46" s="466">
        <v>8.4962271228000006</v>
      </c>
      <c r="Q46" s="466">
        <v>8.5227805085000004</v>
      </c>
      <c r="R46" s="466">
        <v>8.3574415979999994</v>
      </c>
      <c r="S46" s="466">
        <v>8.1564045538999999</v>
      </c>
      <c r="T46" s="466">
        <v>8.0789203609999998</v>
      </c>
      <c r="U46" s="466">
        <v>8.0113286189000004</v>
      </c>
      <c r="V46" s="466">
        <v>7.7386962162000001</v>
      </c>
      <c r="W46" s="466">
        <v>7.3499004531000001</v>
      </c>
      <c r="X46" s="466">
        <v>7.0384601667000002</v>
      </c>
      <c r="Y46" s="466">
        <v>6.9803571667000002</v>
      </c>
      <c r="Z46" s="466">
        <v>7.3786583467</v>
      </c>
      <c r="AA46" s="466">
        <v>7.9641727815000003</v>
      </c>
      <c r="AB46" s="466">
        <v>8.3618761403999997</v>
      </c>
      <c r="AC46" s="466">
        <v>8.5985059642999992</v>
      </c>
      <c r="AD46" s="466">
        <v>8.9079116042000006</v>
      </c>
      <c r="AE46" s="466">
        <v>9.2649083634</v>
      </c>
      <c r="AF46" s="466">
        <v>9.6909280034999998</v>
      </c>
      <c r="AG46" s="466">
        <v>10.092016300999999</v>
      </c>
      <c r="AH46" s="466">
        <v>10.204244529</v>
      </c>
      <c r="AI46" s="466">
        <v>10.544608852</v>
      </c>
      <c r="AJ46" s="466">
        <v>11.375736857</v>
      </c>
      <c r="AK46" s="466">
        <v>12.317177667999999</v>
      </c>
      <c r="AL46" s="466">
        <v>13.062162837000001</v>
      </c>
      <c r="AM46" s="466">
        <v>13.733502956000001</v>
      </c>
      <c r="AN46" s="466">
        <v>14.280763779999999</v>
      </c>
      <c r="AO46" s="466">
        <v>14.350538644</v>
      </c>
      <c r="AP46" s="466">
        <v>14.150828292</v>
      </c>
      <c r="AQ46" s="466">
        <v>13.8490751</v>
      </c>
      <c r="AR46" s="466">
        <v>13.575023992</v>
      </c>
      <c r="AS46" s="466">
        <v>13.609003466000001</v>
      </c>
      <c r="AT46" s="466">
        <v>13.614754208000001</v>
      </c>
      <c r="AU46" s="466">
        <v>13.495307175000001</v>
      </c>
      <c r="AV46" s="466">
        <v>13.536099952000001</v>
      </c>
      <c r="AW46" s="466">
        <v>13.235765993999999</v>
      </c>
      <c r="AX46" s="466">
        <v>13.046499117</v>
      </c>
      <c r="AY46" s="466">
        <v>12.529286079</v>
      </c>
      <c r="AZ46" s="466">
        <v>12.032608307</v>
      </c>
      <c r="BA46" s="466">
        <v>11.526051271</v>
      </c>
      <c r="BB46" s="466">
        <v>10.946956607000001</v>
      </c>
      <c r="BC46" s="466">
        <v>10.377864710000001</v>
      </c>
      <c r="BD46" s="468" t="s">
        <v>1544</v>
      </c>
      <c r="BE46" s="468" t="s">
        <v>1544</v>
      </c>
      <c r="BF46" s="468" t="s">
        <v>1544</v>
      </c>
      <c r="BG46" s="468" t="s">
        <v>1544</v>
      </c>
      <c r="BH46" s="468" t="s">
        <v>1544</v>
      </c>
      <c r="BI46" s="468" t="s">
        <v>1544</v>
      </c>
      <c r="BJ46" s="468" t="s">
        <v>1544</v>
      </c>
      <c r="BK46" s="468" t="s">
        <v>1544</v>
      </c>
      <c r="BL46" s="468" t="s">
        <v>1544</v>
      </c>
      <c r="BM46" s="468" t="s">
        <v>1544</v>
      </c>
      <c r="BN46" s="468" t="s">
        <v>1544</v>
      </c>
      <c r="BO46" s="468" t="s">
        <v>1544</v>
      </c>
      <c r="BP46" s="468" t="s">
        <v>1544</v>
      </c>
      <c r="BQ46" s="468" t="s">
        <v>1544</v>
      </c>
      <c r="BR46" s="468" t="s">
        <v>1544</v>
      </c>
      <c r="BS46" s="468" t="s">
        <v>1544</v>
      </c>
      <c r="BT46" s="468" t="s">
        <v>1544</v>
      </c>
      <c r="BU46" s="468" t="s">
        <v>1544</v>
      </c>
      <c r="BV46" s="468" t="s">
        <v>1544</v>
      </c>
    </row>
    <row r="47" spans="1:74" ht="11.1" customHeight="1" x14ac:dyDescent="0.2">
      <c r="A47" s="300" t="s">
        <v>1466</v>
      </c>
      <c r="B47" s="680" t="s">
        <v>1274</v>
      </c>
      <c r="C47" s="466">
        <v>72.078339897000006</v>
      </c>
      <c r="D47" s="466">
        <v>64.318645645000004</v>
      </c>
      <c r="E47" s="466">
        <v>55.839230976000003</v>
      </c>
      <c r="F47" s="466">
        <v>46.838763819</v>
      </c>
      <c r="G47" s="466">
        <v>40.736358983999999</v>
      </c>
      <c r="H47" s="466">
        <v>33.443432053000002</v>
      </c>
      <c r="I47" s="466">
        <v>32.623069014000002</v>
      </c>
      <c r="J47" s="466">
        <v>31.010502586000001</v>
      </c>
      <c r="K47" s="466">
        <v>31.112858687999999</v>
      </c>
      <c r="L47" s="466">
        <v>31.534283650999999</v>
      </c>
      <c r="M47" s="466">
        <v>31.522158948000001</v>
      </c>
      <c r="N47" s="466">
        <v>31.08942759</v>
      </c>
      <c r="O47" s="466">
        <v>30.965071938000001</v>
      </c>
      <c r="P47" s="466">
        <v>30.904383556999999</v>
      </c>
      <c r="Q47" s="466">
        <v>30.688883064999999</v>
      </c>
      <c r="R47" s="466">
        <v>30.825525972000001</v>
      </c>
      <c r="S47" s="466">
        <v>32.076470235999999</v>
      </c>
      <c r="T47" s="466">
        <v>34.551420346999997</v>
      </c>
      <c r="U47" s="466">
        <v>38.112494314999999</v>
      </c>
      <c r="V47" s="466">
        <v>41.650007711999997</v>
      </c>
      <c r="W47" s="466">
        <v>43.494223859000002</v>
      </c>
      <c r="X47" s="466">
        <v>43.432170726999999</v>
      </c>
      <c r="Y47" s="466">
        <v>42.792053893999999</v>
      </c>
      <c r="Z47" s="466">
        <v>42.063985076999998</v>
      </c>
      <c r="AA47" s="466">
        <v>40.762890308999999</v>
      </c>
      <c r="AB47" s="466">
        <v>38.876546634999997</v>
      </c>
      <c r="AC47" s="466">
        <v>36.823732747999998</v>
      </c>
      <c r="AD47" s="466">
        <v>35.478037088999997</v>
      </c>
      <c r="AE47" s="466">
        <v>36.881958894999997</v>
      </c>
      <c r="AF47" s="466">
        <v>40.379931499000001</v>
      </c>
      <c r="AG47" s="466">
        <v>43.788385478999999</v>
      </c>
      <c r="AH47" s="466">
        <v>46.236024094000001</v>
      </c>
      <c r="AI47" s="466">
        <v>47.782358234999997</v>
      </c>
      <c r="AJ47" s="466">
        <v>48.807915383000001</v>
      </c>
      <c r="AK47" s="466">
        <v>49.315047303999997</v>
      </c>
      <c r="AL47" s="466">
        <v>49.619013365000001</v>
      </c>
      <c r="AM47" s="466">
        <v>49.839137252</v>
      </c>
      <c r="AN47" s="466">
        <v>50.439402281</v>
      </c>
      <c r="AO47" s="466">
        <v>51.912060660000002</v>
      </c>
      <c r="AP47" s="466">
        <v>54.060275763</v>
      </c>
      <c r="AQ47" s="466">
        <v>56.292557494</v>
      </c>
      <c r="AR47" s="466">
        <v>58.271294069</v>
      </c>
      <c r="AS47" s="466">
        <v>59.520252704999997</v>
      </c>
      <c r="AT47" s="466">
        <v>60.015931868000003</v>
      </c>
      <c r="AU47" s="466">
        <v>59.871329934999999</v>
      </c>
      <c r="AV47" s="466">
        <v>59.647776460999999</v>
      </c>
      <c r="AW47" s="466">
        <v>59.616537846</v>
      </c>
      <c r="AX47" s="466">
        <v>59.688437634000003</v>
      </c>
      <c r="AY47" s="466">
        <v>59.698769982999998</v>
      </c>
      <c r="AZ47" s="466">
        <v>59.690371857000002</v>
      </c>
      <c r="BA47" s="466">
        <v>59.678612975</v>
      </c>
      <c r="BB47" s="466">
        <v>59.671447475999997</v>
      </c>
      <c r="BC47" s="466">
        <v>59.676989030999998</v>
      </c>
      <c r="BD47" s="434" t="s">
        <v>1544</v>
      </c>
      <c r="BE47" s="434" t="s">
        <v>1544</v>
      </c>
      <c r="BF47" s="434" t="s">
        <v>1544</v>
      </c>
      <c r="BG47" s="434" t="s">
        <v>1544</v>
      </c>
      <c r="BH47" s="434" t="s">
        <v>1544</v>
      </c>
      <c r="BI47" s="434" t="s">
        <v>1544</v>
      </c>
      <c r="BJ47" s="434" t="s">
        <v>1544</v>
      </c>
      <c r="BK47" s="434" t="s">
        <v>1544</v>
      </c>
      <c r="BL47" s="434" t="s">
        <v>1544</v>
      </c>
      <c r="BM47" s="434" t="s">
        <v>1544</v>
      </c>
      <c r="BN47" s="434" t="s">
        <v>1544</v>
      </c>
      <c r="BO47" s="434" t="s">
        <v>1544</v>
      </c>
      <c r="BP47" s="434" t="s">
        <v>1544</v>
      </c>
      <c r="BQ47" s="434" t="s">
        <v>1544</v>
      </c>
      <c r="BR47" s="434" t="s">
        <v>1544</v>
      </c>
      <c r="BS47" s="434" t="s">
        <v>1544</v>
      </c>
      <c r="BT47" s="434" t="s">
        <v>1544</v>
      </c>
      <c r="BU47" s="434" t="s">
        <v>1544</v>
      </c>
      <c r="BV47" s="434" t="s">
        <v>1544</v>
      </c>
    </row>
    <row r="48" spans="1:74" ht="11.1" customHeight="1" x14ac:dyDescent="0.2">
      <c r="A48" s="300" t="s">
        <v>1467</v>
      </c>
      <c r="B48" s="680" t="s">
        <v>1276</v>
      </c>
      <c r="C48" s="466">
        <v>108.7667098</v>
      </c>
      <c r="D48" s="466">
        <v>97.630345042000002</v>
      </c>
      <c r="E48" s="466">
        <v>85.318572106999994</v>
      </c>
      <c r="F48" s="466">
        <v>73.233161156999998</v>
      </c>
      <c r="G48" s="466">
        <v>60.394106016999999</v>
      </c>
      <c r="H48" s="466">
        <v>45.033358618000001</v>
      </c>
      <c r="I48" s="466">
        <v>40.961940734999999</v>
      </c>
      <c r="J48" s="466">
        <v>36.617204878000003</v>
      </c>
      <c r="K48" s="466">
        <v>36.154262815999999</v>
      </c>
      <c r="L48" s="466">
        <v>38.124935528999998</v>
      </c>
      <c r="M48" s="466">
        <v>41.768733337</v>
      </c>
      <c r="N48" s="466">
        <v>46.697511394000003</v>
      </c>
      <c r="O48" s="466">
        <v>52.109485135</v>
      </c>
      <c r="P48" s="466">
        <v>56.815113297000003</v>
      </c>
      <c r="Q48" s="466">
        <v>60.090886220000002</v>
      </c>
      <c r="R48" s="466">
        <v>63.699665277000001</v>
      </c>
      <c r="S48" s="466">
        <v>68.011023026000004</v>
      </c>
      <c r="T48" s="466">
        <v>71.417836117999997</v>
      </c>
      <c r="U48" s="466">
        <v>72.266923277000004</v>
      </c>
      <c r="V48" s="466">
        <v>70.964344295999993</v>
      </c>
      <c r="W48" s="466">
        <v>68.970097182000003</v>
      </c>
      <c r="X48" s="466">
        <v>67.272637950000004</v>
      </c>
      <c r="Y48" s="466">
        <v>64.528997684999993</v>
      </c>
      <c r="Z48" s="466">
        <v>62.290932298000001</v>
      </c>
      <c r="AA48" s="466">
        <v>61.304910863000003</v>
      </c>
      <c r="AB48" s="466">
        <v>63.116412896999996</v>
      </c>
      <c r="AC48" s="466">
        <v>66.598939463999997</v>
      </c>
      <c r="AD48" s="466">
        <v>70.195561283999993</v>
      </c>
      <c r="AE48" s="466">
        <v>73.040380408999994</v>
      </c>
      <c r="AF48" s="466">
        <v>76.284692851000003</v>
      </c>
      <c r="AG48" s="466">
        <v>79.056347548999995</v>
      </c>
      <c r="AH48" s="466">
        <v>80.372329319000002</v>
      </c>
      <c r="AI48" s="466">
        <v>79.128783486000003</v>
      </c>
      <c r="AJ48" s="466">
        <v>77.314286057000004</v>
      </c>
      <c r="AK48" s="466">
        <v>76.617961143000002</v>
      </c>
      <c r="AL48" s="466">
        <v>77.709109908000002</v>
      </c>
      <c r="AM48" s="466">
        <v>79.889595052999994</v>
      </c>
      <c r="AN48" s="466">
        <v>82.616018076000003</v>
      </c>
      <c r="AO48" s="466">
        <v>85.329991749000001</v>
      </c>
      <c r="AP48" s="466">
        <v>88.343666017000004</v>
      </c>
      <c r="AQ48" s="466">
        <v>89.804069957999999</v>
      </c>
      <c r="AR48" s="466">
        <v>88.729732744000003</v>
      </c>
      <c r="AS48" s="466">
        <v>85.828423044000004</v>
      </c>
      <c r="AT48" s="466">
        <v>80.501937261999998</v>
      </c>
      <c r="AU48" s="466">
        <v>74.003925213000002</v>
      </c>
      <c r="AV48" s="466">
        <v>66.469938587000001</v>
      </c>
      <c r="AW48" s="466">
        <v>64.597726421000004</v>
      </c>
      <c r="AX48" s="466">
        <v>63.509547965000003</v>
      </c>
      <c r="AY48" s="466">
        <v>65.090882152000006</v>
      </c>
      <c r="AZ48" s="466">
        <v>66.629338333000007</v>
      </c>
      <c r="BA48" s="466">
        <v>68.472611521000005</v>
      </c>
      <c r="BB48" s="466">
        <v>70.927692397000001</v>
      </c>
      <c r="BC48" s="466">
        <v>73.686463660000001</v>
      </c>
      <c r="BD48" s="434" t="s">
        <v>1544</v>
      </c>
      <c r="BE48" s="434" t="s">
        <v>1544</v>
      </c>
      <c r="BF48" s="434" t="s">
        <v>1544</v>
      </c>
      <c r="BG48" s="434" t="s">
        <v>1544</v>
      </c>
      <c r="BH48" s="434" t="s">
        <v>1544</v>
      </c>
      <c r="BI48" s="434" t="s">
        <v>1544</v>
      </c>
      <c r="BJ48" s="434" t="s">
        <v>1544</v>
      </c>
      <c r="BK48" s="434" t="s">
        <v>1544</v>
      </c>
      <c r="BL48" s="434" t="s">
        <v>1544</v>
      </c>
      <c r="BM48" s="434" t="s">
        <v>1544</v>
      </c>
      <c r="BN48" s="434" t="s">
        <v>1544</v>
      </c>
      <c r="BO48" s="434" t="s">
        <v>1544</v>
      </c>
      <c r="BP48" s="434" t="s">
        <v>1544</v>
      </c>
      <c r="BQ48" s="434" t="s">
        <v>1544</v>
      </c>
      <c r="BR48" s="434" t="s">
        <v>1544</v>
      </c>
      <c r="BS48" s="434" t="s">
        <v>1544</v>
      </c>
      <c r="BT48" s="434" t="s">
        <v>1544</v>
      </c>
      <c r="BU48" s="434" t="s">
        <v>1544</v>
      </c>
      <c r="BV48" s="434" t="s">
        <v>1544</v>
      </c>
    </row>
    <row r="49" spans="1:74" ht="11.1" customHeight="1" x14ac:dyDescent="0.2">
      <c r="A49" s="300" t="s">
        <v>1468</v>
      </c>
      <c r="B49" s="680" t="s">
        <v>1278</v>
      </c>
      <c r="C49" s="466">
        <v>0.62789439999999996</v>
      </c>
      <c r="D49" s="466">
        <v>0.60801135777000004</v>
      </c>
      <c r="E49" s="466">
        <v>0.56727121849999995</v>
      </c>
      <c r="F49" s="466">
        <v>0.51409889199000003</v>
      </c>
      <c r="G49" s="466">
        <v>0.40326323815999998</v>
      </c>
      <c r="H49" s="466">
        <v>0.28712729301000001</v>
      </c>
      <c r="I49" s="466">
        <v>0.23478487666</v>
      </c>
      <c r="J49" s="466">
        <v>0.19196511659000001</v>
      </c>
      <c r="K49" s="466">
        <v>0.21123497016000001</v>
      </c>
      <c r="L49" s="466">
        <v>0.26495931905999998</v>
      </c>
      <c r="M49" s="466">
        <v>0.30805060878000001</v>
      </c>
      <c r="N49" s="466">
        <v>0.32902474924000003</v>
      </c>
      <c r="O49" s="466">
        <v>0.34869684984999999</v>
      </c>
      <c r="P49" s="466">
        <v>0.37366178213000001</v>
      </c>
      <c r="Q49" s="466">
        <v>0.38898658919000001</v>
      </c>
      <c r="R49" s="466">
        <v>0.38440894142999998</v>
      </c>
      <c r="S49" s="466">
        <v>0.37691397753</v>
      </c>
      <c r="T49" s="466">
        <v>0.41988481157000002</v>
      </c>
      <c r="U49" s="466">
        <v>0.53834376524000005</v>
      </c>
      <c r="V49" s="466">
        <v>0.66054193977999998</v>
      </c>
      <c r="W49" s="466">
        <v>0.72195170421999999</v>
      </c>
      <c r="X49" s="466">
        <v>0.73358287765999997</v>
      </c>
      <c r="Y49" s="466">
        <v>0.74230142705000002</v>
      </c>
      <c r="Z49" s="466">
        <v>0.76525032910000002</v>
      </c>
      <c r="AA49" s="466">
        <v>0.75446721839999997</v>
      </c>
      <c r="AB49" s="466">
        <v>0.68261657583000002</v>
      </c>
      <c r="AC49" s="466">
        <v>0.60896342851999996</v>
      </c>
      <c r="AD49" s="466">
        <v>0.59121704682999998</v>
      </c>
      <c r="AE49" s="466">
        <v>0.62805040016000002</v>
      </c>
      <c r="AF49" s="466">
        <v>0.63892507854000002</v>
      </c>
      <c r="AG49" s="466">
        <v>0.60730163752999999</v>
      </c>
      <c r="AH49" s="466">
        <v>0.55535513080999999</v>
      </c>
      <c r="AI49" s="466">
        <v>0.52329238677000001</v>
      </c>
      <c r="AJ49" s="466">
        <v>0.52429439789999999</v>
      </c>
      <c r="AK49" s="466">
        <v>0.50824192367999999</v>
      </c>
      <c r="AL49" s="466">
        <v>0.47693327734000002</v>
      </c>
      <c r="AM49" s="466">
        <v>0.44500426828</v>
      </c>
      <c r="AN49" s="466">
        <v>0.44906766379000002</v>
      </c>
      <c r="AO49" s="466">
        <v>0.46401055315</v>
      </c>
      <c r="AP49" s="466">
        <v>0.45727742770000002</v>
      </c>
      <c r="AQ49" s="466">
        <v>0.42911358455999998</v>
      </c>
      <c r="AR49" s="466">
        <v>0.39210733458000002</v>
      </c>
      <c r="AS49" s="466">
        <v>0.37003283352999999</v>
      </c>
      <c r="AT49" s="466">
        <v>0.38184343562</v>
      </c>
      <c r="AU49" s="466">
        <v>0.39540779483999999</v>
      </c>
      <c r="AV49" s="466">
        <v>0.40088518080000002</v>
      </c>
      <c r="AW49" s="466">
        <v>0.40496601616</v>
      </c>
      <c r="AX49" s="466">
        <v>0.41655533511999998</v>
      </c>
      <c r="AY49" s="466">
        <v>0.42419124264000002</v>
      </c>
      <c r="AZ49" s="466">
        <v>0.42776842474999999</v>
      </c>
      <c r="BA49" s="466">
        <v>0.42645192910000002</v>
      </c>
      <c r="BB49" s="466">
        <v>0.42139055518000001</v>
      </c>
      <c r="BC49" s="466">
        <v>0.41428146925999998</v>
      </c>
      <c r="BD49" s="434" t="s">
        <v>1544</v>
      </c>
      <c r="BE49" s="434" t="s">
        <v>1544</v>
      </c>
      <c r="BF49" s="434" t="s">
        <v>1544</v>
      </c>
      <c r="BG49" s="434" t="s">
        <v>1544</v>
      </c>
      <c r="BH49" s="434" t="s">
        <v>1544</v>
      </c>
      <c r="BI49" s="434" t="s">
        <v>1544</v>
      </c>
      <c r="BJ49" s="434" t="s">
        <v>1544</v>
      </c>
      <c r="BK49" s="434" t="s">
        <v>1544</v>
      </c>
      <c r="BL49" s="434" t="s">
        <v>1544</v>
      </c>
      <c r="BM49" s="434" t="s">
        <v>1544</v>
      </c>
      <c r="BN49" s="434" t="s">
        <v>1544</v>
      </c>
      <c r="BO49" s="434" t="s">
        <v>1544</v>
      </c>
      <c r="BP49" s="434" t="s">
        <v>1544</v>
      </c>
      <c r="BQ49" s="434" t="s">
        <v>1544</v>
      </c>
      <c r="BR49" s="434" t="s">
        <v>1544</v>
      </c>
      <c r="BS49" s="434" t="s">
        <v>1544</v>
      </c>
      <c r="BT49" s="434" t="s">
        <v>1544</v>
      </c>
      <c r="BU49" s="434" t="s">
        <v>1544</v>
      </c>
      <c r="BV49" s="434" t="s">
        <v>1544</v>
      </c>
    </row>
    <row r="50" spans="1:74" ht="11.1" customHeight="1" x14ac:dyDescent="0.2">
      <c r="A50" s="300" t="s">
        <v>1469</v>
      </c>
      <c r="B50" s="680" t="s">
        <v>1280</v>
      </c>
      <c r="C50" s="466">
        <v>385.78276407999999</v>
      </c>
      <c r="D50" s="466">
        <v>357.63994886</v>
      </c>
      <c r="E50" s="466">
        <v>326.26237548</v>
      </c>
      <c r="F50" s="466">
        <v>292.97285264999999</v>
      </c>
      <c r="G50" s="466">
        <v>258.32478445999999</v>
      </c>
      <c r="H50" s="466">
        <v>215.74937473</v>
      </c>
      <c r="I50" s="466">
        <v>213.32769961</v>
      </c>
      <c r="J50" s="466">
        <v>207.0804736</v>
      </c>
      <c r="K50" s="466">
        <v>213.98117968</v>
      </c>
      <c r="L50" s="466">
        <v>228.96308691999999</v>
      </c>
      <c r="M50" s="466">
        <v>246.77356911999999</v>
      </c>
      <c r="N50" s="466">
        <v>265.73113439999997</v>
      </c>
      <c r="O50" s="466">
        <v>286.58023828</v>
      </c>
      <c r="P50" s="466">
        <v>306.68879784000001</v>
      </c>
      <c r="Q50" s="466">
        <v>322.79253074000002</v>
      </c>
      <c r="R50" s="466">
        <v>340.26763476999997</v>
      </c>
      <c r="S50" s="466">
        <v>357.67134616999999</v>
      </c>
      <c r="T50" s="466">
        <v>375.24628493</v>
      </c>
      <c r="U50" s="466">
        <v>389.94415984</v>
      </c>
      <c r="V50" s="466">
        <v>397.33363148000001</v>
      </c>
      <c r="W50" s="466">
        <v>396.05057728000003</v>
      </c>
      <c r="X50" s="466">
        <v>392.80997065999998</v>
      </c>
      <c r="Y50" s="466">
        <v>390.10571138</v>
      </c>
      <c r="Z50" s="466">
        <v>390.12195392000001</v>
      </c>
      <c r="AA50" s="466">
        <v>391.33603310000001</v>
      </c>
      <c r="AB50" s="466">
        <v>394.26830675999997</v>
      </c>
      <c r="AC50" s="466">
        <v>397.87226572999998</v>
      </c>
      <c r="AD50" s="466">
        <v>403.93619424000002</v>
      </c>
      <c r="AE50" s="466">
        <v>412.80731041000001</v>
      </c>
      <c r="AF50" s="466">
        <v>422.63397380999999</v>
      </c>
      <c r="AG50" s="466">
        <v>430.72237619999999</v>
      </c>
      <c r="AH50" s="466">
        <v>436.30455993999999</v>
      </c>
      <c r="AI50" s="466">
        <v>438.53671215000003</v>
      </c>
      <c r="AJ50" s="466">
        <v>439.17183761000001</v>
      </c>
      <c r="AK50" s="466">
        <v>439.26848473000001</v>
      </c>
      <c r="AL50" s="466">
        <v>439.59592036999999</v>
      </c>
      <c r="AM50" s="466">
        <v>438.56954206</v>
      </c>
      <c r="AN50" s="466">
        <v>437.05869330000002</v>
      </c>
      <c r="AO50" s="466">
        <v>434.46367714000002</v>
      </c>
      <c r="AP50" s="466">
        <v>432.66782688000001</v>
      </c>
      <c r="AQ50" s="466">
        <v>434.06221492999998</v>
      </c>
      <c r="AR50" s="466">
        <v>437.57230393999998</v>
      </c>
      <c r="AS50" s="466">
        <v>441.74104778999998</v>
      </c>
      <c r="AT50" s="466">
        <v>442.84653986000001</v>
      </c>
      <c r="AU50" s="466">
        <v>440.37969083000002</v>
      </c>
      <c r="AV50" s="466">
        <v>440.48258136999999</v>
      </c>
      <c r="AW50" s="466">
        <v>437.07952519000003</v>
      </c>
      <c r="AX50" s="466">
        <v>436.69176987999998</v>
      </c>
      <c r="AY50" s="466">
        <v>435.58112815999999</v>
      </c>
      <c r="AZ50" s="466">
        <v>433.99666762999999</v>
      </c>
      <c r="BA50" s="466">
        <v>432.55132283</v>
      </c>
      <c r="BB50" s="466">
        <v>431.33386623000001</v>
      </c>
      <c r="BC50" s="466">
        <v>430.57997877000003</v>
      </c>
      <c r="BD50" s="468" t="s">
        <v>1544</v>
      </c>
      <c r="BE50" s="468" t="s">
        <v>1544</v>
      </c>
      <c r="BF50" s="468" t="s">
        <v>1544</v>
      </c>
      <c r="BG50" s="468" t="s">
        <v>1544</v>
      </c>
      <c r="BH50" s="468" t="s">
        <v>1544</v>
      </c>
      <c r="BI50" s="468" t="s">
        <v>1544</v>
      </c>
      <c r="BJ50" s="468" t="s">
        <v>1544</v>
      </c>
      <c r="BK50" s="468" t="s">
        <v>1544</v>
      </c>
      <c r="BL50" s="468" t="s">
        <v>1544</v>
      </c>
      <c r="BM50" s="468" t="s">
        <v>1544</v>
      </c>
      <c r="BN50" s="468" t="s">
        <v>1544</v>
      </c>
      <c r="BO50" s="468" t="s">
        <v>1544</v>
      </c>
      <c r="BP50" s="468" t="s">
        <v>1544</v>
      </c>
      <c r="BQ50" s="468" t="s">
        <v>1544</v>
      </c>
      <c r="BR50" s="468" t="s">
        <v>1544</v>
      </c>
      <c r="BS50" s="468" t="s">
        <v>1544</v>
      </c>
      <c r="BT50" s="468" t="s">
        <v>1544</v>
      </c>
      <c r="BU50" s="468" t="s">
        <v>1544</v>
      </c>
      <c r="BV50" s="468" t="s">
        <v>1544</v>
      </c>
    </row>
    <row r="51" spans="1:74" ht="11.1" customHeight="1" x14ac:dyDescent="0.2">
      <c r="A51" s="300" t="s">
        <v>1470</v>
      </c>
      <c r="B51" s="680" t="s">
        <v>1435</v>
      </c>
      <c r="C51" s="466">
        <v>90.460196809999999</v>
      </c>
      <c r="D51" s="466">
        <v>79.682235124000002</v>
      </c>
      <c r="E51" s="466">
        <v>69.599342020999998</v>
      </c>
      <c r="F51" s="466">
        <v>61.708274944999999</v>
      </c>
      <c r="G51" s="466">
        <v>53.795826323999997</v>
      </c>
      <c r="H51" s="466">
        <v>46.28473958</v>
      </c>
      <c r="I51" s="466">
        <v>40.930754323999999</v>
      </c>
      <c r="J51" s="466">
        <v>36.451207097000001</v>
      </c>
      <c r="K51" s="466">
        <v>34.662936999000003</v>
      </c>
      <c r="L51" s="466">
        <v>35.921742397999999</v>
      </c>
      <c r="M51" s="466">
        <v>38.226160129</v>
      </c>
      <c r="N51" s="466">
        <v>40.700470631999998</v>
      </c>
      <c r="O51" s="466">
        <v>43.858298402000003</v>
      </c>
      <c r="P51" s="466">
        <v>47.580142635999998</v>
      </c>
      <c r="Q51" s="466">
        <v>50.570379181</v>
      </c>
      <c r="R51" s="466">
        <v>52.965756061</v>
      </c>
      <c r="S51" s="466">
        <v>55.480850439999998</v>
      </c>
      <c r="T51" s="466">
        <v>58.694798446</v>
      </c>
      <c r="U51" s="466">
        <v>61.816553022000001</v>
      </c>
      <c r="V51" s="466">
        <v>64.264719142000004</v>
      </c>
      <c r="W51" s="466">
        <v>65.390540153000003</v>
      </c>
      <c r="X51" s="466">
        <v>65.937806301999998</v>
      </c>
      <c r="Y51" s="466">
        <v>66.668995992000006</v>
      </c>
      <c r="Z51" s="466">
        <v>67.872318921000002</v>
      </c>
      <c r="AA51" s="466">
        <v>69.282052664000005</v>
      </c>
      <c r="AB51" s="466">
        <v>70.356866631000003</v>
      </c>
      <c r="AC51" s="466">
        <v>71.207460952999995</v>
      </c>
      <c r="AD51" s="466">
        <v>72.464600817999994</v>
      </c>
      <c r="AE51" s="466">
        <v>74.040206955000002</v>
      </c>
      <c r="AF51" s="466">
        <v>75.432921363000005</v>
      </c>
      <c r="AG51" s="466">
        <v>77.007849112000002</v>
      </c>
      <c r="AH51" s="466">
        <v>78.356484101999996</v>
      </c>
      <c r="AI51" s="466">
        <v>78.465190179999993</v>
      </c>
      <c r="AJ51" s="466">
        <v>77.660896046000005</v>
      </c>
      <c r="AK51" s="466">
        <v>77.002531671</v>
      </c>
      <c r="AL51" s="466">
        <v>77.030401467000004</v>
      </c>
      <c r="AM51" s="466">
        <v>77.383753198999997</v>
      </c>
      <c r="AN51" s="466">
        <v>77.773222000999993</v>
      </c>
      <c r="AO51" s="466">
        <v>78.282000147000005</v>
      </c>
      <c r="AP51" s="466">
        <v>79.363316273999999</v>
      </c>
      <c r="AQ51" s="466">
        <v>81.398727613000005</v>
      </c>
      <c r="AR51" s="466">
        <v>83.537715554000002</v>
      </c>
      <c r="AS51" s="466">
        <v>84.756055243999995</v>
      </c>
      <c r="AT51" s="466">
        <v>84.839215675000005</v>
      </c>
      <c r="AU51" s="466">
        <v>84.228403446000002</v>
      </c>
      <c r="AV51" s="466">
        <v>83.599751936999994</v>
      </c>
      <c r="AW51" s="466">
        <v>82.257282423999996</v>
      </c>
      <c r="AX51" s="466">
        <v>81.184627436</v>
      </c>
      <c r="AY51" s="466">
        <v>80.199732216000001</v>
      </c>
      <c r="AZ51" s="466">
        <v>79.142763809000002</v>
      </c>
      <c r="BA51" s="466">
        <v>78.053753279000006</v>
      </c>
      <c r="BB51" s="466">
        <v>76.812497239999999</v>
      </c>
      <c r="BC51" s="466">
        <v>75.572057978000004</v>
      </c>
      <c r="BD51" s="434" t="s">
        <v>1544</v>
      </c>
      <c r="BE51" s="434" t="s">
        <v>1544</v>
      </c>
      <c r="BF51" s="434" t="s">
        <v>1544</v>
      </c>
      <c r="BG51" s="434" t="s">
        <v>1544</v>
      </c>
      <c r="BH51" s="434" t="s">
        <v>1544</v>
      </c>
      <c r="BI51" s="434" t="s">
        <v>1544</v>
      </c>
      <c r="BJ51" s="434" t="s">
        <v>1544</v>
      </c>
      <c r="BK51" s="434" t="s">
        <v>1544</v>
      </c>
      <c r="BL51" s="434" t="s">
        <v>1544</v>
      </c>
      <c r="BM51" s="434" t="s">
        <v>1544</v>
      </c>
      <c r="BN51" s="434" t="s">
        <v>1544</v>
      </c>
      <c r="BO51" s="434" t="s">
        <v>1544</v>
      </c>
      <c r="BP51" s="434" t="s">
        <v>1544</v>
      </c>
      <c r="BQ51" s="434" t="s">
        <v>1544</v>
      </c>
      <c r="BR51" s="434" t="s">
        <v>1544</v>
      </c>
      <c r="BS51" s="434" t="s">
        <v>1544</v>
      </c>
      <c r="BT51" s="434" t="s">
        <v>1544</v>
      </c>
      <c r="BU51" s="434" t="s">
        <v>1544</v>
      </c>
      <c r="BV51" s="434" t="s">
        <v>1544</v>
      </c>
    </row>
    <row r="52" spans="1:74" ht="11.1" customHeight="1" x14ac:dyDescent="0.2">
      <c r="A52" s="192"/>
      <c r="B52" s="761"/>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59"/>
      <c r="AX52" s="759"/>
      <c r="AY52" s="759"/>
      <c r="AZ52" s="759"/>
      <c r="BA52" s="759"/>
      <c r="BB52" s="759"/>
      <c r="BC52" s="759"/>
      <c r="BD52" s="432"/>
      <c r="BE52" s="432"/>
      <c r="BF52" s="432"/>
      <c r="BG52" s="432"/>
      <c r="BH52" s="432"/>
      <c r="BI52" s="432"/>
      <c r="BJ52" s="432"/>
      <c r="BK52" s="432"/>
      <c r="BL52" s="432"/>
      <c r="BM52" s="432"/>
      <c r="BN52" s="432"/>
      <c r="BO52" s="432"/>
      <c r="BP52" s="432"/>
      <c r="BQ52" s="432"/>
      <c r="BR52" s="432"/>
      <c r="BS52" s="432"/>
      <c r="BT52" s="432"/>
      <c r="BU52" s="432"/>
      <c r="BV52" s="432"/>
    </row>
    <row r="53" spans="1:74" ht="11.1" customHeight="1" x14ac:dyDescent="0.2">
      <c r="A53" s="300"/>
      <c r="B53" s="38" t="s">
        <v>1471</v>
      </c>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0"/>
      <c r="AY53" s="760"/>
      <c r="AZ53" s="760"/>
      <c r="BA53" s="760"/>
      <c r="BB53" s="760"/>
      <c r="BC53" s="760"/>
      <c r="BD53" s="432"/>
      <c r="BE53" s="432"/>
      <c r="BF53" s="432"/>
      <c r="BG53" s="432"/>
      <c r="BH53" s="432"/>
      <c r="BI53" s="432"/>
      <c r="BJ53" s="432"/>
      <c r="BK53" s="432"/>
      <c r="BL53" s="432"/>
      <c r="BM53" s="432"/>
      <c r="BN53" s="432"/>
      <c r="BO53" s="432"/>
      <c r="BP53" s="432"/>
      <c r="BQ53" s="432"/>
      <c r="BR53" s="432"/>
      <c r="BS53" s="432"/>
      <c r="BT53" s="432"/>
      <c r="BU53" s="432"/>
      <c r="BV53" s="432"/>
    </row>
    <row r="54" spans="1:74" ht="11.1" customHeight="1" x14ac:dyDescent="0.2">
      <c r="A54" s="300" t="s">
        <v>1472</v>
      </c>
      <c r="B54" s="680" t="s">
        <v>1272</v>
      </c>
      <c r="C54" s="574">
        <v>0.19439839829</v>
      </c>
      <c r="D54" s="574">
        <v>0.18204367292000001</v>
      </c>
      <c r="E54" s="574">
        <v>0.17616557309</v>
      </c>
      <c r="F54" s="574">
        <v>0.17550757050999999</v>
      </c>
      <c r="G54" s="574">
        <v>0.19117663512999999</v>
      </c>
      <c r="H54" s="574">
        <v>0.21620412696999999</v>
      </c>
      <c r="I54" s="574">
        <v>0.25628642935000001</v>
      </c>
      <c r="J54" s="574">
        <v>0.26983948941000002</v>
      </c>
      <c r="K54" s="574">
        <v>0.29477497600000002</v>
      </c>
      <c r="L54" s="574">
        <v>0.30587864972000001</v>
      </c>
      <c r="M54" s="574">
        <v>0.29179269916</v>
      </c>
      <c r="N54" s="574">
        <v>0.27469480191000001</v>
      </c>
      <c r="O54" s="574">
        <v>0.27780352792000002</v>
      </c>
      <c r="P54" s="574">
        <v>0.26550709759000002</v>
      </c>
      <c r="Q54" s="574">
        <v>0.25067001496000002</v>
      </c>
      <c r="R54" s="574">
        <v>0.22436084827</v>
      </c>
      <c r="S54" s="574">
        <v>0.21048785945000001</v>
      </c>
      <c r="T54" s="574">
        <v>0.20609490717000001</v>
      </c>
      <c r="U54" s="574">
        <v>0.20411028328</v>
      </c>
      <c r="V54" s="574">
        <v>0.21799144271000001</v>
      </c>
      <c r="W54" s="574">
        <v>0.19652140249</v>
      </c>
      <c r="X54" s="574">
        <v>0.17596150417</v>
      </c>
      <c r="Y54" s="574">
        <v>0.18013824946000001</v>
      </c>
      <c r="Z54" s="574">
        <v>0.19417521965000001</v>
      </c>
      <c r="AA54" s="574">
        <v>0.20162462738</v>
      </c>
      <c r="AB54" s="574">
        <v>0.20800686916</v>
      </c>
      <c r="AC54" s="574">
        <v>0.20113464244000001</v>
      </c>
      <c r="AD54" s="574">
        <v>0.19156799149000001</v>
      </c>
      <c r="AE54" s="574">
        <v>0.19505070239</v>
      </c>
      <c r="AF54" s="574">
        <v>0.19858459024</v>
      </c>
      <c r="AG54" s="574">
        <v>0.19788267258</v>
      </c>
      <c r="AH54" s="574">
        <v>0.20008322606000001</v>
      </c>
      <c r="AI54" s="574">
        <v>0.21607805024999999</v>
      </c>
      <c r="AJ54" s="574">
        <v>0.24075633559000001</v>
      </c>
      <c r="AK54" s="574">
        <v>0.25985606894000002</v>
      </c>
      <c r="AL54" s="574">
        <v>0.24999354710999999</v>
      </c>
      <c r="AM54" s="574">
        <v>0.26284216182999998</v>
      </c>
      <c r="AN54" s="574">
        <v>0.27463007269</v>
      </c>
      <c r="AO54" s="574">
        <v>0.27597189700000002</v>
      </c>
      <c r="AP54" s="574">
        <v>0.27611372276000001</v>
      </c>
      <c r="AQ54" s="574">
        <v>0.27261958858000002</v>
      </c>
      <c r="AR54" s="574">
        <v>0.26359269887999998</v>
      </c>
      <c r="AS54" s="574">
        <v>0.27218006930999999</v>
      </c>
      <c r="AT54" s="574">
        <v>0.28129657455000001</v>
      </c>
      <c r="AU54" s="574">
        <v>0.28411173001000001</v>
      </c>
      <c r="AV54" s="574">
        <v>0.31849646944999999</v>
      </c>
      <c r="AW54" s="574">
        <v>0.33089414985999999</v>
      </c>
      <c r="AX54" s="574">
        <v>0.33452561839</v>
      </c>
      <c r="AY54" s="574">
        <v>0.31520216552000002</v>
      </c>
      <c r="AZ54" s="574">
        <v>0.29636966272999998</v>
      </c>
      <c r="BA54" s="574">
        <v>0.28112320173999999</v>
      </c>
      <c r="BB54" s="574">
        <v>0.25310882328000001</v>
      </c>
      <c r="BC54" s="574">
        <v>0.24134569091999999</v>
      </c>
      <c r="BD54" s="468" t="s">
        <v>1544</v>
      </c>
      <c r="BE54" s="468" t="s">
        <v>1544</v>
      </c>
      <c r="BF54" s="468" t="s">
        <v>1544</v>
      </c>
      <c r="BG54" s="468" t="s">
        <v>1544</v>
      </c>
      <c r="BH54" s="468" t="s">
        <v>1544</v>
      </c>
      <c r="BI54" s="468" t="s">
        <v>1544</v>
      </c>
      <c r="BJ54" s="468" t="s">
        <v>1544</v>
      </c>
      <c r="BK54" s="468" t="s">
        <v>1544</v>
      </c>
      <c r="BL54" s="468" t="s">
        <v>1544</v>
      </c>
      <c r="BM54" s="468" t="s">
        <v>1544</v>
      </c>
      <c r="BN54" s="468" t="s">
        <v>1544</v>
      </c>
      <c r="BO54" s="468" t="s">
        <v>1544</v>
      </c>
      <c r="BP54" s="468" t="s">
        <v>1544</v>
      </c>
      <c r="BQ54" s="468" t="s">
        <v>1544</v>
      </c>
      <c r="BR54" s="468" t="s">
        <v>1544</v>
      </c>
      <c r="BS54" s="468" t="s">
        <v>1544</v>
      </c>
      <c r="BT54" s="468" t="s">
        <v>1544</v>
      </c>
      <c r="BU54" s="468" t="s">
        <v>1544</v>
      </c>
      <c r="BV54" s="468" t="s">
        <v>1544</v>
      </c>
    </row>
    <row r="55" spans="1:74" ht="11.1" customHeight="1" x14ac:dyDescent="0.2">
      <c r="A55" s="300" t="s">
        <v>1473</v>
      </c>
      <c r="B55" s="680" t="s">
        <v>1274</v>
      </c>
      <c r="C55" s="574">
        <v>1.4244731205000001</v>
      </c>
      <c r="D55" s="574">
        <v>1.2673624757999999</v>
      </c>
      <c r="E55" s="574">
        <v>1.0738313649</v>
      </c>
      <c r="F55" s="574">
        <v>0.88375026072999996</v>
      </c>
      <c r="G55" s="574">
        <v>0.79875213694000002</v>
      </c>
      <c r="H55" s="574">
        <v>0.92257743595999997</v>
      </c>
      <c r="I55" s="574">
        <v>1.8535834667</v>
      </c>
      <c r="J55" s="574">
        <v>2.8846979149999998</v>
      </c>
      <c r="K55" s="574">
        <v>3.0502802635999999</v>
      </c>
      <c r="L55" s="574">
        <v>3.0032651096</v>
      </c>
      <c r="M55" s="574">
        <v>3.3181219944999998</v>
      </c>
      <c r="N55" s="574">
        <v>2.6801230680999999</v>
      </c>
      <c r="O55" s="574">
        <v>2.6926149510999999</v>
      </c>
      <c r="P55" s="574">
        <v>2.8094894143000002</v>
      </c>
      <c r="Q55" s="574">
        <v>2.7898984604999999</v>
      </c>
      <c r="R55" s="574">
        <v>2.3264547903000001</v>
      </c>
      <c r="S55" s="574">
        <v>2.4674207874</v>
      </c>
      <c r="T55" s="574">
        <v>2.3665356402</v>
      </c>
      <c r="U55" s="574">
        <v>2.4198409088999999</v>
      </c>
      <c r="V55" s="574">
        <v>2.5242428917000002</v>
      </c>
      <c r="W55" s="574">
        <v>2.3897925197999998</v>
      </c>
      <c r="X55" s="574">
        <v>1.9968814127000001</v>
      </c>
      <c r="Y55" s="574">
        <v>1.8605240824</v>
      </c>
      <c r="Z55" s="574">
        <v>1.813102805</v>
      </c>
      <c r="AA55" s="574">
        <v>1.6469854669999999</v>
      </c>
      <c r="AB55" s="574">
        <v>1.4398720975999999</v>
      </c>
      <c r="AC55" s="574">
        <v>1.3638419535999999</v>
      </c>
      <c r="AD55" s="574">
        <v>1.0670086343</v>
      </c>
      <c r="AE55" s="574">
        <v>1.0927987821</v>
      </c>
      <c r="AF55" s="574">
        <v>1.1603428592</v>
      </c>
      <c r="AG55" s="574">
        <v>1.1599572311999999</v>
      </c>
      <c r="AH55" s="574">
        <v>1.2167374762000001</v>
      </c>
      <c r="AI55" s="574">
        <v>1.2574304799</v>
      </c>
      <c r="AJ55" s="574">
        <v>1.2514850098000001</v>
      </c>
      <c r="AK55" s="574">
        <v>1.2328761826000001</v>
      </c>
      <c r="AL55" s="574">
        <v>1.2641786845</v>
      </c>
      <c r="AM55" s="574">
        <v>1.2305959815</v>
      </c>
      <c r="AN55" s="574">
        <v>1.2362598598000001</v>
      </c>
      <c r="AO55" s="574">
        <v>1.2661478209999999</v>
      </c>
      <c r="AP55" s="574">
        <v>1.3185433113</v>
      </c>
      <c r="AQ55" s="574">
        <v>1.3729892072000001</v>
      </c>
      <c r="AR55" s="574">
        <v>1.4659445048999999</v>
      </c>
      <c r="AS55" s="574">
        <v>1.597859133</v>
      </c>
      <c r="AT55" s="574">
        <v>1.6953653070000001</v>
      </c>
      <c r="AU55" s="574">
        <v>1.7229159694</v>
      </c>
      <c r="AV55" s="574">
        <v>1.7543463665000001</v>
      </c>
      <c r="AW55" s="574">
        <v>1.8400166002</v>
      </c>
      <c r="AX55" s="574">
        <v>1.8225477139999999</v>
      </c>
      <c r="AY55" s="574">
        <v>1.8368852302000001</v>
      </c>
      <c r="AZ55" s="574">
        <v>1.8422954277000001</v>
      </c>
      <c r="BA55" s="574">
        <v>1.7814511336000001</v>
      </c>
      <c r="BB55" s="574">
        <v>1.7550425728000001</v>
      </c>
      <c r="BC55" s="574">
        <v>1.7552055597</v>
      </c>
      <c r="BD55" s="434" t="s">
        <v>1544</v>
      </c>
      <c r="BE55" s="434" t="s">
        <v>1544</v>
      </c>
      <c r="BF55" s="434" t="s">
        <v>1544</v>
      </c>
      <c r="BG55" s="434" t="s">
        <v>1544</v>
      </c>
      <c r="BH55" s="434" t="s">
        <v>1544</v>
      </c>
      <c r="BI55" s="434" t="s">
        <v>1544</v>
      </c>
      <c r="BJ55" s="434" t="s">
        <v>1544</v>
      </c>
      <c r="BK55" s="434" t="s">
        <v>1544</v>
      </c>
      <c r="BL55" s="434" t="s">
        <v>1544</v>
      </c>
      <c r="BM55" s="434" t="s">
        <v>1544</v>
      </c>
      <c r="BN55" s="434" t="s">
        <v>1544</v>
      </c>
      <c r="BO55" s="434" t="s">
        <v>1544</v>
      </c>
      <c r="BP55" s="434" t="s">
        <v>1544</v>
      </c>
      <c r="BQ55" s="434" t="s">
        <v>1544</v>
      </c>
      <c r="BR55" s="434" t="s">
        <v>1544</v>
      </c>
      <c r="BS55" s="434" t="s">
        <v>1544</v>
      </c>
      <c r="BT55" s="434" t="s">
        <v>1544</v>
      </c>
      <c r="BU55" s="434" t="s">
        <v>1544</v>
      </c>
      <c r="BV55" s="434" t="s">
        <v>1544</v>
      </c>
    </row>
    <row r="56" spans="1:74" ht="11.1" customHeight="1" x14ac:dyDescent="0.2">
      <c r="A56" s="300" t="s">
        <v>1474</v>
      </c>
      <c r="B56" s="680" t="s">
        <v>1276</v>
      </c>
      <c r="C56" s="574">
        <v>1.4981640468999999</v>
      </c>
      <c r="D56" s="574">
        <v>1.3238012886999999</v>
      </c>
      <c r="E56" s="574">
        <v>1.0882470931999999</v>
      </c>
      <c r="F56" s="574">
        <v>0.90691221246999998</v>
      </c>
      <c r="G56" s="574">
        <v>0.78946543813000003</v>
      </c>
      <c r="H56" s="574">
        <v>0.89618624116000001</v>
      </c>
      <c r="I56" s="574">
        <v>1.4629264548000001</v>
      </c>
      <c r="J56" s="574">
        <v>2.4411469918000002</v>
      </c>
      <c r="K56" s="574">
        <v>2.9634641652</v>
      </c>
      <c r="L56" s="574">
        <v>3.8124935528999999</v>
      </c>
      <c r="M56" s="574">
        <v>4.1768733336999997</v>
      </c>
      <c r="N56" s="574">
        <v>2.6234556963000002</v>
      </c>
      <c r="O56" s="574">
        <v>2.1054337427999998</v>
      </c>
      <c r="P56" s="574">
        <v>2.0111544530000001</v>
      </c>
      <c r="Q56" s="574">
        <v>2.0300975073999998</v>
      </c>
      <c r="R56" s="574">
        <v>2.0885136156000002</v>
      </c>
      <c r="S56" s="574">
        <v>2.1590800960999998</v>
      </c>
      <c r="T56" s="574">
        <v>2.0289157987999999</v>
      </c>
      <c r="U56" s="574">
        <v>2.050125483</v>
      </c>
      <c r="V56" s="574">
        <v>1.9712317859999999</v>
      </c>
      <c r="W56" s="574">
        <v>1.9158360327999999</v>
      </c>
      <c r="X56" s="574">
        <v>1.7703325776000001</v>
      </c>
      <c r="Y56" s="574">
        <v>1.6981315180000001</v>
      </c>
      <c r="Z56" s="574">
        <v>1.5418547599000001</v>
      </c>
      <c r="AA56" s="574">
        <v>1.3932934287000001</v>
      </c>
      <c r="AB56" s="574">
        <v>1.3486413012</v>
      </c>
      <c r="AC56" s="574">
        <v>1.3122943736999999</v>
      </c>
      <c r="AD56" s="574">
        <v>1.2369261899999999</v>
      </c>
      <c r="AE56" s="574">
        <v>1.1924960067000001</v>
      </c>
      <c r="AF56" s="574">
        <v>1.1628764154</v>
      </c>
      <c r="AG56" s="574">
        <v>1.1375014036</v>
      </c>
      <c r="AH56" s="574">
        <v>1.0972331648</v>
      </c>
      <c r="AI56" s="574">
        <v>1.0494533618999999</v>
      </c>
      <c r="AJ56" s="574">
        <v>0.99760369106000002</v>
      </c>
      <c r="AK56" s="574">
        <v>1.0081310676999999</v>
      </c>
      <c r="AL56" s="574">
        <v>1.0258628371</v>
      </c>
      <c r="AM56" s="574">
        <v>1.0546481194999999</v>
      </c>
      <c r="AN56" s="574">
        <v>1.0841997123</v>
      </c>
      <c r="AO56" s="574">
        <v>1.0939742532000001</v>
      </c>
      <c r="AP56" s="574">
        <v>1.128992537</v>
      </c>
      <c r="AQ56" s="574">
        <v>1.1602593018</v>
      </c>
      <c r="AR56" s="574">
        <v>1.2113274095</v>
      </c>
      <c r="AS56" s="574">
        <v>1.3053752554</v>
      </c>
      <c r="AT56" s="574">
        <v>1.3284148063000001</v>
      </c>
      <c r="AU56" s="574">
        <v>1.2704536517</v>
      </c>
      <c r="AV56" s="574">
        <v>1.2140628052</v>
      </c>
      <c r="AW56" s="574">
        <v>1.2142429777999999</v>
      </c>
      <c r="AX56" s="574">
        <v>1.1494940808</v>
      </c>
      <c r="AY56" s="574">
        <v>1.1834705846</v>
      </c>
      <c r="AZ56" s="574">
        <v>1.2070532306999999</v>
      </c>
      <c r="BA56" s="574">
        <v>1.2012738863000001</v>
      </c>
      <c r="BB56" s="574">
        <v>1.2609367537</v>
      </c>
      <c r="BC56" s="574">
        <v>1.2660904409</v>
      </c>
      <c r="BD56" s="434" t="s">
        <v>1544</v>
      </c>
      <c r="BE56" s="434" t="s">
        <v>1544</v>
      </c>
      <c r="BF56" s="434" t="s">
        <v>1544</v>
      </c>
      <c r="BG56" s="434" t="s">
        <v>1544</v>
      </c>
      <c r="BH56" s="434" t="s">
        <v>1544</v>
      </c>
      <c r="BI56" s="434" t="s">
        <v>1544</v>
      </c>
      <c r="BJ56" s="434" t="s">
        <v>1544</v>
      </c>
      <c r="BK56" s="434" t="s">
        <v>1544</v>
      </c>
      <c r="BL56" s="434" t="s">
        <v>1544</v>
      </c>
      <c r="BM56" s="434" t="s">
        <v>1544</v>
      </c>
      <c r="BN56" s="434" t="s">
        <v>1544</v>
      </c>
      <c r="BO56" s="434" t="s">
        <v>1544</v>
      </c>
      <c r="BP56" s="434" t="s">
        <v>1544</v>
      </c>
      <c r="BQ56" s="434" t="s">
        <v>1544</v>
      </c>
      <c r="BR56" s="434" t="s">
        <v>1544</v>
      </c>
      <c r="BS56" s="434" t="s">
        <v>1544</v>
      </c>
      <c r="BT56" s="434" t="s">
        <v>1544</v>
      </c>
      <c r="BU56" s="434" t="s">
        <v>1544</v>
      </c>
      <c r="BV56" s="434" t="s">
        <v>1544</v>
      </c>
    </row>
    <row r="57" spans="1:74" ht="11.1" customHeight="1" x14ac:dyDescent="0.2">
      <c r="A57" s="300" t="s">
        <v>1475</v>
      </c>
      <c r="B57" s="680" t="s">
        <v>1278</v>
      </c>
      <c r="C57" s="574">
        <v>1.1891939394E-2</v>
      </c>
      <c r="D57" s="574">
        <v>1.1749011744000001E-2</v>
      </c>
      <c r="E57" s="574">
        <v>1.249496076E-2</v>
      </c>
      <c r="F57" s="574">
        <v>1.2313745916000001E-2</v>
      </c>
      <c r="G57" s="574">
        <v>9.5446920273999994E-3</v>
      </c>
      <c r="H57" s="574">
        <v>7.8665011782999995E-3</v>
      </c>
      <c r="I57" s="574">
        <v>7.3370273955000002E-3</v>
      </c>
      <c r="J57" s="574">
        <v>5.9989098933000001E-3</v>
      </c>
      <c r="K57" s="574">
        <v>6.5195978443999998E-3</v>
      </c>
      <c r="L57" s="574">
        <v>8.0903608873000004E-3</v>
      </c>
      <c r="M57" s="574">
        <v>8.6168002454999996E-3</v>
      </c>
      <c r="N57" s="574">
        <v>8.9897472470999995E-3</v>
      </c>
      <c r="O57" s="574">
        <v>8.8839961743999996E-3</v>
      </c>
      <c r="P57" s="574">
        <v>8.9499828056000003E-3</v>
      </c>
      <c r="Q57" s="574">
        <v>8.6441464263000006E-3</v>
      </c>
      <c r="R57" s="574">
        <v>8.1356389720000002E-3</v>
      </c>
      <c r="S57" s="574">
        <v>7.9770153976000003E-3</v>
      </c>
      <c r="T57" s="574">
        <v>8.9718976831999996E-3</v>
      </c>
      <c r="U57" s="574">
        <v>1.0713308761E-2</v>
      </c>
      <c r="V57" s="574">
        <v>1.2764095455000001E-2</v>
      </c>
      <c r="W57" s="574">
        <v>1.4100619223E-2</v>
      </c>
      <c r="X57" s="574">
        <v>1.5608146333000001E-2</v>
      </c>
      <c r="Y57" s="574">
        <v>1.4995988425E-2</v>
      </c>
      <c r="Z57" s="574">
        <v>1.5810957213E-2</v>
      </c>
      <c r="AA57" s="574">
        <v>1.5397290171E-2</v>
      </c>
      <c r="AB57" s="574">
        <v>1.3490446163E-2</v>
      </c>
      <c r="AC57" s="574">
        <v>1.0874346938000001E-2</v>
      </c>
      <c r="AD57" s="574">
        <v>9.8948459720000007E-3</v>
      </c>
      <c r="AE57" s="574">
        <v>9.2360352964000001E-3</v>
      </c>
      <c r="AF57" s="574">
        <v>9.1799580249000007E-3</v>
      </c>
      <c r="AG57" s="574">
        <v>8.5837687283000005E-3</v>
      </c>
      <c r="AH57" s="574">
        <v>7.7672046266999998E-3</v>
      </c>
      <c r="AI57" s="574">
        <v>7.2478169913000002E-3</v>
      </c>
      <c r="AJ57" s="574">
        <v>7.1576027017000001E-3</v>
      </c>
      <c r="AK57" s="574">
        <v>6.7765589825E-3</v>
      </c>
      <c r="AL57" s="574">
        <v>6.4450442883999997E-3</v>
      </c>
      <c r="AM57" s="574">
        <v>6.1379899073999997E-3</v>
      </c>
      <c r="AN57" s="574">
        <v>6.1348041500999999E-3</v>
      </c>
      <c r="AO57" s="574">
        <v>6.4670460369000001E-3</v>
      </c>
      <c r="AP57" s="574">
        <v>6.3072748647999997E-3</v>
      </c>
      <c r="AQ57" s="574">
        <v>5.9269832122E-3</v>
      </c>
      <c r="AR57" s="574">
        <v>5.5815990688E-3</v>
      </c>
      <c r="AS57" s="574">
        <v>5.7592658915000001E-3</v>
      </c>
      <c r="AT57" s="574">
        <v>6.8676876910000002E-3</v>
      </c>
      <c r="AU57" s="574">
        <v>7.7912865979E-3</v>
      </c>
      <c r="AV57" s="574">
        <v>8.0177036160000003E-3</v>
      </c>
      <c r="AW57" s="574">
        <v>8.5797884779000005E-3</v>
      </c>
      <c r="AX57" s="574">
        <v>9.2056427650000008E-3</v>
      </c>
      <c r="AY57" s="574">
        <v>9.6407100599000001E-3</v>
      </c>
      <c r="AZ57" s="574">
        <v>8.9867316124999999E-3</v>
      </c>
      <c r="BA57" s="574">
        <v>9.2706941109000005E-3</v>
      </c>
      <c r="BB57" s="574">
        <v>9.4694506782000004E-3</v>
      </c>
      <c r="BC57" s="574">
        <v>1.0461653264E-2</v>
      </c>
      <c r="BD57" s="434" t="s">
        <v>1544</v>
      </c>
      <c r="BE57" s="434" t="s">
        <v>1544</v>
      </c>
      <c r="BF57" s="434" t="s">
        <v>1544</v>
      </c>
      <c r="BG57" s="434" t="s">
        <v>1544</v>
      </c>
      <c r="BH57" s="434" t="s">
        <v>1544</v>
      </c>
      <c r="BI57" s="434" t="s">
        <v>1544</v>
      </c>
      <c r="BJ57" s="434" t="s">
        <v>1544</v>
      </c>
      <c r="BK57" s="434" t="s">
        <v>1544</v>
      </c>
      <c r="BL57" s="434" t="s">
        <v>1544</v>
      </c>
      <c r="BM57" s="434" t="s">
        <v>1544</v>
      </c>
      <c r="BN57" s="434" t="s">
        <v>1544</v>
      </c>
      <c r="BO57" s="434" t="s">
        <v>1544</v>
      </c>
      <c r="BP57" s="434" t="s">
        <v>1544</v>
      </c>
      <c r="BQ57" s="434" t="s">
        <v>1544</v>
      </c>
      <c r="BR57" s="434" t="s">
        <v>1544</v>
      </c>
      <c r="BS57" s="434" t="s">
        <v>1544</v>
      </c>
      <c r="BT57" s="434" t="s">
        <v>1544</v>
      </c>
      <c r="BU57" s="434" t="s">
        <v>1544</v>
      </c>
      <c r="BV57" s="434" t="s">
        <v>1544</v>
      </c>
    </row>
    <row r="58" spans="1:74" ht="11.1" customHeight="1" x14ac:dyDescent="0.2">
      <c r="A58" s="300" t="s">
        <v>1476</v>
      </c>
      <c r="B58" s="680" t="s">
        <v>1280</v>
      </c>
      <c r="C58" s="574">
        <v>0.94600972065</v>
      </c>
      <c r="D58" s="574">
        <v>0.88965161408000004</v>
      </c>
      <c r="E58" s="574">
        <v>0.81240631346000003</v>
      </c>
      <c r="F58" s="574">
        <v>0.71939313113000003</v>
      </c>
      <c r="G58" s="574">
        <v>0.63823294494000005</v>
      </c>
      <c r="H58" s="574">
        <v>0.72156981514999996</v>
      </c>
      <c r="I58" s="574">
        <v>1.1825260511</v>
      </c>
      <c r="J58" s="574">
        <v>1.5310940746999999</v>
      </c>
      <c r="K58" s="574">
        <v>1.7118494374</v>
      </c>
      <c r="L58" s="574">
        <v>1.8652797305</v>
      </c>
      <c r="M58" s="574">
        <v>1.9861051839999999</v>
      </c>
      <c r="N58" s="574">
        <v>2.0009874579</v>
      </c>
      <c r="O58" s="574">
        <v>1.8548882737000001</v>
      </c>
      <c r="P58" s="574">
        <v>1.8067086765</v>
      </c>
      <c r="Q58" s="574">
        <v>1.7486052586</v>
      </c>
      <c r="R58" s="574">
        <v>1.6741335044000001</v>
      </c>
      <c r="S58" s="574">
        <v>1.6635876566000001</v>
      </c>
      <c r="T58" s="574">
        <v>1.6677612664000001</v>
      </c>
      <c r="U58" s="574">
        <v>1.6880699560000001</v>
      </c>
      <c r="V58" s="574">
        <v>1.6889846183999999</v>
      </c>
      <c r="W58" s="574">
        <v>1.6543466052</v>
      </c>
      <c r="X58" s="574">
        <v>1.5951673934999999</v>
      </c>
      <c r="Y58" s="574">
        <v>1.525340025</v>
      </c>
      <c r="Z58" s="574">
        <v>1.4677274414000001</v>
      </c>
      <c r="AA58" s="574">
        <v>1.4347792231000001</v>
      </c>
      <c r="AB58" s="574">
        <v>1.3718451870999999</v>
      </c>
      <c r="AC58" s="574">
        <v>1.3625762525</v>
      </c>
      <c r="AD58" s="574">
        <v>1.3386452170000001</v>
      </c>
      <c r="AE58" s="574">
        <v>1.3178206238000001</v>
      </c>
      <c r="AF58" s="574">
        <v>1.2822632701000001</v>
      </c>
      <c r="AG58" s="574">
        <v>1.2790567963999999</v>
      </c>
      <c r="AH58" s="574">
        <v>1.2683272091</v>
      </c>
      <c r="AI58" s="574">
        <v>1.2572726838999999</v>
      </c>
      <c r="AJ58" s="574">
        <v>1.268366318</v>
      </c>
      <c r="AK58" s="574">
        <v>1.2821613681999999</v>
      </c>
      <c r="AL58" s="574">
        <v>1.2714271016000001</v>
      </c>
      <c r="AM58" s="574">
        <v>1.2566462522999999</v>
      </c>
      <c r="AN58" s="574">
        <v>1.2487391237000001</v>
      </c>
      <c r="AO58" s="574">
        <v>1.2255674954</v>
      </c>
      <c r="AP58" s="574">
        <v>1.226556561</v>
      </c>
      <c r="AQ58" s="574">
        <v>1.2423074268000001</v>
      </c>
      <c r="AR58" s="574">
        <v>1.2308644274</v>
      </c>
      <c r="AS58" s="574">
        <v>1.2648276243000001</v>
      </c>
      <c r="AT58" s="574">
        <v>1.2963891681999999</v>
      </c>
      <c r="AU58" s="574">
        <v>1.3165312132</v>
      </c>
      <c r="AV58" s="574">
        <v>1.358465941</v>
      </c>
      <c r="AW58" s="574">
        <v>1.3744639157</v>
      </c>
      <c r="AX58" s="574">
        <v>1.4030257666999999</v>
      </c>
      <c r="AY58" s="574">
        <v>1.4028377718</v>
      </c>
      <c r="AZ58" s="574">
        <v>1.3972848282000001</v>
      </c>
      <c r="BA58" s="574">
        <v>1.3987108256</v>
      </c>
      <c r="BB58" s="574">
        <v>1.3802683719</v>
      </c>
      <c r="BC58" s="574">
        <v>1.3669205675</v>
      </c>
      <c r="BD58" s="468" t="s">
        <v>1544</v>
      </c>
      <c r="BE58" s="468" t="s">
        <v>1544</v>
      </c>
      <c r="BF58" s="468" t="s">
        <v>1544</v>
      </c>
      <c r="BG58" s="468" t="s">
        <v>1544</v>
      </c>
      <c r="BH58" s="468" t="s">
        <v>1544</v>
      </c>
      <c r="BI58" s="468" t="s">
        <v>1544</v>
      </c>
      <c r="BJ58" s="468" t="s">
        <v>1544</v>
      </c>
      <c r="BK58" s="468" t="s">
        <v>1544</v>
      </c>
      <c r="BL58" s="468" t="s">
        <v>1544</v>
      </c>
      <c r="BM58" s="468" t="s">
        <v>1544</v>
      </c>
      <c r="BN58" s="468" t="s">
        <v>1544</v>
      </c>
      <c r="BO58" s="468" t="s">
        <v>1544</v>
      </c>
      <c r="BP58" s="468" t="s">
        <v>1544</v>
      </c>
      <c r="BQ58" s="468" t="s">
        <v>1544</v>
      </c>
      <c r="BR58" s="468" t="s">
        <v>1544</v>
      </c>
      <c r="BS58" s="468" t="s">
        <v>1544</v>
      </c>
      <c r="BT58" s="468" t="s">
        <v>1544</v>
      </c>
      <c r="BU58" s="468" t="s">
        <v>1544</v>
      </c>
      <c r="BV58" s="468" t="s">
        <v>1544</v>
      </c>
    </row>
    <row r="59" spans="1:74" ht="11.1" customHeight="1" x14ac:dyDescent="0.2">
      <c r="A59" s="300" t="s">
        <v>1477</v>
      </c>
      <c r="B59" s="680" t="s">
        <v>1435</v>
      </c>
      <c r="C59" s="574">
        <v>0.60793143017999995</v>
      </c>
      <c r="D59" s="574">
        <v>0.54576873372000001</v>
      </c>
      <c r="E59" s="574">
        <v>0.52069333182999999</v>
      </c>
      <c r="F59" s="574">
        <v>0.49072186834999998</v>
      </c>
      <c r="G59" s="574">
        <v>0.45206576741999999</v>
      </c>
      <c r="H59" s="574">
        <v>0.60900973131000002</v>
      </c>
      <c r="I59" s="574">
        <v>1.14974029</v>
      </c>
      <c r="J59" s="574">
        <v>1.2252506587000001</v>
      </c>
      <c r="K59" s="574">
        <v>1.1994095846999999</v>
      </c>
      <c r="L59" s="574">
        <v>1.3304349036000001</v>
      </c>
      <c r="M59" s="574">
        <v>1.3775192838999999</v>
      </c>
      <c r="N59" s="574">
        <v>1.2561873652</v>
      </c>
      <c r="O59" s="574">
        <v>1.3494861047</v>
      </c>
      <c r="P59" s="574">
        <v>1.3035655517</v>
      </c>
      <c r="Q59" s="574">
        <v>1.1706106292</v>
      </c>
      <c r="R59" s="574">
        <v>1.1835923142</v>
      </c>
      <c r="S59" s="574">
        <v>1.1867561592</v>
      </c>
      <c r="T59" s="574">
        <v>0.99146618997000002</v>
      </c>
      <c r="U59" s="574">
        <v>0.98121512734000005</v>
      </c>
      <c r="V59" s="574">
        <v>0.91155629987999998</v>
      </c>
      <c r="W59" s="574">
        <v>0.82148919789999997</v>
      </c>
      <c r="X59" s="574">
        <v>0.74717060966000004</v>
      </c>
      <c r="Y59" s="574">
        <v>0.71113595725000001</v>
      </c>
      <c r="Z59" s="574">
        <v>0.65767750891999999</v>
      </c>
      <c r="AA59" s="574">
        <v>0.64749581929</v>
      </c>
      <c r="AB59" s="574">
        <v>0.66249403607000001</v>
      </c>
      <c r="AC59" s="574">
        <v>0.65628996269999995</v>
      </c>
      <c r="AD59" s="574">
        <v>0.63565439314000005</v>
      </c>
      <c r="AE59" s="574">
        <v>0.64523056170000004</v>
      </c>
      <c r="AF59" s="574">
        <v>0.63071004484000004</v>
      </c>
      <c r="AG59" s="574">
        <v>0.59580540899000001</v>
      </c>
      <c r="AH59" s="574">
        <v>0.57827663543999996</v>
      </c>
      <c r="AI59" s="574">
        <v>0.53450402029999999</v>
      </c>
      <c r="AJ59" s="574">
        <v>0.50841830472000005</v>
      </c>
      <c r="AK59" s="574">
        <v>0.49679052690999997</v>
      </c>
      <c r="AL59" s="574">
        <v>0.49378462479000002</v>
      </c>
      <c r="AM59" s="574">
        <v>0.48214176448000001</v>
      </c>
      <c r="AN59" s="574">
        <v>0.48487046135</v>
      </c>
      <c r="AO59" s="574">
        <v>0.52362541905000004</v>
      </c>
      <c r="AP59" s="574">
        <v>0.57718775471999995</v>
      </c>
      <c r="AQ59" s="574">
        <v>0.59764117189999999</v>
      </c>
      <c r="AR59" s="574">
        <v>0.62692469459</v>
      </c>
      <c r="AS59" s="574">
        <v>0.64947168768999997</v>
      </c>
      <c r="AT59" s="574">
        <v>0.72885924120000001</v>
      </c>
      <c r="AU59" s="574">
        <v>0.73561924407000001</v>
      </c>
      <c r="AV59" s="574">
        <v>0.75485103329000003</v>
      </c>
      <c r="AW59" s="574">
        <v>0.74373673078000002</v>
      </c>
      <c r="AX59" s="574">
        <v>0.76051173242000003</v>
      </c>
      <c r="AY59" s="574">
        <v>0.74604402061999997</v>
      </c>
      <c r="AZ59" s="574">
        <v>0.73009929712999999</v>
      </c>
      <c r="BA59" s="574">
        <v>0.73809695771999995</v>
      </c>
      <c r="BB59" s="574">
        <v>0.74036141917999998</v>
      </c>
      <c r="BC59" s="574">
        <v>0.74090252919999999</v>
      </c>
      <c r="BD59" s="434" t="s">
        <v>1544</v>
      </c>
      <c r="BE59" s="434" t="s">
        <v>1544</v>
      </c>
      <c r="BF59" s="434" t="s">
        <v>1544</v>
      </c>
      <c r="BG59" s="434" t="s">
        <v>1544</v>
      </c>
      <c r="BH59" s="434" t="s">
        <v>1544</v>
      </c>
      <c r="BI59" s="434" t="s">
        <v>1544</v>
      </c>
      <c r="BJ59" s="434" t="s">
        <v>1544</v>
      </c>
      <c r="BK59" s="434" t="s">
        <v>1544</v>
      </c>
      <c r="BL59" s="434" t="s">
        <v>1544</v>
      </c>
      <c r="BM59" s="434" t="s">
        <v>1544</v>
      </c>
      <c r="BN59" s="434" t="s">
        <v>1544</v>
      </c>
      <c r="BO59" s="434" t="s">
        <v>1544</v>
      </c>
      <c r="BP59" s="434" t="s">
        <v>1544</v>
      </c>
      <c r="BQ59" s="434" t="s">
        <v>1544</v>
      </c>
      <c r="BR59" s="434" t="s">
        <v>1544</v>
      </c>
      <c r="BS59" s="434" t="s">
        <v>1544</v>
      </c>
      <c r="BT59" s="434" t="s">
        <v>1544</v>
      </c>
      <c r="BU59" s="434" t="s">
        <v>1544</v>
      </c>
      <c r="BV59" s="434" t="s">
        <v>1544</v>
      </c>
    </row>
    <row r="60" spans="1:74" ht="11.1" customHeight="1" x14ac:dyDescent="0.2">
      <c r="A60" s="192"/>
      <c r="B60" s="76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1"/>
      <c r="BD60" s="433"/>
      <c r="BE60" s="433"/>
      <c r="BF60" s="433"/>
      <c r="BG60" s="433"/>
      <c r="BH60" s="433"/>
      <c r="BI60" s="433"/>
      <c r="BJ60" s="433"/>
      <c r="BK60" s="433"/>
      <c r="BL60" s="433"/>
      <c r="BM60" s="433"/>
      <c r="BN60" s="433"/>
      <c r="BO60" s="433"/>
      <c r="BP60" s="433"/>
      <c r="BQ60" s="433"/>
      <c r="BR60" s="433"/>
      <c r="BS60" s="433"/>
      <c r="BT60" s="433"/>
      <c r="BU60" s="433"/>
      <c r="BV60" s="433"/>
    </row>
    <row r="61" spans="1:74" ht="11.1" customHeight="1" x14ac:dyDescent="0.2">
      <c r="A61" s="192"/>
      <c r="B61" s="38" t="s">
        <v>1478</v>
      </c>
      <c r="C61" s="772"/>
      <c r="D61" s="772"/>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2"/>
      <c r="AN61" s="772"/>
      <c r="AO61" s="772"/>
      <c r="AP61" s="772"/>
      <c r="AQ61" s="772"/>
      <c r="AR61" s="772"/>
      <c r="AS61" s="772"/>
      <c r="AT61" s="772"/>
      <c r="AU61" s="772"/>
      <c r="AV61" s="772"/>
      <c r="AW61" s="772"/>
      <c r="AX61" s="772"/>
      <c r="AY61" s="772"/>
      <c r="AZ61" s="772"/>
      <c r="BA61" s="772"/>
      <c r="BB61" s="772"/>
      <c r="BC61" s="772"/>
      <c r="BD61" s="433"/>
      <c r="BE61" s="433"/>
      <c r="BF61" s="433"/>
      <c r="BG61" s="433"/>
      <c r="BH61" s="433"/>
      <c r="BI61" s="433"/>
      <c r="BJ61" s="433"/>
      <c r="BK61" s="433"/>
      <c r="BL61" s="433"/>
      <c r="BM61" s="433"/>
      <c r="BN61" s="433"/>
      <c r="BO61" s="433"/>
      <c r="BP61" s="433"/>
      <c r="BQ61" s="433"/>
      <c r="BR61" s="433"/>
      <c r="BS61" s="433"/>
      <c r="BT61" s="433"/>
      <c r="BU61" s="433"/>
      <c r="BV61" s="433"/>
    </row>
    <row r="62" spans="1:74" ht="11.1" customHeight="1" x14ac:dyDescent="0.2">
      <c r="A62" s="300" t="s">
        <v>1479</v>
      </c>
      <c r="B62" s="680" t="s">
        <v>1272</v>
      </c>
      <c r="C62" s="574">
        <v>-13.645884256</v>
      </c>
      <c r="D62" s="574">
        <v>-13.418639342000001</v>
      </c>
      <c r="E62" s="574">
        <v>-12.669609633</v>
      </c>
      <c r="F62" s="574">
        <v>-11.889343927000001</v>
      </c>
      <c r="G62" s="574">
        <v>-10.487760755</v>
      </c>
      <c r="H62" s="574">
        <v>-9.6518504220000008</v>
      </c>
      <c r="I62" s="574">
        <v>-10.008547061</v>
      </c>
      <c r="J62" s="574">
        <v>-9.7158967107999992</v>
      </c>
      <c r="K62" s="574">
        <v>-9.5757653970999996</v>
      </c>
      <c r="L62" s="574">
        <v>-9.7118051337000004</v>
      </c>
      <c r="M62" s="574">
        <v>-9.9440031846999997</v>
      </c>
      <c r="N62" s="574">
        <v>-10.128262161</v>
      </c>
      <c r="O62" s="574">
        <v>-10.162685481</v>
      </c>
      <c r="P62" s="574">
        <v>-9.9788366981000003</v>
      </c>
      <c r="Q62" s="574">
        <v>-9.9450059908000004</v>
      </c>
      <c r="R62" s="574">
        <v>-9.9109086966</v>
      </c>
      <c r="S62" s="574">
        <v>-9.8137172041999996</v>
      </c>
      <c r="T62" s="574">
        <v>-9.9989789686999995</v>
      </c>
      <c r="U62" s="574">
        <v>-10.343194628999999</v>
      </c>
      <c r="V62" s="574">
        <v>-10.466000593</v>
      </c>
      <c r="W62" s="574">
        <v>-9.9786656004999994</v>
      </c>
      <c r="X62" s="574">
        <v>-9.1597598777000009</v>
      </c>
      <c r="Y62" s="574">
        <v>-8.3289610002999996</v>
      </c>
      <c r="Z62" s="574">
        <v>-7.9140148716000001</v>
      </c>
      <c r="AA62" s="574">
        <v>-7.9178558914000003</v>
      </c>
      <c r="AB62" s="574">
        <v>-7.7355562887999998</v>
      </c>
      <c r="AC62" s="574">
        <v>-7.4753881087999998</v>
      </c>
      <c r="AD62" s="574">
        <v>-7.5820414705000001</v>
      </c>
      <c r="AE62" s="574">
        <v>-7.8952894963000002</v>
      </c>
      <c r="AF62" s="574">
        <v>-8.2559937816000009</v>
      </c>
      <c r="AG62" s="574">
        <v>-8.6077511352999991</v>
      </c>
      <c r="AH62" s="574">
        <v>-8.6450739043000002</v>
      </c>
      <c r="AI62" s="574">
        <v>-8.1852374359999995</v>
      </c>
      <c r="AJ62" s="574">
        <v>-7.7433245558000001</v>
      </c>
      <c r="AK62" s="574">
        <v>-7.6410505608000001</v>
      </c>
      <c r="AL62" s="574">
        <v>-7.9359930566000001</v>
      </c>
      <c r="AM62" s="574">
        <v>-8.6207703217000002</v>
      </c>
      <c r="AN62" s="574">
        <v>-9.9349695077</v>
      </c>
      <c r="AO62" s="574">
        <v>-11.268044956000001</v>
      </c>
      <c r="AP62" s="574">
        <v>-12.571950697</v>
      </c>
      <c r="AQ62" s="574">
        <v>-13.451895108</v>
      </c>
      <c r="AR62" s="574">
        <v>-13.657497234999999</v>
      </c>
      <c r="AS62" s="574">
        <v>-13.477608537</v>
      </c>
      <c r="AT62" s="574">
        <v>-13.240493981</v>
      </c>
      <c r="AU62" s="574">
        <v>-13.173891086999999</v>
      </c>
      <c r="AV62" s="574">
        <v>-12.216237089</v>
      </c>
      <c r="AW62" s="574">
        <v>-13.293549681</v>
      </c>
      <c r="AX62" s="574">
        <v>-13.570413458000001</v>
      </c>
      <c r="AY62" s="574">
        <v>-13.862774406</v>
      </c>
      <c r="AZ62" s="574">
        <v>-14.265144381000001</v>
      </c>
      <c r="BA62" s="574">
        <v>-14.592031574</v>
      </c>
      <c r="BB62" s="574">
        <v>-14.790320899999999</v>
      </c>
      <c r="BC62" s="574">
        <v>-14.81577983</v>
      </c>
      <c r="BD62" s="468" t="s">
        <v>1544</v>
      </c>
      <c r="BE62" s="468" t="s">
        <v>1544</v>
      </c>
      <c r="BF62" s="468" t="s">
        <v>1544</v>
      </c>
      <c r="BG62" s="468" t="s">
        <v>1544</v>
      </c>
      <c r="BH62" s="468" t="s">
        <v>1544</v>
      </c>
      <c r="BI62" s="468" t="s">
        <v>1544</v>
      </c>
      <c r="BJ62" s="468" t="s">
        <v>1544</v>
      </c>
      <c r="BK62" s="468" t="s">
        <v>1544</v>
      </c>
      <c r="BL62" s="468" t="s">
        <v>1544</v>
      </c>
      <c r="BM62" s="468" t="s">
        <v>1544</v>
      </c>
      <c r="BN62" s="468" t="s">
        <v>1544</v>
      </c>
      <c r="BO62" s="468" t="s">
        <v>1544</v>
      </c>
      <c r="BP62" s="468" t="s">
        <v>1544</v>
      </c>
      <c r="BQ62" s="468" t="s">
        <v>1544</v>
      </c>
      <c r="BR62" s="468" t="s">
        <v>1544</v>
      </c>
      <c r="BS62" s="468" t="s">
        <v>1544</v>
      </c>
      <c r="BT62" s="468" t="s">
        <v>1544</v>
      </c>
      <c r="BU62" s="468" t="s">
        <v>1544</v>
      </c>
      <c r="BV62" s="468" t="s">
        <v>1544</v>
      </c>
    </row>
    <row r="63" spans="1:74" ht="11.1" customHeight="1" x14ac:dyDescent="0.2">
      <c r="A63" s="300" t="s">
        <v>1480</v>
      </c>
      <c r="B63" s="680" t="s">
        <v>1274</v>
      </c>
      <c r="C63" s="574">
        <v>-117.32174528</v>
      </c>
      <c r="D63" s="574">
        <v>-133.25208509999999</v>
      </c>
      <c r="E63" s="574">
        <v>-131.13667762</v>
      </c>
      <c r="F63" s="574">
        <v>-130.55573898</v>
      </c>
      <c r="G63" s="574">
        <v>-88.723484759000002</v>
      </c>
      <c r="H63" s="574">
        <v>-72.725974558999994</v>
      </c>
      <c r="I63" s="574">
        <v>-49.891286381999997</v>
      </c>
      <c r="J63" s="574">
        <v>-26.809099686</v>
      </c>
      <c r="K63" s="574">
        <v>-6.9605111703000002</v>
      </c>
      <c r="L63" s="574">
        <v>-5.3118356420000001</v>
      </c>
      <c r="M63" s="574">
        <v>-19.168493268999999</v>
      </c>
      <c r="N63" s="574">
        <v>-33.369489813000001</v>
      </c>
      <c r="O63" s="574">
        <v>-42.019409097</v>
      </c>
      <c r="P63" s="574">
        <v>-44.449513140000001</v>
      </c>
      <c r="Q63" s="574">
        <v>-44.280065774000001</v>
      </c>
      <c r="R63" s="574">
        <v>-41.628312903000001</v>
      </c>
      <c r="S63" s="574">
        <v>-38.009501581000002</v>
      </c>
      <c r="T63" s="574">
        <v>-35.574257522000003</v>
      </c>
      <c r="U63" s="574">
        <v>-35.618761437000003</v>
      </c>
      <c r="V63" s="574">
        <v>-38.797096850000003</v>
      </c>
      <c r="W63" s="574">
        <v>-42.259396907999999</v>
      </c>
      <c r="X63" s="574">
        <v>-43.226415099</v>
      </c>
      <c r="Y63" s="574">
        <v>-43.854484577999997</v>
      </c>
      <c r="Z63" s="574">
        <v>-48.800495212999998</v>
      </c>
      <c r="AA63" s="574">
        <v>-51.963627674999998</v>
      </c>
      <c r="AB63" s="574">
        <v>-49.889382869999999</v>
      </c>
      <c r="AC63" s="574">
        <v>-45.961905143000003</v>
      </c>
      <c r="AD63" s="574">
        <v>-41.667760653999999</v>
      </c>
      <c r="AE63" s="574">
        <v>-38.777683297999999</v>
      </c>
      <c r="AF63" s="574">
        <v>-36.99990494</v>
      </c>
      <c r="AG63" s="574">
        <v>-37.400135882000001</v>
      </c>
      <c r="AH63" s="574">
        <v>-41.345513787000002</v>
      </c>
      <c r="AI63" s="574">
        <v>-45.171116658999999</v>
      </c>
      <c r="AJ63" s="574">
        <v>-47.512356672000003</v>
      </c>
      <c r="AK63" s="574">
        <v>-45.912581629999998</v>
      </c>
      <c r="AL63" s="574">
        <v>-43.893182193000001</v>
      </c>
      <c r="AM63" s="574">
        <v>-43.973078845000003</v>
      </c>
      <c r="AN63" s="574">
        <v>-41.977179294000003</v>
      </c>
      <c r="AO63" s="574">
        <v>-37.605954443999998</v>
      </c>
      <c r="AP63" s="574">
        <v>-32.999354465000003</v>
      </c>
      <c r="AQ63" s="574">
        <v>-31.69574416</v>
      </c>
      <c r="AR63" s="574">
        <v>-35.712324455999997</v>
      </c>
      <c r="AS63" s="574">
        <v>-38.168408825999997</v>
      </c>
      <c r="AT63" s="574">
        <v>-39.241832013</v>
      </c>
      <c r="AU63" s="574">
        <v>-45.090366418000002</v>
      </c>
      <c r="AV63" s="574">
        <v>-50.282709760000003</v>
      </c>
      <c r="AW63" s="574">
        <v>-52.025403392000001</v>
      </c>
      <c r="AX63" s="574">
        <v>-54.050220600000003</v>
      </c>
      <c r="AY63" s="574">
        <v>-53.876766197000002</v>
      </c>
      <c r="AZ63" s="574">
        <v>-53.93665902</v>
      </c>
      <c r="BA63" s="574">
        <v>-52.845651725000003</v>
      </c>
      <c r="BB63" s="574">
        <v>-50.697046008999997</v>
      </c>
      <c r="BC63" s="574">
        <v>-48.041114344</v>
      </c>
      <c r="BD63" s="434" t="s">
        <v>1544</v>
      </c>
      <c r="BE63" s="434" t="s">
        <v>1544</v>
      </c>
      <c r="BF63" s="434" t="s">
        <v>1544</v>
      </c>
      <c r="BG63" s="434" t="s">
        <v>1544</v>
      </c>
      <c r="BH63" s="434" t="s">
        <v>1544</v>
      </c>
      <c r="BI63" s="434" t="s">
        <v>1544</v>
      </c>
      <c r="BJ63" s="434" t="s">
        <v>1544</v>
      </c>
      <c r="BK63" s="434" t="s">
        <v>1544</v>
      </c>
      <c r="BL63" s="434" t="s">
        <v>1544</v>
      </c>
      <c r="BM63" s="434" t="s">
        <v>1544</v>
      </c>
      <c r="BN63" s="434" t="s">
        <v>1544</v>
      </c>
      <c r="BO63" s="434" t="s">
        <v>1544</v>
      </c>
      <c r="BP63" s="434" t="s">
        <v>1544</v>
      </c>
      <c r="BQ63" s="434" t="s">
        <v>1544</v>
      </c>
      <c r="BR63" s="434" t="s">
        <v>1544</v>
      </c>
      <c r="BS63" s="434" t="s">
        <v>1544</v>
      </c>
      <c r="BT63" s="434" t="s">
        <v>1544</v>
      </c>
      <c r="BU63" s="434" t="s">
        <v>1544</v>
      </c>
      <c r="BV63" s="434" t="s">
        <v>1544</v>
      </c>
    </row>
    <row r="64" spans="1:74" ht="11.1" customHeight="1" x14ac:dyDescent="0.2">
      <c r="A64" s="300" t="s">
        <v>1481</v>
      </c>
      <c r="B64" s="680" t="s">
        <v>1276</v>
      </c>
      <c r="C64" s="574">
        <v>-136.0744866</v>
      </c>
      <c r="D64" s="574">
        <v>-143.09736710999999</v>
      </c>
      <c r="E64" s="574">
        <v>-136.46353778</v>
      </c>
      <c r="F64" s="574">
        <v>-134.44358732000001</v>
      </c>
      <c r="G64" s="574">
        <v>-103.43786458</v>
      </c>
      <c r="H64" s="574">
        <v>-88.041652350000007</v>
      </c>
      <c r="I64" s="574">
        <v>-70.722531662999998</v>
      </c>
      <c r="J64" s="574">
        <v>-52.488365643000002</v>
      </c>
      <c r="K64" s="574">
        <v>-38.515637398000003</v>
      </c>
      <c r="L64" s="574">
        <v>-39.358232543</v>
      </c>
      <c r="M64" s="574">
        <v>-48.587445926999997</v>
      </c>
      <c r="N64" s="574">
        <v>-54.795327049000001</v>
      </c>
      <c r="O64" s="574">
        <v>-57.899760379999996</v>
      </c>
      <c r="P64" s="574">
        <v>-60.085819575999999</v>
      </c>
      <c r="Q64" s="574">
        <v>-61.092966250000003</v>
      </c>
      <c r="R64" s="574">
        <v>-59.494294076000003</v>
      </c>
      <c r="S64" s="574">
        <v>-58.081957918999997</v>
      </c>
      <c r="T64" s="574">
        <v>-60.204824678999998</v>
      </c>
      <c r="U64" s="574">
        <v>-64.923608541999997</v>
      </c>
      <c r="V64" s="574">
        <v>-70.656603403000005</v>
      </c>
      <c r="W64" s="574">
        <v>-71.216459891</v>
      </c>
      <c r="X64" s="574">
        <v>-70.575580649000003</v>
      </c>
      <c r="Y64" s="574">
        <v>-69.278796091000004</v>
      </c>
      <c r="Z64" s="574">
        <v>-67.221020316999997</v>
      </c>
      <c r="AA64" s="574">
        <v>-64.686195067</v>
      </c>
      <c r="AB64" s="574">
        <v>-63.354005020999999</v>
      </c>
      <c r="AC64" s="574">
        <v>-64.232656495000001</v>
      </c>
      <c r="AD64" s="574">
        <v>-65.849419444000006</v>
      </c>
      <c r="AE64" s="574">
        <v>-66.459015416</v>
      </c>
      <c r="AF64" s="574">
        <v>-68.092415129000003</v>
      </c>
      <c r="AG64" s="574">
        <v>-71.661554194000004</v>
      </c>
      <c r="AH64" s="574">
        <v>-76.127170289000006</v>
      </c>
      <c r="AI64" s="574">
        <v>-77.372573239000005</v>
      </c>
      <c r="AJ64" s="574">
        <v>-75.444840147999997</v>
      </c>
      <c r="AK64" s="574">
        <v>-72.929897471000004</v>
      </c>
      <c r="AL64" s="574">
        <v>-72.200973751999996</v>
      </c>
      <c r="AM64" s="574">
        <v>-73.202701090999994</v>
      </c>
      <c r="AN64" s="574">
        <v>-74.350849166000003</v>
      </c>
      <c r="AO64" s="574">
        <v>-75.224145651000001</v>
      </c>
      <c r="AP64" s="574">
        <v>-77.711425609000003</v>
      </c>
      <c r="AQ64" s="574">
        <v>-81.185401442</v>
      </c>
      <c r="AR64" s="574">
        <v>-84.561090464000003</v>
      </c>
      <c r="AS64" s="574">
        <v>-86.474345432999996</v>
      </c>
      <c r="AT64" s="574">
        <v>-86.814916409999995</v>
      </c>
      <c r="AU64" s="574">
        <v>-86.483605343999997</v>
      </c>
      <c r="AV64" s="574">
        <v>-85.151265471000002</v>
      </c>
      <c r="AW64" s="574">
        <v>-82.948561092999995</v>
      </c>
      <c r="AX64" s="574">
        <v>-81.644927691000007</v>
      </c>
      <c r="AY64" s="574">
        <v>-81.423868175999999</v>
      </c>
      <c r="AZ64" s="574">
        <v>-81.252556458000001</v>
      </c>
      <c r="BA64" s="574">
        <v>-80.946664716000001</v>
      </c>
      <c r="BB64" s="574">
        <v>-80.582933185000002</v>
      </c>
      <c r="BC64" s="574">
        <v>-80.295254282000002</v>
      </c>
      <c r="BD64" s="434" t="s">
        <v>1544</v>
      </c>
      <c r="BE64" s="434" t="s">
        <v>1544</v>
      </c>
      <c r="BF64" s="434" t="s">
        <v>1544</v>
      </c>
      <c r="BG64" s="434" t="s">
        <v>1544</v>
      </c>
      <c r="BH64" s="434" t="s">
        <v>1544</v>
      </c>
      <c r="BI64" s="434" t="s">
        <v>1544</v>
      </c>
      <c r="BJ64" s="434" t="s">
        <v>1544</v>
      </c>
      <c r="BK64" s="434" t="s">
        <v>1544</v>
      </c>
      <c r="BL64" s="434" t="s">
        <v>1544</v>
      </c>
      <c r="BM64" s="434" t="s">
        <v>1544</v>
      </c>
      <c r="BN64" s="434" t="s">
        <v>1544</v>
      </c>
      <c r="BO64" s="434" t="s">
        <v>1544</v>
      </c>
      <c r="BP64" s="434" t="s">
        <v>1544</v>
      </c>
      <c r="BQ64" s="434" t="s">
        <v>1544</v>
      </c>
      <c r="BR64" s="434" t="s">
        <v>1544</v>
      </c>
      <c r="BS64" s="434" t="s">
        <v>1544</v>
      </c>
      <c r="BT64" s="434" t="s">
        <v>1544</v>
      </c>
      <c r="BU64" s="434" t="s">
        <v>1544</v>
      </c>
      <c r="BV64" s="434" t="s">
        <v>1544</v>
      </c>
    </row>
    <row r="65" spans="1:74" ht="11.1" customHeight="1" x14ac:dyDescent="0.2">
      <c r="A65" s="300" t="s">
        <v>1482</v>
      </c>
      <c r="B65" s="680" t="s">
        <v>1278</v>
      </c>
      <c r="C65" s="574">
        <v>-1.2810984244000001</v>
      </c>
      <c r="D65" s="574">
        <v>-1.5853821926</v>
      </c>
      <c r="E65" s="574">
        <v>-1.6803853012000001</v>
      </c>
      <c r="F65" s="574">
        <v>-1.9535121502999999</v>
      </c>
      <c r="G65" s="574">
        <v>-1.5518042569999999</v>
      </c>
      <c r="H65" s="574">
        <v>-1.4038214412000001</v>
      </c>
      <c r="I65" s="574">
        <v>-0.93041649421999995</v>
      </c>
      <c r="J65" s="574">
        <v>-0.43442281856999998</v>
      </c>
      <c r="K65" s="574">
        <v>-0.12296328583</v>
      </c>
      <c r="L65" s="574">
        <v>-0.22342671696999999</v>
      </c>
      <c r="M65" s="574">
        <v>-0.40012565405</v>
      </c>
      <c r="N65" s="574">
        <v>-0.40567724926999998</v>
      </c>
      <c r="O65" s="574">
        <v>-0.41491805738999998</v>
      </c>
      <c r="P65" s="574">
        <v>-0.50532745562000003</v>
      </c>
      <c r="Q65" s="574">
        <v>-0.59546890026999999</v>
      </c>
      <c r="R65" s="574">
        <v>-0.58893209928000001</v>
      </c>
      <c r="S65" s="574">
        <v>-0.44055534293999998</v>
      </c>
      <c r="T65" s="574">
        <v>-0.25306770558000002</v>
      </c>
      <c r="U65" s="574">
        <v>-0.19999256266000001</v>
      </c>
      <c r="V65" s="574">
        <v>-0.26721103460000001</v>
      </c>
      <c r="W65" s="574">
        <v>-0.24248004501000001</v>
      </c>
      <c r="X65" s="574">
        <v>-0.17096066722</v>
      </c>
      <c r="Y65" s="574">
        <v>-0.10996991716</v>
      </c>
      <c r="Z65" s="574">
        <v>-0.14778271331000001</v>
      </c>
      <c r="AA65" s="574">
        <v>-0.30423049564999999</v>
      </c>
      <c r="AB65" s="574">
        <v>-0.51644395640999996</v>
      </c>
      <c r="AC65" s="574">
        <v>-0.65870265969999997</v>
      </c>
      <c r="AD65" s="574">
        <v>-0.73196754525999996</v>
      </c>
      <c r="AE65" s="574">
        <v>-0.75260338009000005</v>
      </c>
      <c r="AF65" s="574">
        <v>-0.76824791600999998</v>
      </c>
      <c r="AG65" s="574">
        <v>-0.81728536220000003</v>
      </c>
      <c r="AH65" s="574">
        <v>-0.83279481036000003</v>
      </c>
      <c r="AI65" s="574">
        <v>-0.71783380508000005</v>
      </c>
      <c r="AJ65" s="574">
        <v>-0.59057765245000005</v>
      </c>
      <c r="AK65" s="574">
        <v>-0.52769767706000004</v>
      </c>
      <c r="AL65" s="574">
        <v>-0.55318299148000005</v>
      </c>
      <c r="AM65" s="574">
        <v>-0.63383310476999999</v>
      </c>
      <c r="AN65" s="574">
        <v>-0.75115295465999998</v>
      </c>
      <c r="AO65" s="574">
        <v>-0.81418805755000001</v>
      </c>
      <c r="AP65" s="574">
        <v>-0.84286537166999997</v>
      </c>
      <c r="AQ65" s="574">
        <v>-0.87236724483999994</v>
      </c>
      <c r="AR65" s="574">
        <v>-0.85252330351000005</v>
      </c>
      <c r="AS65" s="574">
        <v>-0.75775399495999995</v>
      </c>
      <c r="AT65" s="574">
        <v>-0.62934961442000004</v>
      </c>
      <c r="AU65" s="574">
        <v>-0.56545692324999997</v>
      </c>
      <c r="AV65" s="574">
        <v>-0.38527687762000001</v>
      </c>
      <c r="AW65" s="574">
        <v>-0.51117790926999995</v>
      </c>
      <c r="AX65" s="574">
        <v>-0.56975554617000002</v>
      </c>
      <c r="AY65" s="574">
        <v>-0.64290514823</v>
      </c>
      <c r="AZ65" s="574">
        <v>-0.73166141842999999</v>
      </c>
      <c r="BA65" s="574">
        <v>-0.80931261955</v>
      </c>
      <c r="BB65" s="574">
        <v>-0.87995361542999995</v>
      </c>
      <c r="BC65" s="574">
        <v>-0.93508505984000001</v>
      </c>
      <c r="BD65" s="434" t="s">
        <v>1544</v>
      </c>
      <c r="BE65" s="434" t="s">
        <v>1544</v>
      </c>
      <c r="BF65" s="434" t="s">
        <v>1544</v>
      </c>
      <c r="BG65" s="434" t="s">
        <v>1544</v>
      </c>
      <c r="BH65" s="434" t="s">
        <v>1544</v>
      </c>
      <c r="BI65" s="434" t="s">
        <v>1544</v>
      </c>
      <c r="BJ65" s="434" t="s">
        <v>1544</v>
      </c>
      <c r="BK65" s="434" t="s">
        <v>1544</v>
      </c>
      <c r="BL65" s="434" t="s">
        <v>1544</v>
      </c>
      <c r="BM65" s="434" t="s">
        <v>1544</v>
      </c>
      <c r="BN65" s="434" t="s">
        <v>1544</v>
      </c>
      <c r="BO65" s="434" t="s">
        <v>1544</v>
      </c>
      <c r="BP65" s="434" t="s">
        <v>1544</v>
      </c>
      <c r="BQ65" s="434" t="s">
        <v>1544</v>
      </c>
      <c r="BR65" s="434" t="s">
        <v>1544</v>
      </c>
      <c r="BS65" s="434" t="s">
        <v>1544</v>
      </c>
      <c r="BT65" s="434" t="s">
        <v>1544</v>
      </c>
      <c r="BU65" s="434" t="s">
        <v>1544</v>
      </c>
      <c r="BV65" s="434" t="s">
        <v>1544</v>
      </c>
    </row>
    <row r="66" spans="1:74" ht="11.1" customHeight="1" x14ac:dyDescent="0.2">
      <c r="A66" s="300" t="s">
        <v>1483</v>
      </c>
      <c r="B66" s="680" t="s">
        <v>1280</v>
      </c>
      <c r="C66" s="574">
        <v>-394.30737813000002</v>
      </c>
      <c r="D66" s="574">
        <v>-404.24834507000003</v>
      </c>
      <c r="E66" s="574">
        <v>-390.26655875</v>
      </c>
      <c r="F66" s="574">
        <v>-383.04270758000001</v>
      </c>
      <c r="G66" s="574">
        <v>-329.70213620999999</v>
      </c>
      <c r="H66" s="574">
        <v>-296.35154427999998</v>
      </c>
      <c r="I66" s="574">
        <v>-265.28082327999999</v>
      </c>
      <c r="J66" s="574">
        <v>-228.67180195</v>
      </c>
      <c r="K66" s="574">
        <v>-208.68791017999999</v>
      </c>
      <c r="L66" s="574">
        <v>-230.00059594999999</v>
      </c>
      <c r="M66" s="574">
        <v>-253.48704726</v>
      </c>
      <c r="N66" s="574">
        <v>-255.60594111</v>
      </c>
      <c r="O66" s="574">
        <v>-253.65395230999999</v>
      </c>
      <c r="P66" s="574">
        <v>-260.19545762000001</v>
      </c>
      <c r="Q66" s="574">
        <v>-269.76943738</v>
      </c>
      <c r="R66" s="574">
        <v>-271.44991852999999</v>
      </c>
      <c r="S66" s="574">
        <v>-267.98305140999997</v>
      </c>
      <c r="T66" s="574">
        <v>-271.83453229999998</v>
      </c>
      <c r="U66" s="574">
        <v>-291.14926086999998</v>
      </c>
      <c r="V66" s="574">
        <v>-324.81171368999998</v>
      </c>
      <c r="W66" s="574">
        <v>-339.04855451999998</v>
      </c>
      <c r="X66" s="574">
        <v>-344.64164818</v>
      </c>
      <c r="Y66" s="574">
        <v>-345.58438343</v>
      </c>
      <c r="Z66" s="574">
        <v>-347.15324442999997</v>
      </c>
      <c r="AA66" s="574">
        <v>-353.10214566000002</v>
      </c>
      <c r="AB66" s="574">
        <v>-361.25262237999999</v>
      </c>
      <c r="AC66" s="574">
        <v>-364.64944902000002</v>
      </c>
      <c r="AD66" s="574">
        <v>-360.92861342999998</v>
      </c>
      <c r="AE66" s="574">
        <v>-355.21489825999998</v>
      </c>
      <c r="AF66" s="574">
        <v>-355.96940834999998</v>
      </c>
      <c r="AG66" s="574">
        <v>-365.10276488</v>
      </c>
      <c r="AH66" s="574">
        <v>-375.17637918999998</v>
      </c>
      <c r="AI66" s="574">
        <v>-376.81385069999999</v>
      </c>
      <c r="AJ66" s="574">
        <v>-378.13154593000002</v>
      </c>
      <c r="AK66" s="574">
        <v>-382.31199650000002</v>
      </c>
      <c r="AL66" s="574">
        <v>-391.35569852999998</v>
      </c>
      <c r="AM66" s="574">
        <v>-402.79265099000003</v>
      </c>
      <c r="AN66" s="574">
        <v>-413.39297176999997</v>
      </c>
      <c r="AO66" s="574">
        <v>-415.95456058000002</v>
      </c>
      <c r="AP66" s="574">
        <v>-413.30455479</v>
      </c>
      <c r="AQ66" s="574">
        <v>-412.29857478000002</v>
      </c>
      <c r="AR66" s="574">
        <v>-410.44765364</v>
      </c>
      <c r="AS66" s="574">
        <v>-404.53698802000002</v>
      </c>
      <c r="AT66" s="574">
        <v>-396.40701940999998</v>
      </c>
      <c r="AU66" s="574">
        <v>-393.49599383999998</v>
      </c>
      <c r="AV66" s="574">
        <v>-386.02711011000002</v>
      </c>
      <c r="AW66" s="574">
        <v>-390.90395376999999</v>
      </c>
      <c r="AX66" s="574">
        <v>-392.02400095000002</v>
      </c>
      <c r="AY66" s="574">
        <v>-393.72230443000001</v>
      </c>
      <c r="AZ66" s="574">
        <v>-397.53585235999998</v>
      </c>
      <c r="BA66" s="574">
        <v>-400.13450577999998</v>
      </c>
      <c r="BB66" s="574">
        <v>-401.66804488000002</v>
      </c>
      <c r="BC66" s="574">
        <v>-402.27307825000003</v>
      </c>
      <c r="BD66" s="468" t="s">
        <v>1544</v>
      </c>
      <c r="BE66" s="468" t="s">
        <v>1544</v>
      </c>
      <c r="BF66" s="468" t="s">
        <v>1544</v>
      </c>
      <c r="BG66" s="468" t="s">
        <v>1544</v>
      </c>
      <c r="BH66" s="468" t="s">
        <v>1544</v>
      </c>
      <c r="BI66" s="468" t="s">
        <v>1544</v>
      </c>
      <c r="BJ66" s="468" t="s">
        <v>1544</v>
      </c>
      <c r="BK66" s="468" t="s">
        <v>1544</v>
      </c>
      <c r="BL66" s="468" t="s">
        <v>1544</v>
      </c>
      <c r="BM66" s="468" t="s">
        <v>1544</v>
      </c>
      <c r="BN66" s="468" t="s">
        <v>1544</v>
      </c>
      <c r="BO66" s="468" t="s">
        <v>1544</v>
      </c>
      <c r="BP66" s="468" t="s">
        <v>1544</v>
      </c>
      <c r="BQ66" s="468" t="s">
        <v>1544</v>
      </c>
      <c r="BR66" s="468" t="s">
        <v>1544</v>
      </c>
      <c r="BS66" s="468" t="s">
        <v>1544</v>
      </c>
      <c r="BT66" s="468" t="s">
        <v>1544</v>
      </c>
      <c r="BU66" s="468" t="s">
        <v>1544</v>
      </c>
      <c r="BV66" s="468" t="s">
        <v>1544</v>
      </c>
    </row>
    <row r="67" spans="1:74" ht="11.1" customHeight="1" x14ac:dyDescent="0.2">
      <c r="A67" s="300" t="s">
        <v>1484</v>
      </c>
      <c r="B67" s="680" t="s">
        <v>1435</v>
      </c>
      <c r="C67" s="574">
        <v>-148.53307530999999</v>
      </c>
      <c r="D67" s="574">
        <v>-153.77074166</v>
      </c>
      <c r="E67" s="574">
        <v>-141.95138026000001</v>
      </c>
      <c r="F67" s="574">
        <v>-135.46337908000001</v>
      </c>
      <c r="G67" s="574">
        <v>-109.05324764</v>
      </c>
      <c r="H67" s="574">
        <v>-94.320633860000001</v>
      </c>
      <c r="I67" s="574">
        <v>-77.160916865999994</v>
      </c>
      <c r="J67" s="574">
        <v>-52.942373289999999</v>
      </c>
      <c r="K67" s="574">
        <v>-37.220422925000001</v>
      </c>
      <c r="L67" s="574">
        <v>-43.580194646999999</v>
      </c>
      <c r="M67" s="574">
        <v>-58.474604040000003</v>
      </c>
      <c r="N67" s="574">
        <v>-59.483229874000003</v>
      </c>
      <c r="O67" s="574">
        <v>-54.566247220000001</v>
      </c>
      <c r="P67" s="574">
        <v>-53.023521236999997</v>
      </c>
      <c r="Q67" s="574">
        <v>-54.712634215999998</v>
      </c>
      <c r="R67" s="574">
        <v>-55.326362862000003</v>
      </c>
      <c r="S67" s="574">
        <v>-52.389424396000003</v>
      </c>
      <c r="T67" s="574">
        <v>-49.963747036000001</v>
      </c>
      <c r="U67" s="574">
        <v>-51.205358983000004</v>
      </c>
      <c r="V67" s="574">
        <v>-57.194581839999998</v>
      </c>
      <c r="W67" s="574">
        <v>-61.324396378000003</v>
      </c>
      <c r="X67" s="574">
        <v>-62.321435350999998</v>
      </c>
      <c r="Y67" s="574">
        <v>-60.763373928999997</v>
      </c>
      <c r="Z67" s="574">
        <v>-59.213338522000001</v>
      </c>
      <c r="AA67" s="574">
        <v>-60.567078635999998</v>
      </c>
      <c r="AB67" s="574">
        <v>-64.309033796999998</v>
      </c>
      <c r="AC67" s="574">
        <v>-67.123678802000001</v>
      </c>
      <c r="AD67" s="574">
        <v>-68.290575074000003</v>
      </c>
      <c r="AE67" s="574">
        <v>-68.647712170000005</v>
      </c>
      <c r="AF67" s="574">
        <v>-70.737031396000006</v>
      </c>
      <c r="AG67" s="574">
        <v>-76.169870009999997</v>
      </c>
      <c r="AH67" s="574">
        <v>-83.423873521999994</v>
      </c>
      <c r="AI67" s="574">
        <v>-86.716248691000004</v>
      </c>
      <c r="AJ67" s="574">
        <v>-85.863789440000005</v>
      </c>
      <c r="AK67" s="574">
        <v>-82.906928786999998</v>
      </c>
      <c r="AL67" s="574">
        <v>-79.243529042000006</v>
      </c>
      <c r="AM67" s="574">
        <v>-75.717379281999996</v>
      </c>
      <c r="AN67" s="574">
        <v>-72.477576064999994</v>
      </c>
      <c r="AO67" s="574">
        <v>-69.867847822000002</v>
      </c>
      <c r="AP67" s="574">
        <v>-67.116706313999998</v>
      </c>
      <c r="AQ67" s="574">
        <v>-66.341952218000003</v>
      </c>
      <c r="AR67" s="574">
        <v>-70.114547025999997</v>
      </c>
      <c r="AS67" s="574">
        <v>-75.113077098000005</v>
      </c>
      <c r="AT67" s="574">
        <v>-79.490139618000001</v>
      </c>
      <c r="AU67" s="574">
        <v>-82.454179288000006</v>
      </c>
      <c r="AV67" s="574">
        <v>-83.608218031000007</v>
      </c>
      <c r="AW67" s="574">
        <v>-84.250381129000004</v>
      </c>
      <c r="AX67" s="574">
        <v>-84.425973295999995</v>
      </c>
      <c r="AY67" s="574">
        <v>-84.276944783999994</v>
      </c>
      <c r="AZ67" s="574">
        <v>-84.114346592999993</v>
      </c>
      <c r="BA67" s="574">
        <v>-83.71692496</v>
      </c>
      <c r="BB67" s="574">
        <v>-83.000079397999997</v>
      </c>
      <c r="BC67" s="574">
        <v>-82.077860412999996</v>
      </c>
      <c r="BD67" s="434" t="s">
        <v>1544</v>
      </c>
      <c r="BE67" s="434" t="s">
        <v>1544</v>
      </c>
      <c r="BF67" s="434" t="s">
        <v>1544</v>
      </c>
      <c r="BG67" s="434" t="s">
        <v>1544</v>
      </c>
      <c r="BH67" s="434" t="s">
        <v>1544</v>
      </c>
      <c r="BI67" s="434" t="s">
        <v>1544</v>
      </c>
      <c r="BJ67" s="434" t="s">
        <v>1544</v>
      </c>
      <c r="BK67" s="434" t="s">
        <v>1544</v>
      </c>
      <c r="BL67" s="434" t="s">
        <v>1544</v>
      </c>
      <c r="BM67" s="434" t="s">
        <v>1544</v>
      </c>
      <c r="BN67" s="434" t="s">
        <v>1544</v>
      </c>
      <c r="BO67" s="434" t="s">
        <v>1544</v>
      </c>
      <c r="BP67" s="434" t="s">
        <v>1544</v>
      </c>
      <c r="BQ67" s="434" t="s">
        <v>1544</v>
      </c>
      <c r="BR67" s="434" t="s">
        <v>1544</v>
      </c>
      <c r="BS67" s="434" t="s">
        <v>1544</v>
      </c>
      <c r="BT67" s="434" t="s">
        <v>1544</v>
      </c>
      <c r="BU67" s="434" t="s">
        <v>1544</v>
      </c>
      <c r="BV67" s="434" t="s">
        <v>1544</v>
      </c>
    </row>
    <row r="68" spans="1:74" ht="11.1" customHeight="1" x14ac:dyDescent="0.2">
      <c r="A68" s="300"/>
      <c r="B68" s="761"/>
      <c r="C68" s="772"/>
      <c r="D68" s="772"/>
      <c r="E68" s="772"/>
      <c r="F68" s="772"/>
      <c r="G68" s="772"/>
      <c r="H68" s="772"/>
      <c r="I68" s="772"/>
      <c r="J68" s="772"/>
      <c r="K68" s="772"/>
      <c r="L68" s="772"/>
      <c r="M68" s="772"/>
      <c r="N68" s="772"/>
      <c r="O68" s="772"/>
      <c r="P68" s="772"/>
      <c r="Q68" s="772"/>
      <c r="R68" s="772"/>
      <c r="S68" s="772"/>
      <c r="T68" s="772"/>
      <c r="U68" s="772"/>
      <c r="V68" s="772"/>
      <c r="W68" s="772"/>
      <c r="X68" s="772"/>
      <c r="Y68" s="772"/>
      <c r="Z68" s="772"/>
      <c r="AA68" s="772"/>
      <c r="AB68" s="772"/>
      <c r="AC68" s="772"/>
      <c r="AD68" s="772"/>
      <c r="AE68" s="772"/>
      <c r="AF68" s="772"/>
      <c r="AG68" s="772"/>
      <c r="AH68" s="772"/>
      <c r="AI68" s="772"/>
      <c r="AJ68" s="772"/>
      <c r="AK68" s="772"/>
      <c r="AL68" s="772"/>
      <c r="AM68" s="772"/>
      <c r="AN68" s="772"/>
      <c r="AO68" s="772"/>
      <c r="AP68" s="772"/>
      <c r="AQ68" s="772"/>
      <c r="AR68" s="772"/>
      <c r="AS68" s="772"/>
      <c r="AT68" s="772"/>
      <c r="AU68" s="772"/>
      <c r="AV68" s="772"/>
      <c r="AW68" s="772"/>
      <c r="AX68" s="772"/>
      <c r="AY68" s="772"/>
      <c r="AZ68" s="772"/>
      <c r="BA68" s="772"/>
      <c r="BB68" s="772"/>
      <c r="BC68" s="772"/>
      <c r="BD68" s="433"/>
      <c r="BE68" s="433"/>
      <c r="BF68" s="433"/>
      <c r="BG68" s="433"/>
      <c r="BH68" s="433"/>
      <c r="BI68" s="433"/>
      <c r="BJ68" s="433"/>
      <c r="BK68" s="433"/>
      <c r="BL68" s="433"/>
      <c r="BM68" s="433"/>
      <c r="BN68" s="433"/>
      <c r="BO68" s="433"/>
      <c r="BP68" s="433"/>
      <c r="BQ68" s="433"/>
      <c r="BR68" s="433"/>
      <c r="BS68" s="433"/>
      <c r="BT68" s="433"/>
      <c r="BU68" s="433"/>
      <c r="BV68" s="433"/>
    </row>
    <row r="69" spans="1:74" ht="11.1" customHeight="1" x14ac:dyDescent="0.2">
      <c r="A69" s="300"/>
      <c r="B69" s="38" t="s">
        <v>1545</v>
      </c>
      <c r="C69" s="772"/>
      <c r="D69" s="772"/>
      <c r="E69" s="772"/>
      <c r="F69" s="772"/>
      <c r="G69" s="772"/>
      <c r="H69" s="772"/>
      <c r="I69" s="772"/>
      <c r="J69" s="772"/>
      <c r="K69" s="772"/>
      <c r="L69" s="772"/>
      <c r="M69" s="772"/>
      <c r="N69" s="772"/>
      <c r="O69" s="772"/>
      <c r="P69" s="772"/>
      <c r="Q69" s="772"/>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72"/>
      <c r="BA69" s="772"/>
      <c r="BB69" s="772"/>
      <c r="BC69" s="772"/>
      <c r="BD69" s="433"/>
      <c r="BE69" s="433"/>
      <c r="BF69" s="433"/>
      <c r="BG69" s="433"/>
      <c r="BH69" s="433"/>
      <c r="BI69" s="433"/>
      <c r="BJ69" s="433"/>
      <c r="BK69" s="433"/>
      <c r="BL69" s="433"/>
      <c r="BM69" s="433"/>
      <c r="BN69" s="433"/>
      <c r="BO69" s="433"/>
      <c r="BP69" s="433"/>
      <c r="BQ69" s="433"/>
      <c r="BR69" s="433"/>
      <c r="BS69" s="433"/>
      <c r="BT69" s="433"/>
      <c r="BU69" s="433"/>
      <c r="BV69" s="433"/>
    </row>
    <row r="70" spans="1:74" ht="11.1" customHeight="1" x14ac:dyDescent="0.2">
      <c r="A70" s="300" t="s">
        <v>1485</v>
      </c>
      <c r="B70" s="680" t="s">
        <v>1272</v>
      </c>
      <c r="C70" s="574">
        <v>1303.6823044</v>
      </c>
      <c r="D70" s="574">
        <v>1263.7470189000001</v>
      </c>
      <c r="E70" s="574">
        <v>1257.6715426000001</v>
      </c>
      <c r="F70" s="574">
        <v>1301.8613582</v>
      </c>
      <c r="G70" s="574">
        <v>1346.1920316000001</v>
      </c>
      <c r="H70" s="574">
        <v>1421.0083061</v>
      </c>
      <c r="I70" s="574">
        <v>1399.5260943000001</v>
      </c>
      <c r="J70" s="574">
        <v>1379.9726814999999</v>
      </c>
      <c r="K70" s="574">
        <v>1323.0580746000001</v>
      </c>
      <c r="L70" s="574">
        <v>1234.6102874999999</v>
      </c>
      <c r="M70" s="574">
        <v>1144.3911473999999</v>
      </c>
      <c r="N70" s="574">
        <v>1092.5013997000001</v>
      </c>
      <c r="O70" s="574">
        <v>1071.8199121</v>
      </c>
      <c r="P70" s="574">
        <v>1085.7338196999999</v>
      </c>
      <c r="Q70" s="574">
        <v>1111.1989682000001</v>
      </c>
      <c r="R70" s="574">
        <v>1154.3646544999999</v>
      </c>
      <c r="S70" s="574">
        <v>1212.9767879999999</v>
      </c>
      <c r="T70" s="574">
        <v>1279.0770190000001</v>
      </c>
      <c r="U70" s="574">
        <v>1334.5838977999999</v>
      </c>
      <c r="V70" s="574">
        <v>1366.4200802</v>
      </c>
      <c r="W70" s="574">
        <v>1353.8066361000001</v>
      </c>
      <c r="X70" s="574">
        <v>1295.8622777999999</v>
      </c>
      <c r="Y70" s="574">
        <v>1212.5491552999999</v>
      </c>
      <c r="Z70" s="574">
        <v>1146.9674473</v>
      </c>
      <c r="AA70" s="574">
        <v>1110.9921208999999</v>
      </c>
      <c r="AB70" s="574">
        <v>1092.2242428</v>
      </c>
      <c r="AC70" s="574">
        <v>1080.5685008999999</v>
      </c>
      <c r="AD70" s="574">
        <v>1086.1645383</v>
      </c>
      <c r="AE70" s="574">
        <v>1120.3400784999999</v>
      </c>
      <c r="AF70" s="574">
        <v>1189.8908596000001</v>
      </c>
      <c r="AG70" s="574">
        <v>1262.6905366000001</v>
      </c>
      <c r="AH70" s="574">
        <v>1313.2885683</v>
      </c>
      <c r="AI70" s="574">
        <v>1337.8176452</v>
      </c>
      <c r="AJ70" s="574">
        <v>1332.2423113</v>
      </c>
      <c r="AK70" s="574">
        <v>1316.5735282999999</v>
      </c>
      <c r="AL70" s="574">
        <v>1304.9011181000001</v>
      </c>
      <c r="AM70" s="574">
        <v>1309.8487749999999</v>
      </c>
      <c r="AN70" s="574">
        <v>1322.0807772000001</v>
      </c>
      <c r="AO70" s="574">
        <v>1328.3852162999999</v>
      </c>
      <c r="AP70" s="574">
        <v>1334.692258</v>
      </c>
      <c r="AQ70" s="574">
        <v>1347.8937222</v>
      </c>
      <c r="AR70" s="574">
        <v>1375.6325944</v>
      </c>
      <c r="AS70" s="574">
        <v>1418.1010467999999</v>
      </c>
      <c r="AT70" s="574">
        <v>1444.4707837999999</v>
      </c>
      <c r="AU70" s="574">
        <v>1443.8289156999999</v>
      </c>
      <c r="AV70" s="574">
        <v>1437.401605</v>
      </c>
      <c r="AW70" s="574">
        <v>1419.8266808000001</v>
      </c>
      <c r="AX70" s="574">
        <v>1409.0449762999999</v>
      </c>
      <c r="AY70" s="574">
        <v>1399.2398306</v>
      </c>
      <c r="AZ70" s="574">
        <v>1388.2725499000001</v>
      </c>
      <c r="BA70" s="574">
        <v>1376.8755924</v>
      </c>
      <c r="BB70" s="574">
        <v>1363.9728404</v>
      </c>
      <c r="BC70" s="574">
        <v>1351.4593358</v>
      </c>
      <c r="BD70" s="468" t="s">
        <v>1544</v>
      </c>
      <c r="BE70" s="468" t="s">
        <v>1544</v>
      </c>
      <c r="BF70" s="468" t="s">
        <v>1544</v>
      </c>
      <c r="BG70" s="468" t="s">
        <v>1544</v>
      </c>
      <c r="BH70" s="468" t="s">
        <v>1544</v>
      </c>
      <c r="BI70" s="468" t="s">
        <v>1544</v>
      </c>
      <c r="BJ70" s="468" t="s">
        <v>1544</v>
      </c>
      <c r="BK70" s="468" t="s">
        <v>1544</v>
      </c>
      <c r="BL70" s="468" t="s">
        <v>1544</v>
      </c>
      <c r="BM70" s="468" t="s">
        <v>1544</v>
      </c>
      <c r="BN70" s="468" t="s">
        <v>1544</v>
      </c>
      <c r="BO70" s="468" t="s">
        <v>1544</v>
      </c>
      <c r="BP70" s="468" t="s">
        <v>1544</v>
      </c>
      <c r="BQ70" s="468" t="s">
        <v>1544</v>
      </c>
      <c r="BR70" s="468" t="s">
        <v>1544</v>
      </c>
      <c r="BS70" s="468" t="s">
        <v>1544</v>
      </c>
      <c r="BT70" s="468" t="s">
        <v>1544</v>
      </c>
      <c r="BU70" s="468" t="s">
        <v>1544</v>
      </c>
      <c r="BV70" s="468" t="s">
        <v>1544</v>
      </c>
    </row>
    <row r="71" spans="1:74" ht="11.1" customHeight="1" x14ac:dyDescent="0.2">
      <c r="A71" s="300" t="s">
        <v>1486</v>
      </c>
      <c r="B71" s="680" t="s">
        <v>1274</v>
      </c>
      <c r="C71" s="574">
        <v>78.162791591000001</v>
      </c>
      <c r="D71" s="574">
        <v>71.588139374999997</v>
      </c>
      <c r="E71" s="574">
        <v>62.238015226999998</v>
      </c>
      <c r="F71" s="574">
        <v>53.953679737999998</v>
      </c>
      <c r="G71" s="574">
        <v>48.157544473999998</v>
      </c>
      <c r="H71" s="574">
        <v>41.087167907999998</v>
      </c>
      <c r="I71" s="574">
        <v>40.587571984999997</v>
      </c>
      <c r="J71" s="574">
        <v>38.842501482000003</v>
      </c>
      <c r="K71" s="574">
        <v>39.061255222</v>
      </c>
      <c r="L71" s="574">
        <v>39.228720864000003</v>
      </c>
      <c r="M71" s="574">
        <v>38.986413343000002</v>
      </c>
      <c r="N71" s="574">
        <v>38.616763118999998</v>
      </c>
      <c r="O71" s="574">
        <v>38.748405374000001</v>
      </c>
      <c r="P71" s="574">
        <v>38.274194700999999</v>
      </c>
      <c r="Q71" s="574">
        <v>38.818668318</v>
      </c>
      <c r="R71" s="574">
        <v>38.996882673999998</v>
      </c>
      <c r="S71" s="574">
        <v>39.713114670000003</v>
      </c>
      <c r="T71" s="574">
        <v>42.203384653999997</v>
      </c>
      <c r="U71" s="574">
        <v>44.809042613999999</v>
      </c>
      <c r="V71" s="574">
        <v>49.488848711999999</v>
      </c>
      <c r="W71" s="574">
        <v>52.232182146</v>
      </c>
      <c r="X71" s="574">
        <v>51.924182455999997</v>
      </c>
      <c r="Y71" s="574">
        <v>51.193465852000003</v>
      </c>
      <c r="Z71" s="574">
        <v>50.572414698000003</v>
      </c>
      <c r="AA71" s="574">
        <v>49.103989118000001</v>
      </c>
      <c r="AB71" s="574">
        <v>48.019149237999997</v>
      </c>
      <c r="AC71" s="574">
        <v>45.684126822000003</v>
      </c>
      <c r="AD71" s="574">
        <v>43.464524826999998</v>
      </c>
      <c r="AE71" s="574">
        <v>45.177258846000001</v>
      </c>
      <c r="AF71" s="574">
        <v>48.626510099000001</v>
      </c>
      <c r="AG71" s="574">
        <v>51.419903732000002</v>
      </c>
      <c r="AH71" s="574">
        <v>53.135277064999997</v>
      </c>
      <c r="AI71" s="574">
        <v>55.175727502999997</v>
      </c>
      <c r="AJ71" s="574">
        <v>56.568798534999999</v>
      </c>
      <c r="AK71" s="574">
        <v>56.658359245</v>
      </c>
      <c r="AL71" s="574">
        <v>57.410214144999998</v>
      </c>
      <c r="AM71" s="574">
        <v>58.534836415000001</v>
      </c>
      <c r="AN71" s="574">
        <v>59.135826811000001</v>
      </c>
      <c r="AO71" s="574">
        <v>60.281418355</v>
      </c>
      <c r="AP71" s="574">
        <v>61.840568656999999</v>
      </c>
      <c r="AQ71" s="574">
        <v>63.313423161999999</v>
      </c>
      <c r="AR71" s="574">
        <v>64.226260249000006</v>
      </c>
      <c r="AS71" s="574">
        <v>64.192535676999995</v>
      </c>
      <c r="AT71" s="574">
        <v>63.542476573000002</v>
      </c>
      <c r="AU71" s="574">
        <v>63.724828840000001</v>
      </c>
      <c r="AV71" s="574">
        <v>64.151380278999994</v>
      </c>
      <c r="AW71" s="574">
        <v>67.503030937000005</v>
      </c>
      <c r="AX71" s="574">
        <v>69.984553406000003</v>
      </c>
      <c r="AY71" s="574">
        <v>71.737394398000006</v>
      </c>
      <c r="AZ71" s="574">
        <v>73.438298848000002</v>
      </c>
      <c r="BA71" s="574">
        <v>75.064167729000005</v>
      </c>
      <c r="BB71" s="574">
        <v>76.787015050999997</v>
      </c>
      <c r="BC71" s="574">
        <v>78.288325819999997</v>
      </c>
      <c r="BD71" s="434" t="s">
        <v>1544</v>
      </c>
      <c r="BE71" s="434" t="s">
        <v>1544</v>
      </c>
      <c r="BF71" s="434" t="s">
        <v>1544</v>
      </c>
      <c r="BG71" s="434" t="s">
        <v>1544</v>
      </c>
      <c r="BH71" s="434" t="s">
        <v>1544</v>
      </c>
      <c r="BI71" s="434" t="s">
        <v>1544</v>
      </c>
      <c r="BJ71" s="434" t="s">
        <v>1544</v>
      </c>
      <c r="BK71" s="434" t="s">
        <v>1544</v>
      </c>
      <c r="BL71" s="434" t="s">
        <v>1544</v>
      </c>
      <c r="BM71" s="434" t="s">
        <v>1544</v>
      </c>
      <c r="BN71" s="434" t="s">
        <v>1544</v>
      </c>
      <c r="BO71" s="434" t="s">
        <v>1544</v>
      </c>
      <c r="BP71" s="434" t="s">
        <v>1544</v>
      </c>
      <c r="BQ71" s="434" t="s">
        <v>1544</v>
      </c>
      <c r="BR71" s="434" t="s">
        <v>1544</v>
      </c>
      <c r="BS71" s="434" t="s">
        <v>1544</v>
      </c>
      <c r="BT71" s="434" t="s">
        <v>1544</v>
      </c>
      <c r="BU71" s="434" t="s">
        <v>1544</v>
      </c>
      <c r="BV71" s="434" t="s">
        <v>1544</v>
      </c>
    </row>
    <row r="72" spans="1:74" ht="11.1" customHeight="1" x14ac:dyDescent="0.2">
      <c r="A72" s="300" t="s">
        <v>1487</v>
      </c>
      <c r="B72" s="680" t="s">
        <v>1276</v>
      </c>
      <c r="C72" s="574">
        <v>314.66753691000002</v>
      </c>
      <c r="D72" s="574">
        <v>249.27044862</v>
      </c>
      <c r="E72" s="574">
        <v>210.05848779999999</v>
      </c>
      <c r="F72" s="574">
        <v>189.29450949</v>
      </c>
      <c r="G72" s="574">
        <v>138.45896848999999</v>
      </c>
      <c r="H72" s="574">
        <v>105.96424266</v>
      </c>
      <c r="I72" s="574">
        <v>80.510492029000005</v>
      </c>
      <c r="J72" s="574">
        <v>69.923931788999994</v>
      </c>
      <c r="K72" s="574">
        <v>77.853224638</v>
      </c>
      <c r="L72" s="574">
        <v>85.191982018000004</v>
      </c>
      <c r="M72" s="574">
        <v>105.30861598</v>
      </c>
      <c r="N72" s="574">
        <v>131.78193110000001</v>
      </c>
      <c r="O72" s="574">
        <v>152.55792492</v>
      </c>
      <c r="P72" s="574">
        <v>174.5445426</v>
      </c>
      <c r="Q72" s="574">
        <v>195.92991147999999</v>
      </c>
      <c r="R72" s="574">
        <v>202.64811279</v>
      </c>
      <c r="S72" s="574">
        <v>216.60697547999999</v>
      </c>
      <c r="T72" s="574">
        <v>224.17222613999999</v>
      </c>
      <c r="U72" s="574">
        <v>231.33572892000001</v>
      </c>
      <c r="V72" s="574">
        <v>240.53572944000001</v>
      </c>
      <c r="W72" s="574">
        <v>258.47354361999999</v>
      </c>
      <c r="X72" s="574">
        <v>266.5519658</v>
      </c>
      <c r="Y72" s="574">
        <v>273.02750608000002</v>
      </c>
      <c r="Z72" s="574">
        <v>282.02273322000002</v>
      </c>
      <c r="AA72" s="574">
        <v>294.14589303999998</v>
      </c>
      <c r="AB72" s="574">
        <v>310.36962256999999</v>
      </c>
      <c r="AC72" s="574">
        <v>317.65534337000003</v>
      </c>
      <c r="AD72" s="574">
        <v>319.58058155999998</v>
      </c>
      <c r="AE72" s="574">
        <v>330.76130769999997</v>
      </c>
      <c r="AF72" s="574">
        <v>334.68685371999999</v>
      </c>
      <c r="AG72" s="574">
        <v>337.98878064000002</v>
      </c>
      <c r="AH72" s="574">
        <v>357.97236349000002</v>
      </c>
      <c r="AI72" s="574">
        <v>374.50477921999999</v>
      </c>
      <c r="AJ72" s="574">
        <v>371.28038548000001</v>
      </c>
      <c r="AK72" s="574">
        <v>382.17981341000001</v>
      </c>
      <c r="AL72" s="574">
        <v>403.03501840000001</v>
      </c>
      <c r="AM72" s="574">
        <v>399.54395038000001</v>
      </c>
      <c r="AN72" s="574">
        <v>395.60635524999998</v>
      </c>
      <c r="AO72" s="574">
        <v>376.39102374999999</v>
      </c>
      <c r="AP72" s="574">
        <v>347.71605652</v>
      </c>
      <c r="AQ72" s="574">
        <v>334.28381301000002</v>
      </c>
      <c r="AR72" s="574">
        <v>333.63795798000001</v>
      </c>
      <c r="AS72" s="574">
        <v>332.9045749</v>
      </c>
      <c r="AT72" s="574">
        <v>331.68586135999999</v>
      </c>
      <c r="AU72" s="574">
        <v>328.20437914000001</v>
      </c>
      <c r="AV72" s="574">
        <v>332.35394036999998</v>
      </c>
      <c r="AW72" s="574">
        <v>329.03803540000001</v>
      </c>
      <c r="AX72" s="574">
        <v>334.54509494000001</v>
      </c>
      <c r="AY72" s="574">
        <v>331.19770622999999</v>
      </c>
      <c r="AZ72" s="574">
        <v>326.38302214999999</v>
      </c>
      <c r="BA72" s="574">
        <v>322.00139734999999</v>
      </c>
      <c r="BB72" s="574">
        <v>318.08620149000001</v>
      </c>
      <c r="BC72" s="574">
        <v>315.17188758999998</v>
      </c>
      <c r="BD72" s="434" t="s">
        <v>1544</v>
      </c>
      <c r="BE72" s="434" t="s">
        <v>1544</v>
      </c>
      <c r="BF72" s="434" t="s">
        <v>1544</v>
      </c>
      <c r="BG72" s="434" t="s">
        <v>1544</v>
      </c>
      <c r="BH72" s="434" t="s">
        <v>1544</v>
      </c>
      <c r="BI72" s="434" t="s">
        <v>1544</v>
      </c>
      <c r="BJ72" s="434" t="s">
        <v>1544</v>
      </c>
      <c r="BK72" s="434" t="s">
        <v>1544</v>
      </c>
      <c r="BL72" s="434" t="s">
        <v>1544</v>
      </c>
      <c r="BM72" s="434" t="s">
        <v>1544</v>
      </c>
      <c r="BN72" s="434" t="s">
        <v>1544</v>
      </c>
      <c r="BO72" s="434" t="s">
        <v>1544</v>
      </c>
      <c r="BP72" s="434" t="s">
        <v>1544</v>
      </c>
      <c r="BQ72" s="434" t="s">
        <v>1544</v>
      </c>
      <c r="BR72" s="434" t="s">
        <v>1544</v>
      </c>
      <c r="BS72" s="434" t="s">
        <v>1544</v>
      </c>
      <c r="BT72" s="434" t="s">
        <v>1544</v>
      </c>
      <c r="BU72" s="434" t="s">
        <v>1544</v>
      </c>
      <c r="BV72" s="434" t="s">
        <v>1544</v>
      </c>
    </row>
    <row r="73" spans="1:74" ht="11.1" customHeight="1" x14ac:dyDescent="0.2">
      <c r="A73" s="300" t="s">
        <v>1488</v>
      </c>
      <c r="B73" s="680" t="s">
        <v>1278</v>
      </c>
      <c r="C73" s="574">
        <v>558.62881913000001</v>
      </c>
      <c r="D73" s="574">
        <v>561.13668808</v>
      </c>
      <c r="E73" s="574">
        <v>549.44725915000004</v>
      </c>
      <c r="F73" s="574">
        <v>545.71027646000005</v>
      </c>
      <c r="G73" s="574">
        <v>533.10103215000004</v>
      </c>
      <c r="H73" s="574">
        <v>545.29672301000005</v>
      </c>
      <c r="I73" s="574">
        <v>544.70373280000001</v>
      </c>
      <c r="J73" s="574">
        <v>548.13092147999998</v>
      </c>
      <c r="K73" s="574">
        <v>561.57981009000002</v>
      </c>
      <c r="L73" s="574">
        <v>577.15485226999999</v>
      </c>
      <c r="M73" s="574">
        <v>596.07234600000004</v>
      </c>
      <c r="N73" s="574">
        <v>610.20975078000004</v>
      </c>
      <c r="O73" s="574">
        <v>615.59752113000002</v>
      </c>
      <c r="P73" s="574">
        <v>621.30289822999998</v>
      </c>
      <c r="Q73" s="574">
        <v>632.13160962999996</v>
      </c>
      <c r="R73" s="574">
        <v>642.34038604</v>
      </c>
      <c r="S73" s="574">
        <v>657.97587257999999</v>
      </c>
      <c r="T73" s="574">
        <v>687.42916542</v>
      </c>
      <c r="U73" s="574">
        <v>724.27303190999999</v>
      </c>
      <c r="V73" s="574">
        <v>763.65495887999998</v>
      </c>
      <c r="W73" s="574">
        <v>796.13240452000002</v>
      </c>
      <c r="X73" s="574">
        <v>805.95578223999996</v>
      </c>
      <c r="Y73" s="574">
        <v>799.89469269999995</v>
      </c>
      <c r="Z73" s="574">
        <v>804.69935194000004</v>
      </c>
      <c r="AA73" s="574">
        <v>824.90856369999995</v>
      </c>
      <c r="AB73" s="574">
        <v>840.53465907999998</v>
      </c>
      <c r="AC73" s="574">
        <v>849.13975686000003</v>
      </c>
      <c r="AD73" s="574">
        <v>855.86767843999996</v>
      </c>
      <c r="AE73" s="574">
        <v>877.42235760999995</v>
      </c>
      <c r="AF73" s="574">
        <v>914.85174015999996</v>
      </c>
      <c r="AG73" s="574">
        <v>952.38716431</v>
      </c>
      <c r="AH73" s="574">
        <v>969.21402837000005</v>
      </c>
      <c r="AI73" s="574">
        <v>962.10161497000001</v>
      </c>
      <c r="AJ73" s="574">
        <v>968.38934295000001</v>
      </c>
      <c r="AK73" s="574">
        <v>993.81973118999997</v>
      </c>
      <c r="AL73" s="574">
        <v>1008.5629758</v>
      </c>
      <c r="AM73" s="574">
        <v>1008.8585876</v>
      </c>
      <c r="AN73" s="574">
        <v>995.26745415000005</v>
      </c>
      <c r="AO73" s="574">
        <v>978.36361429999999</v>
      </c>
      <c r="AP73" s="574">
        <v>953.89920204999999</v>
      </c>
      <c r="AQ73" s="574">
        <v>926.93201079000005</v>
      </c>
      <c r="AR73" s="574">
        <v>880.23662394999997</v>
      </c>
      <c r="AS73" s="574">
        <v>818.43693761999998</v>
      </c>
      <c r="AT73" s="574">
        <v>753.18791463000002</v>
      </c>
      <c r="AU73" s="574">
        <v>692.44171768000001</v>
      </c>
      <c r="AV73" s="574">
        <v>632.83908832999998</v>
      </c>
      <c r="AW73" s="574">
        <v>600.99035597</v>
      </c>
      <c r="AX73" s="574">
        <v>568.38058144000001</v>
      </c>
      <c r="AY73" s="574">
        <v>552.38506744999995</v>
      </c>
      <c r="AZ73" s="574">
        <v>540.00858593999999</v>
      </c>
      <c r="BA73" s="574">
        <v>530.75419360000001</v>
      </c>
      <c r="BB73" s="574">
        <v>522.45759005000002</v>
      </c>
      <c r="BC73" s="574">
        <v>516.53750793999995</v>
      </c>
      <c r="BD73" s="434" t="s">
        <v>1544</v>
      </c>
      <c r="BE73" s="434" t="s">
        <v>1544</v>
      </c>
      <c r="BF73" s="434" t="s">
        <v>1544</v>
      </c>
      <c r="BG73" s="434" t="s">
        <v>1544</v>
      </c>
      <c r="BH73" s="434" t="s">
        <v>1544</v>
      </c>
      <c r="BI73" s="434" t="s">
        <v>1544</v>
      </c>
      <c r="BJ73" s="434" t="s">
        <v>1544</v>
      </c>
      <c r="BK73" s="434" t="s">
        <v>1544</v>
      </c>
      <c r="BL73" s="434" t="s">
        <v>1544</v>
      </c>
      <c r="BM73" s="434" t="s">
        <v>1544</v>
      </c>
      <c r="BN73" s="434" t="s">
        <v>1544</v>
      </c>
      <c r="BO73" s="434" t="s">
        <v>1544</v>
      </c>
      <c r="BP73" s="434" t="s">
        <v>1544</v>
      </c>
      <c r="BQ73" s="434" t="s">
        <v>1544</v>
      </c>
      <c r="BR73" s="434" t="s">
        <v>1544</v>
      </c>
      <c r="BS73" s="434" t="s">
        <v>1544</v>
      </c>
      <c r="BT73" s="434" t="s">
        <v>1544</v>
      </c>
      <c r="BU73" s="434" t="s">
        <v>1544</v>
      </c>
      <c r="BV73" s="434" t="s">
        <v>1544</v>
      </c>
    </row>
    <row r="74" spans="1:74" ht="11.1" customHeight="1" x14ac:dyDescent="0.2">
      <c r="A74" s="300" t="s">
        <v>1489</v>
      </c>
      <c r="B74" s="680" t="s">
        <v>1280</v>
      </c>
      <c r="C74" s="574">
        <v>750.86301346000005</v>
      </c>
      <c r="D74" s="574">
        <v>663.43364913000005</v>
      </c>
      <c r="E74" s="574">
        <v>604.08046247000004</v>
      </c>
      <c r="F74" s="574">
        <v>587.45808541999997</v>
      </c>
      <c r="G74" s="574">
        <v>491.54477617999999</v>
      </c>
      <c r="H74" s="574">
        <v>433.76418853000001</v>
      </c>
      <c r="I74" s="574">
        <v>400.20016016</v>
      </c>
      <c r="J74" s="574">
        <v>386.61293690000002</v>
      </c>
      <c r="K74" s="574">
        <v>411.00248538</v>
      </c>
      <c r="L74" s="574">
        <v>428.01002448999998</v>
      </c>
      <c r="M74" s="574">
        <v>463.82317734999998</v>
      </c>
      <c r="N74" s="574">
        <v>498.21353450999999</v>
      </c>
      <c r="O74" s="574">
        <v>525.48149149999995</v>
      </c>
      <c r="P74" s="574">
        <v>556.85134765999999</v>
      </c>
      <c r="Q74" s="574">
        <v>598.17279406</v>
      </c>
      <c r="R74" s="574">
        <v>619.07338064999999</v>
      </c>
      <c r="S74" s="574">
        <v>655.22313072999998</v>
      </c>
      <c r="T74" s="574">
        <v>682.18082256000002</v>
      </c>
      <c r="U74" s="574">
        <v>717.00700197000003</v>
      </c>
      <c r="V74" s="574">
        <v>742.06546286000003</v>
      </c>
      <c r="W74" s="574">
        <v>758.94051625999998</v>
      </c>
      <c r="X74" s="574">
        <v>753.04711578000001</v>
      </c>
      <c r="Y74" s="574">
        <v>752.73050283999999</v>
      </c>
      <c r="Z74" s="574">
        <v>763.46384938999995</v>
      </c>
      <c r="AA74" s="574">
        <v>772.02852909000001</v>
      </c>
      <c r="AB74" s="574">
        <v>784.82421457999999</v>
      </c>
      <c r="AC74" s="574">
        <v>789.82642195999995</v>
      </c>
      <c r="AD74" s="574">
        <v>794.43805393000002</v>
      </c>
      <c r="AE74" s="574">
        <v>817.22473257000001</v>
      </c>
      <c r="AF74" s="574">
        <v>829.74509017000003</v>
      </c>
      <c r="AG74" s="574">
        <v>835.73281814999996</v>
      </c>
      <c r="AH74" s="574">
        <v>848.72339362000002</v>
      </c>
      <c r="AI74" s="574">
        <v>857.17254183</v>
      </c>
      <c r="AJ74" s="574">
        <v>842.67256267000005</v>
      </c>
      <c r="AK74" s="574">
        <v>841.80659906000005</v>
      </c>
      <c r="AL74" s="574">
        <v>850.82497272000001</v>
      </c>
      <c r="AM74" s="574">
        <v>839.58515086</v>
      </c>
      <c r="AN74" s="574">
        <v>835.48137936000001</v>
      </c>
      <c r="AO74" s="574">
        <v>829.90243158999999</v>
      </c>
      <c r="AP74" s="574">
        <v>825.04396596000004</v>
      </c>
      <c r="AQ74" s="574">
        <v>828.14211359000001</v>
      </c>
      <c r="AR74" s="574">
        <v>833.33257656000001</v>
      </c>
      <c r="AS74" s="574">
        <v>836.42741812999998</v>
      </c>
      <c r="AT74" s="574">
        <v>832.64418123999997</v>
      </c>
      <c r="AU74" s="574">
        <v>829.31968302999996</v>
      </c>
      <c r="AV74" s="574">
        <v>834.31206622000002</v>
      </c>
      <c r="AW74" s="574">
        <v>841.38217847999999</v>
      </c>
      <c r="AX74" s="574">
        <v>844.04904690000001</v>
      </c>
      <c r="AY74" s="574">
        <v>844.94179269000006</v>
      </c>
      <c r="AZ74" s="574">
        <v>846.33589268000003</v>
      </c>
      <c r="BA74" s="574">
        <v>848.72218203</v>
      </c>
      <c r="BB74" s="574">
        <v>851.84047942999996</v>
      </c>
      <c r="BC74" s="574">
        <v>854.90784598000005</v>
      </c>
      <c r="BD74" s="468" t="s">
        <v>1544</v>
      </c>
      <c r="BE74" s="468" t="s">
        <v>1544</v>
      </c>
      <c r="BF74" s="468" t="s">
        <v>1544</v>
      </c>
      <c r="BG74" s="468" t="s">
        <v>1544</v>
      </c>
      <c r="BH74" s="468" t="s">
        <v>1544</v>
      </c>
      <c r="BI74" s="468" t="s">
        <v>1544</v>
      </c>
      <c r="BJ74" s="468" t="s">
        <v>1544</v>
      </c>
      <c r="BK74" s="468" t="s">
        <v>1544</v>
      </c>
      <c r="BL74" s="468" t="s">
        <v>1544</v>
      </c>
      <c r="BM74" s="468" t="s">
        <v>1544</v>
      </c>
      <c r="BN74" s="468" t="s">
        <v>1544</v>
      </c>
      <c r="BO74" s="468" t="s">
        <v>1544</v>
      </c>
      <c r="BP74" s="468" t="s">
        <v>1544</v>
      </c>
      <c r="BQ74" s="468" t="s">
        <v>1544</v>
      </c>
      <c r="BR74" s="468" t="s">
        <v>1544</v>
      </c>
      <c r="BS74" s="468" t="s">
        <v>1544</v>
      </c>
      <c r="BT74" s="468" t="s">
        <v>1544</v>
      </c>
      <c r="BU74" s="468" t="s">
        <v>1544</v>
      </c>
      <c r="BV74" s="468" t="s">
        <v>1544</v>
      </c>
    </row>
    <row r="75" spans="1:74" ht="11.1" customHeight="1" x14ac:dyDescent="0.2">
      <c r="A75" s="300" t="s">
        <v>1490</v>
      </c>
      <c r="B75" s="680" t="s">
        <v>1435</v>
      </c>
      <c r="C75" s="574">
        <v>367.95084193000002</v>
      </c>
      <c r="D75" s="574">
        <v>320.68744127000002</v>
      </c>
      <c r="E75" s="574">
        <v>280.62324271</v>
      </c>
      <c r="F75" s="574">
        <v>246.72519198000001</v>
      </c>
      <c r="G75" s="574">
        <v>210.94660561000001</v>
      </c>
      <c r="H75" s="574">
        <v>174.0460439</v>
      </c>
      <c r="I75" s="574">
        <v>168.26384558999999</v>
      </c>
      <c r="J75" s="574">
        <v>163.81057487999999</v>
      </c>
      <c r="K75" s="574">
        <v>167.15346273</v>
      </c>
      <c r="L75" s="574">
        <v>174.70303294999999</v>
      </c>
      <c r="M75" s="574">
        <v>186.13161079</v>
      </c>
      <c r="N75" s="574">
        <v>201.80843849999999</v>
      </c>
      <c r="O75" s="574">
        <v>219.99147500999999</v>
      </c>
      <c r="P75" s="574">
        <v>234.67053177</v>
      </c>
      <c r="Q75" s="574">
        <v>244.55099086999999</v>
      </c>
      <c r="R75" s="574">
        <v>250.97538442000001</v>
      </c>
      <c r="S75" s="574">
        <v>262.46686575000001</v>
      </c>
      <c r="T75" s="574">
        <v>276.74286659000001</v>
      </c>
      <c r="U75" s="574">
        <v>287.03558931999999</v>
      </c>
      <c r="V75" s="574">
        <v>290.24801667999998</v>
      </c>
      <c r="W75" s="574">
        <v>290.21630013999999</v>
      </c>
      <c r="X75" s="574">
        <v>292.86442633000001</v>
      </c>
      <c r="Y75" s="574">
        <v>300.53001791000003</v>
      </c>
      <c r="Z75" s="574">
        <v>315.00494048000002</v>
      </c>
      <c r="AA75" s="574">
        <v>334.96842349000002</v>
      </c>
      <c r="AB75" s="574">
        <v>354.83686266000001</v>
      </c>
      <c r="AC75" s="574">
        <v>373.32403907000003</v>
      </c>
      <c r="AD75" s="574">
        <v>389.51764637000002</v>
      </c>
      <c r="AE75" s="574">
        <v>404.60284431999997</v>
      </c>
      <c r="AF75" s="574">
        <v>421.90947428999999</v>
      </c>
      <c r="AG75" s="574">
        <v>435.43253400999998</v>
      </c>
      <c r="AH75" s="574">
        <v>447.87060821</v>
      </c>
      <c r="AI75" s="574">
        <v>448.06452152000003</v>
      </c>
      <c r="AJ75" s="574">
        <v>439.97137054000001</v>
      </c>
      <c r="AK75" s="574">
        <v>429.15490412999998</v>
      </c>
      <c r="AL75" s="574">
        <v>417.10065546999999</v>
      </c>
      <c r="AM75" s="574">
        <v>402.64200082999997</v>
      </c>
      <c r="AN75" s="574">
        <v>384.69050816999999</v>
      </c>
      <c r="AO75" s="574">
        <v>368.23244389000001</v>
      </c>
      <c r="AP75" s="574">
        <v>354.85041344000001</v>
      </c>
      <c r="AQ75" s="574">
        <v>353.16347767000002</v>
      </c>
      <c r="AR75" s="574">
        <v>371.06834696999999</v>
      </c>
      <c r="AS75" s="574">
        <v>400.04228859</v>
      </c>
      <c r="AT75" s="574">
        <v>425.68495331999998</v>
      </c>
      <c r="AU75" s="574">
        <v>443.25802883</v>
      </c>
      <c r="AV75" s="574">
        <v>465.34850369999998</v>
      </c>
      <c r="AW75" s="574">
        <v>464.73513457000001</v>
      </c>
      <c r="AX75" s="574">
        <v>467.90292335999999</v>
      </c>
      <c r="AY75" s="574">
        <v>452.93256780000002</v>
      </c>
      <c r="AZ75" s="574">
        <v>436.0520563</v>
      </c>
      <c r="BA75" s="574">
        <v>418.67232910000001</v>
      </c>
      <c r="BB75" s="574">
        <v>398.92165829999999</v>
      </c>
      <c r="BC75" s="574">
        <v>379.09802064000002</v>
      </c>
      <c r="BD75" s="434" t="s">
        <v>1544</v>
      </c>
      <c r="BE75" s="434" t="s">
        <v>1544</v>
      </c>
      <c r="BF75" s="434" t="s">
        <v>1544</v>
      </c>
      <c r="BG75" s="434" t="s">
        <v>1544</v>
      </c>
      <c r="BH75" s="434" t="s">
        <v>1544</v>
      </c>
      <c r="BI75" s="434" t="s">
        <v>1544</v>
      </c>
      <c r="BJ75" s="434" t="s">
        <v>1544</v>
      </c>
      <c r="BK75" s="434" t="s">
        <v>1544</v>
      </c>
      <c r="BL75" s="434" t="s">
        <v>1544</v>
      </c>
      <c r="BM75" s="434" t="s">
        <v>1544</v>
      </c>
      <c r="BN75" s="434" t="s">
        <v>1544</v>
      </c>
      <c r="BO75" s="434" t="s">
        <v>1544</v>
      </c>
      <c r="BP75" s="434" t="s">
        <v>1544</v>
      </c>
      <c r="BQ75" s="434" t="s">
        <v>1544</v>
      </c>
      <c r="BR75" s="434" t="s">
        <v>1544</v>
      </c>
      <c r="BS75" s="434" t="s">
        <v>1544</v>
      </c>
      <c r="BT75" s="434" t="s">
        <v>1544</v>
      </c>
      <c r="BU75" s="434" t="s">
        <v>1544</v>
      </c>
      <c r="BV75" s="434" t="s">
        <v>1544</v>
      </c>
    </row>
    <row r="76" spans="1:74" ht="11.1" customHeight="1" x14ac:dyDescent="0.2">
      <c r="A76" s="300"/>
      <c r="B76" s="761"/>
      <c r="C76" s="773"/>
      <c r="D76" s="773"/>
      <c r="E76" s="773"/>
      <c r="F76" s="773"/>
      <c r="G76" s="773"/>
      <c r="H76" s="773"/>
      <c r="I76" s="773"/>
      <c r="J76" s="773"/>
      <c r="K76" s="773"/>
      <c r="L76" s="773"/>
      <c r="M76" s="773"/>
      <c r="N76" s="773"/>
      <c r="O76" s="773"/>
      <c r="P76" s="773"/>
      <c r="Q76" s="773"/>
      <c r="R76" s="773"/>
      <c r="S76" s="773"/>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773"/>
      <c r="AQ76" s="773"/>
      <c r="AR76" s="773"/>
      <c r="AS76" s="773"/>
      <c r="AT76" s="773"/>
      <c r="AU76" s="773"/>
      <c r="AV76" s="773"/>
      <c r="AW76" s="773"/>
      <c r="AX76" s="773"/>
      <c r="AY76" s="773"/>
      <c r="AZ76" s="773"/>
      <c r="BA76" s="773"/>
      <c r="BB76" s="773"/>
      <c r="BC76" s="773"/>
      <c r="BD76" s="433"/>
      <c r="BE76" s="433"/>
      <c r="BF76" s="433"/>
      <c r="BG76" s="433"/>
      <c r="BH76" s="433"/>
      <c r="BI76" s="433"/>
      <c r="BJ76" s="433"/>
      <c r="BK76" s="433"/>
      <c r="BL76" s="433"/>
      <c r="BM76" s="433"/>
      <c r="BN76" s="433"/>
      <c r="BO76" s="433"/>
      <c r="BP76" s="433"/>
      <c r="BQ76" s="433"/>
      <c r="BR76" s="433"/>
      <c r="BS76" s="433"/>
      <c r="BT76" s="433"/>
      <c r="BU76" s="433"/>
      <c r="BV76" s="433"/>
    </row>
    <row r="77" spans="1:74" ht="11.1" customHeight="1" x14ac:dyDescent="0.2">
      <c r="A77" s="300"/>
      <c r="B77" s="38" t="s">
        <v>1546</v>
      </c>
      <c r="C77" s="773"/>
      <c r="D77" s="773"/>
      <c r="E77" s="773"/>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773"/>
      <c r="AQ77" s="773"/>
      <c r="AR77" s="773"/>
      <c r="AS77" s="773"/>
      <c r="AT77" s="773"/>
      <c r="AU77" s="773"/>
      <c r="AV77" s="773"/>
      <c r="AW77" s="773"/>
      <c r="AX77" s="773"/>
      <c r="AY77" s="773"/>
      <c r="AZ77" s="773"/>
      <c r="BA77" s="773"/>
      <c r="BB77" s="773"/>
      <c r="BC77" s="773"/>
      <c r="BD77" s="433"/>
      <c r="BE77" s="433"/>
      <c r="BF77" s="433"/>
      <c r="BG77" s="433"/>
      <c r="BH77" s="433"/>
      <c r="BI77" s="433"/>
      <c r="BJ77" s="433"/>
      <c r="BK77" s="433"/>
      <c r="BL77" s="433"/>
      <c r="BM77" s="433"/>
      <c r="BN77" s="433"/>
      <c r="BO77" s="433"/>
      <c r="BP77" s="433"/>
      <c r="BQ77" s="433"/>
      <c r="BR77" s="433"/>
      <c r="BS77" s="433"/>
      <c r="BT77" s="433"/>
      <c r="BU77" s="433"/>
      <c r="BV77" s="433"/>
    </row>
    <row r="78" spans="1:74" ht="11.1" customHeight="1" x14ac:dyDescent="0.2">
      <c r="A78" s="300" t="s">
        <v>1491</v>
      </c>
      <c r="B78" s="680" t="s">
        <v>1272</v>
      </c>
      <c r="C78" s="574">
        <v>26.605761314999999</v>
      </c>
      <c r="D78" s="574">
        <v>25.530242807</v>
      </c>
      <c r="E78" s="574">
        <v>25.254448646</v>
      </c>
      <c r="F78" s="574">
        <v>26.981582552999999</v>
      </c>
      <c r="G78" s="574">
        <v>28.642383650999999</v>
      </c>
      <c r="H78" s="574">
        <v>31.932770923</v>
      </c>
      <c r="I78" s="574">
        <v>36.829634061</v>
      </c>
      <c r="J78" s="574">
        <v>37.807470725999998</v>
      </c>
      <c r="K78" s="574">
        <v>39.851146823999997</v>
      </c>
      <c r="L78" s="574">
        <v>39.826138307000001</v>
      </c>
      <c r="M78" s="574">
        <v>36.915843465999998</v>
      </c>
      <c r="N78" s="574">
        <v>34.355389926999997</v>
      </c>
      <c r="O78" s="574">
        <v>34.855932101000001</v>
      </c>
      <c r="P78" s="574">
        <v>33.929181866</v>
      </c>
      <c r="Q78" s="574">
        <v>32.682322593999999</v>
      </c>
      <c r="R78" s="574">
        <v>30.989655155000001</v>
      </c>
      <c r="S78" s="574">
        <v>31.302626788000001</v>
      </c>
      <c r="T78" s="574">
        <v>32.629515789999999</v>
      </c>
      <c r="U78" s="574">
        <v>34.002137525000002</v>
      </c>
      <c r="V78" s="574">
        <v>38.490706482999997</v>
      </c>
      <c r="W78" s="574">
        <v>36.198038398000001</v>
      </c>
      <c r="X78" s="574">
        <v>32.396556943999997</v>
      </c>
      <c r="Y78" s="574">
        <v>31.291591103999998</v>
      </c>
      <c r="Z78" s="574">
        <v>30.183353876999998</v>
      </c>
      <c r="AA78" s="574">
        <v>28.126382807999999</v>
      </c>
      <c r="AB78" s="574">
        <v>27.169757283999999</v>
      </c>
      <c r="AC78" s="574">
        <v>25.276456159999999</v>
      </c>
      <c r="AD78" s="574">
        <v>23.358377169000001</v>
      </c>
      <c r="AE78" s="574">
        <v>23.586106915999999</v>
      </c>
      <c r="AF78" s="574">
        <v>24.383009419</v>
      </c>
      <c r="AG78" s="574">
        <v>24.758637972999999</v>
      </c>
      <c r="AH78" s="574">
        <v>25.750756242000001</v>
      </c>
      <c r="AI78" s="574">
        <v>27.414296008000001</v>
      </c>
      <c r="AJ78" s="574">
        <v>28.195604470999999</v>
      </c>
      <c r="AK78" s="574">
        <v>27.775812832</v>
      </c>
      <c r="AL78" s="574">
        <v>24.974184079</v>
      </c>
      <c r="AM78" s="574">
        <v>25.068876076999999</v>
      </c>
      <c r="AN78" s="574">
        <v>25.424630330999999</v>
      </c>
      <c r="AO78" s="574">
        <v>25.545869542999998</v>
      </c>
      <c r="AP78" s="574">
        <v>26.042775765999998</v>
      </c>
      <c r="AQ78" s="574">
        <v>26.533340988999999</v>
      </c>
      <c r="AR78" s="574">
        <v>26.711312511999999</v>
      </c>
      <c r="AS78" s="574">
        <v>28.362020936</v>
      </c>
      <c r="AT78" s="574">
        <v>29.844437681999999</v>
      </c>
      <c r="AU78" s="574">
        <v>30.396398225999999</v>
      </c>
      <c r="AV78" s="574">
        <v>33.821214234999999</v>
      </c>
      <c r="AW78" s="574">
        <v>35.495667019999999</v>
      </c>
      <c r="AX78" s="574">
        <v>36.129358365999998</v>
      </c>
      <c r="AY78" s="574">
        <v>35.201002027999998</v>
      </c>
      <c r="AZ78" s="574">
        <v>34.193905170999997</v>
      </c>
      <c r="BA78" s="574">
        <v>33.582331521999997</v>
      </c>
      <c r="BB78" s="574">
        <v>31.536944287000001</v>
      </c>
      <c r="BC78" s="574">
        <v>31.429286878999999</v>
      </c>
      <c r="BD78" s="468" t="s">
        <v>1544</v>
      </c>
      <c r="BE78" s="468" t="s">
        <v>1544</v>
      </c>
      <c r="BF78" s="468" t="s">
        <v>1544</v>
      </c>
      <c r="BG78" s="468" t="s">
        <v>1544</v>
      </c>
      <c r="BH78" s="468" t="s">
        <v>1544</v>
      </c>
      <c r="BI78" s="468" t="s">
        <v>1544</v>
      </c>
      <c r="BJ78" s="468" t="s">
        <v>1544</v>
      </c>
      <c r="BK78" s="468" t="s">
        <v>1544</v>
      </c>
      <c r="BL78" s="468" t="s">
        <v>1544</v>
      </c>
      <c r="BM78" s="468" t="s">
        <v>1544</v>
      </c>
      <c r="BN78" s="468" t="s">
        <v>1544</v>
      </c>
      <c r="BO78" s="468" t="s">
        <v>1544</v>
      </c>
      <c r="BP78" s="468" t="s">
        <v>1544</v>
      </c>
      <c r="BQ78" s="468" t="s">
        <v>1544</v>
      </c>
      <c r="BR78" s="468" t="s">
        <v>1544</v>
      </c>
      <c r="BS78" s="468" t="s">
        <v>1544</v>
      </c>
      <c r="BT78" s="468" t="s">
        <v>1544</v>
      </c>
      <c r="BU78" s="468" t="s">
        <v>1544</v>
      </c>
      <c r="BV78" s="468" t="s">
        <v>1544</v>
      </c>
    </row>
    <row r="79" spans="1:74" ht="11.1" customHeight="1" x14ac:dyDescent="0.2">
      <c r="A79" s="300" t="s">
        <v>1492</v>
      </c>
      <c r="B79" s="680" t="s">
        <v>1274</v>
      </c>
      <c r="C79" s="574">
        <v>1.5447192014</v>
      </c>
      <c r="D79" s="574">
        <v>1.4106037315</v>
      </c>
      <c r="E79" s="574">
        <v>1.1968849081999999</v>
      </c>
      <c r="F79" s="574">
        <v>1.0179939573000001</v>
      </c>
      <c r="G79" s="574">
        <v>0.94426557791999999</v>
      </c>
      <c r="H79" s="574">
        <v>1.1334391147</v>
      </c>
      <c r="I79" s="574">
        <v>2.3061120445999999</v>
      </c>
      <c r="J79" s="574">
        <v>3.6132559517999998</v>
      </c>
      <c r="K79" s="574">
        <v>3.8295348257000001</v>
      </c>
      <c r="L79" s="574">
        <v>3.7360686536999999</v>
      </c>
      <c r="M79" s="574">
        <v>4.1038329834000002</v>
      </c>
      <c r="N79" s="574">
        <v>3.3290313033999999</v>
      </c>
      <c r="O79" s="574">
        <v>3.3694265542999999</v>
      </c>
      <c r="P79" s="574">
        <v>3.4794722454999998</v>
      </c>
      <c r="Q79" s="574">
        <v>3.5289698470999999</v>
      </c>
      <c r="R79" s="574">
        <v>2.9431609564999999</v>
      </c>
      <c r="S79" s="574">
        <v>3.0548549746</v>
      </c>
      <c r="T79" s="574">
        <v>2.8906427844999998</v>
      </c>
      <c r="U79" s="574">
        <v>2.8450185787</v>
      </c>
      <c r="V79" s="574">
        <v>2.9993241643999999</v>
      </c>
      <c r="W79" s="574">
        <v>2.8699001178999999</v>
      </c>
      <c r="X79" s="574">
        <v>2.3873187335999999</v>
      </c>
      <c r="Y79" s="574">
        <v>2.2258028631000002</v>
      </c>
      <c r="Z79" s="574">
        <v>2.1798454611000002</v>
      </c>
      <c r="AA79" s="574">
        <v>1.9839995603</v>
      </c>
      <c r="AB79" s="574">
        <v>1.7784870088</v>
      </c>
      <c r="AC79" s="574">
        <v>1.6920046971</v>
      </c>
      <c r="AD79" s="574">
        <v>1.3072037541999999</v>
      </c>
      <c r="AE79" s="574">
        <v>1.3385854473000001</v>
      </c>
      <c r="AF79" s="574">
        <v>1.3973135085999999</v>
      </c>
      <c r="AG79" s="574">
        <v>1.3621166551999999</v>
      </c>
      <c r="AH79" s="574">
        <v>1.3982967649</v>
      </c>
      <c r="AI79" s="574">
        <v>1.4519928289999999</v>
      </c>
      <c r="AJ79" s="574">
        <v>1.4504820137000001</v>
      </c>
      <c r="AK79" s="574">
        <v>1.4164589810999999</v>
      </c>
      <c r="AL79" s="574">
        <v>1.4626806151</v>
      </c>
      <c r="AM79" s="574">
        <v>1.4453046028000001</v>
      </c>
      <c r="AN79" s="574">
        <v>1.4494075199000001</v>
      </c>
      <c r="AO79" s="574">
        <v>1.4702784965</v>
      </c>
      <c r="AP79" s="574">
        <v>1.5083065525999999</v>
      </c>
      <c r="AQ79" s="574">
        <v>1.5442298332</v>
      </c>
      <c r="AR79" s="574">
        <v>1.6157549748</v>
      </c>
      <c r="AS79" s="574">
        <v>1.7232895483999999</v>
      </c>
      <c r="AT79" s="574">
        <v>1.7949852139</v>
      </c>
      <c r="AU79" s="574">
        <v>1.8338080242000001</v>
      </c>
      <c r="AV79" s="574">
        <v>1.8868053023</v>
      </c>
      <c r="AW79" s="574">
        <v>2.0834268807999998</v>
      </c>
      <c r="AX79" s="574">
        <v>2.1369329283999998</v>
      </c>
      <c r="AY79" s="574">
        <v>2.2073044429999999</v>
      </c>
      <c r="AZ79" s="574">
        <v>2.2666141620000002</v>
      </c>
      <c r="BA79" s="574">
        <v>2.2407214247999998</v>
      </c>
      <c r="BB79" s="574">
        <v>2.2584416191000001</v>
      </c>
      <c r="BC79" s="574">
        <v>2.3025978182000002</v>
      </c>
      <c r="BD79" s="434" t="s">
        <v>1544</v>
      </c>
      <c r="BE79" s="434" t="s">
        <v>1544</v>
      </c>
      <c r="BF79" s="434" t="s">
        <v>1544</v>
      </c>
      <c r="BG79" s="434" t="s">
        <v>1544</v>
      </c>
      <c r="BH79" s="434" t="s">
        <v>1544</v>
      </c>
      <c r="BI79" s="434" t="s">
        <v>1544</v>
      </c>
      <c r="BJ79" s="434" t="s">
        <v>1544</v>
      </c>
      <c r="BK79" s="434" t="s">
        <v>1544</v>
      </c>
      <c r="BL79" s="434" t="s">
        <v>1544</v>
      </c>
      <c r="BM79" s="434" t="s">
        <v>1544</v>
      </c>
      <c r="BN79" s="434" t="s">
        <v>1544</v>
      </c>
      <c r="BO79" s="434" t="s">
        <v>1544</v>
      </c>
      <c r="BP79" s="434" t="s">
        <v>1544</v>
      </c>
      <c r="BQ79" s="434" t="s">
        <v>1544</v>
      </c>
      <c r="BR79" s="434" t="s">
        <v>1544</v>
      </c>
      <c r="BS79" s="434" t="s">
        <v>1544</v>
      </c>
      <c r="BT79" s="434" t="s">
        <v>1544</v>
      </c>
      <c r="BU79" s="434" t="s">
        <v>1544</v>
      </c>
      <c r="BV79" s="434" t="s">
        <v>1544</v>
      </c>
    </row>
    <row r="80" spans="1:74" ht="11.1" customHeight="1" x14ac:dyDescent="0.2">
      <c r="A80" s="300" t="s">
        <v>1493</v>
      </c>
      <c r="B80" s="680" t="s">
        <v>1276</v>
      </c>
      <c r="C80" s="574">
        <v>4.3342635938000003</v>
      </c>
      <c r="D80" s="574">
        <v>3.3799382863999998</v>
      </c>
      <c r="E80" s="574">
        <v>2.6793174463999998</v>
      </c>
      <c r="F80" s="574">
        <v>2.3442044519</v>
      </c>
      <c r="G80" s="574">
        <v>1.8099211567</v>
      </c>
      <c r="H80" s="574">
        <v>2.1087411474</v>
      </c>
      <c r="I80" s="574">
        <v>2.8753747153</v>
      </c>
      <c r="J80" s="574">
        <v>4.6615954526000003</v>
      </c>
      <c r="K80" s="574">
        <v>6.3814118554999997</v>
      </c>
      <c r="L80" s="574">
        <v>8.5191982018000001</v>
      </c>
      <c r="M80" s="574">
        <v>10.530861598</v>
      </c>
      <c r="N80" s="574">
        <v>7.4034792750999996</v>
      </c>
      <c r="O80" s="574">
        <v>6.1639565624000001</v>
      </c>
      <c r="P80" s="574">
        <v>6.1785678797000001</v>
      </c>
      <c r="Q80" s="574">
        <v>6.6192537664</v>
      </c>
      <c r="R80" s="574">
        <v>6.6442004194999997</v>
      </c>
      <c r="S80" s="574">
        <v>6.8764119200999998</v>
      </c>
      <c r="T80" s="574">
        <v>6.3685291515999998</v>
      </c>
      <c r="U80" s="574">
        <v>6.5627157140000003</v>
      </c>
      <c r="V80" s="574">
        <v>6.6815480399</v>
      </c>
      <c r="W80" s="574">
        <v>7.1798206560000004</v>
      </c>
      <c r="X80" s="574">
        <v>7.0145254156999997</v>
      </c>
      <c r="Y80" s="574">
        <v>7.1849343703999997</v>
      </c>
      <c r="Z80" s="574">
        <v>6.9807607232000004</v>
      </c>
      <c r="AA80" s="574">
        <v>6.6851339328000003</v>
      </c>
      <c r="AB80" s="574">
        <v>6.6318295421000002</v>
      </c>
      <c r="AC80" s="574">
        <v>6.2592185885999996</v>
      </c>
      <c r="AD80" s="574">
        <v>5.6313758864999999</v>
      </c>
      <c r="AE80" s="574">
        <v>5.4001846155999997</v>
      </c>
      <c r="AF80" s="574">
        <v>5.1019337457000002</v>
      </c>
      <c r="AG80" s="574">
        <v>4.8631479228999996</v>
      </c>
      <c r="AH80" s="574">
        <v>4.8869947234</v>
      </c>
      <c r="AI80" s="574">
        <v>4.9669068863000003</v>
      </c>
      <c r="AJ80" s="574">
        <v>4.7907146514000001</v>
      </c>
      <c r="AK80" s="574">
        <v>5.0286817554000001</v>
      </c>
      <c r="AL80" s="574">
        <v>5.3205943022</v>
      </c>
      <c r="AM80" s="574">
        <v>5.2745075958000003</v>
      </c>
      <c r="AN80" s="574">
        <v>5.1916844521999996</v>
      </c>
      <c r="AO80" s="574">
        <v>4.8255259455999999</v>
      </c>
      <c r="AP80" s="574">
        <v>4.4436556744000004</v>
      </c>
      <c r="AQ80" s="574">
        <v>4.3189123128000002</v>
      </c>
      <c r="AR80" s="574">
        <v>4.5547844092999998</v>
      </c>
      <c r="AS80" s="574">
        <v>5.0631874509000001</v>
      </c>
      <c r="AT80" s="574">
        <v>5.4733640487999997</v>
      </c>
      <c r="AU80" s="574">
        <v>5.6344099422999996</v>
      </c>
      <c r="AV80" s="574">
        <v>6.0703916049000002</v>
      </c>
      <c r="AW80" s="574">
        <v>6.1849254775000002</v>
      </c>
      <c r="AX80" s="574">
        <v>6.0551148405999999</v>
      </c>
      <c r="AY80" s="574">
        <v>6.0217764769000004</v>
      </c>
      <c r="AZ80" s="574">
        <v>5.9127359085000002</v>
      </c>
      <c r="BA80" s="574">
        <v>5.6491473220000001</v>
      </c>
      <c r="BB80" s="574">
        <v>5.6548658043</v>
      </c>
      <c r="BC80" s="574">
        <v>5.4153245291000003</v>
      </c>
      <c r="BD80" s="434" t="s">
        <v>1544</v>
      </c>
      <c r="BE80" s="434" t="s">
        <v>1544</v>
      </c>
      <c r="BF80" s="434" t="s">
        <v>1544</v>
      </c>
      <c r="BG80" s="434" t="s">
        <v>1544</v>
      </c>
      <c r="BH80" s="434" t="s">
        <v>1544</v>
      </c>
      <c r="BI80" s="434" t="s">
        <v>1544</v>
      </c>
      <c r="BJ80" s="434" t="s">
        <v>1544</v>
      </c>
      <c r="BK80" s="434" t="s">
        <v>1544</v>
      </c>
      <c r="BL80" s="434" t="s">
        <v>1544</v>
      </c>
      <c r="BM80" s="434" t="s">
        <v>1544</v>
      </c>
      <c r="BN80" s="434" t="s">
        <v>1544</v>
      </c>
      <c r="BO80" s="434" t="s">
        <v>1544</v>
      </c>
      <c r="BP80" s="434" t="s">
        <v>1544</v>
      </c>
      <c r="BQ80" s="434" t="s">
        <v>1544</v>
      </c>
      <c r="BR80" s="434" t="s">
        <v>1544</v>
      </c>
      <c r="BS80" s="434" t="s">
        <v>1544</v>
      </c>
      <c r="BT80" s="434" t="s">
        <v>1544</v>
      </c>
      <c r="BU80" s="434" t="s">
        <v>1544</v>
      </c>
      <c r="BV80" s="434" t="s">
        <v>1544</v>
      </c>
    </row>
    <row r="81" spans="1:74" ht="11.1" customHeight="1" x14ac:dyDescent="0.2">
      <c r="A81" s="300" t="s">
        <v>1494</v>
      </c>
      <c r="B81" s="680" t="s">
        <v>1278</v>
      </c>
      <c r="C81" s="574">
        <v>10.580091271000001</v>
      </c>
      <c r="D81" s="574">
        <v>10.843221026</v>
      </c>
      <c r="E81" s="574">
        <v>12.102362535999999</v>
      </c>
      <c r="F81" s="574">
        <v>13.070904825</v>
      </c>
      <c r="G81" s="574">
        <v>12.617775909000001</v>
      </c>
      <c r="H81" s="574">
        <v>14.939636246999999</v>
      </c>
      <c r="I81" s="574">
        <v>17.02199165</v>
      </c>
      <c r="J81" s="574">
        <v>17.129091295999999</v>
      </c>
      <c r="K81" s="574">
        <v>17.332710188</v>
      </c>
      <c r="L81" s="574">
        <v>17.623048923999999</v>
      </c>
      <c r="M81" s="574">
        <v>16.673352336000001</v>
      </c>
      <c r="N81" s="574">
        <v>16.672397562</v>
      </c>
      <c r="O81" s="574">
        <v>15.684013277</v>
      </c>
      <c r="P81" s="574">
        <v>14.881506545000001</v>
      </c>
      <c r="Q81" s="574">
        <v>14.047369102999999</v>
      </c>
      <c r="R81" s="574">
        <v>13.594505525000001</v>
      </c>
      <c r="S81" s="574">
        <v>13.925415293</v>
      </c>
      <c r="T81" s="574">
        <v>14.688657381000001</v>
      </c>
      <c r="U81" s="574">
        <v>14.41339367</v>
      </c>
      <c r="V81" s="574">
        <v>14.756617563000001</v>
      </c>
      <c r="W81" s="574">
        <v>15.549461025999999</v>
      </c>
      <c r="X81" s="574">
        <v>17.147995367</v>
      </c>
      <c r="Y81" s="574">
        <v>16.159488741000001</v>
      </c>
      <c r="Z81" s="574">
        <v>16.626019668000001</v>
      </c>
      <c r="AA81" s="574">
        <v>16.834868647</v>
      </c>
      <c r="AB81" s="574">
        <v>16.611356899</v>
      </c>
      <c r="AC81" s="574">
        <v>15.163209944</v>
      </c>
      <c r="AD81" s="574">
        <v>14.324145246</v>
      </c>
      <c r="AE81" s="574">
        <v>12.903269965</v>
      </c>
      <c r="AF81" s="574">
        <v>13.144421553999999</v>
      </c>
      <c r="AG81" s="574">
        <v>13.461302676000001</v>
      </c>
      <c r="AH81" s="574">
        <v>13.555440956</v>
      </c>
      <c r="AI81" s="574">
        <v>13.325507133</v>
      </c>
      <c r="AJ81" s="574">
        <v>13.220332326999999</v>
      </c>
      <c r="AK81" s="574">
        <v>13.250929749000001</v>
      </c>
      <c r="AL81" s="574">
        <v>13.629229403</v>
      </c>
      <c r="AM81" s="574">
        <v>13.915290863999999</v>
      </c>
      <c r="AN81" s="574">
        <v>13.596549919999999</v>
      </c>
      <c r="AO81" s="574">
        <v>13.635729816</v>
      </c>
      <c r="AP81" s="574">
        <v>13.157230373000001</v>
      </c>
      <c r="AQ81" s="574">
        <v>12.802928326</v>
      </c>
      <c r="AR81" s="574">
        <v>12.530058704</v>
      </c>
      <c r="AS81" s="574">
        <v>12.738318095</v>
      </c>
      <c r="AT81" s="574">
        <v>13.546545226999999</v>
      </c>
      <c r="AU81" s="574">
        <v>13.644171777</v>
      </c>
      <c r="AV81" s="574">
        <v>12.656781767</v>
      </c>
      <c r="AW81" s="574">
        <v>12.732846524999999</v>
      </c>
      <c r="AX81" s="574">
        <v>12.560896827000001</v>
      </c>
      <c r="AY81" s="574">
        <v>12.554206078</v>
      </c>
      <c r="AZ81" s="574">
        <v>11.344718192</v>
      </c>
      <c r="BA81" s="574">
        <v>11.538134643999999</v>
      </c>
      <c r="BB81" s="574">
        <v>11.740620001</v>
      </c>
      <c r="BC81" s="574">
        <v>13.043876463</v>
      </c>
      <c r="BD81" s="434" t="s">
        <v>1544</v>
      </c>
      <c r="BE81" s="434" t="s">
        <v>1544</v>
      </c>
      <c r="BF81" s="434" t="s">
        <v>1544</v>
      </c>
      <c r="BG81" s="434" t="s">
        <v>1544</v>
      </c>
      <c r="BH81" s="434" t="s">
        <v>1544</v>
      </c>
      <c r="BI81" s="434" t="s">
        <v>1544</v>
      </c>
      <c r="BJ81" s="434" t="s">
        <v>1544</v>
      </c>
      <c r="BK81" s="434" t="s">
        <v>1544</v>
      </c>
      <c r="BL81" s="434" t="s">
        <v>1544</v>
      </c>
      <c r="BM81" s="434" t="s">
        <v>1544</v>
      </c>
      <c r="BN81" s="434" t="s">
        <v>1544</v>
      </c>
      <c r="BO81" s="434" t="s">
        <v>1544</v>
      </c>
      <c r="BP81" s="434" t="s">
        <v>1544</v>
      </c>
      <c r="BQ81" s="434" t="s">
        <v>1544</v>
      </c>
      <c r="BR81" s="434" t="s">
        <v>1544</v>
      </c>
      <c r="BS81" s="434" t="s">
        <v>1544</v>
      </c>
      <c r="BT81" s="434" t="s">
        <v>1544</v>
      </c>
      <c r="BU81" s="434" t="s">
        <v>1544</v>
      </c>
      <c r="BV81" s="434" t="s">
        <v>1544</v>
      </c>
    </row>
    <row r="82" spans="1:74" ht="11.1" customHeight="1" x14ac:dyDescent="0.2">
      <c r="A82" s="300" t="s">
        <v>1495</v>
      </c>
      <c r="B82" s="680" t="s">
        <v>1280</v>
      </c>
      <c r="C82" s="574">
        <v>1.8412530981999999</v>
      </c>
      <c r="D82" s="574">
        <v>1.6503324605</v>
      </c>
      <c r="E82" s="574">
        <v>1.5041844185</v>
      </c>
      <c r="F82" s="574">
        <v>1.4424999028000001</v>
      </c>
      <c r="G82" s="574">
        <v>1.2144404600000001</v>
      </c>
      <c r="H82" s="574">
        <v>1.4507163496</v>
      </c>
      <c r="I82" s="574">
        <v>2.2184044355000001</v>
      </c>
      <c r="J82" s="574">
        <v>2.8585060029</v>
      </c>
      <c r="K82" s="574">
        <v>3.288019883</v>
      </c>
      <c r="L82" s="574">
        <v>3.4868433767</v>
      </c>
      <c r="M82" s="574">
        <v>3.7329833187000001</v>
      </c>
      <c r="N82" s="574">
        <v>3.7516079406</v>
      </c>
      <c r="O82" s="574">
        <v>3.4011747023000001</v>
      </c>
      <c r="P82" s="574">
        <v>3.2804203101999998</v>
      </c>
      <c r="Q82" s="574">
        <v>3.2403726654999998</v>
      </c>
      <c r="R82" s="574">
        <v>3.0458714914999998</v>
      </c>
      <c r="S82" s="574">
        <v>3.0475494453</v>
      </c>
      <c r="T82" s="574">
        <v>3.0319147668999999</v>
      </c>
      <c r="U82" s="574">
        <v>3.1039264154000001</v>
      </c>
      <c r="V82" s="574">
        <v>3.1543696615000001</v>
      </c>
      <c r="W82" s="574">
        <v>3.1701775951000002</v>
      </c>
      <c r="X82" s="574">
        <v>3.0580593534</v>
      </c>
      <c r="Y82" s="574">
        <v>2.9432277725999998</v>
      </c>
      <c r="Z82" s="574">
        <v>2.8723244898</v>
      </c>
      <c r="AA82" s="574">
        <v>2.8305353954000001</v>
      </c>
      <c r="AB82" s="574">
        <v>2.7307731891999998</v>
      </c>
      <c r="AC82" s="574">
        <v>2.7048850067000001</v>
      </c>
      <c r="AD82" s="574">
        <v>2.6327690271000002</v>
      </c>
      <c r="AE82" s="574">
        <v>2.6088578853</v>
      </c>
      <c r="AF82" s="574">
        <v>2.5174304919999999</v>
      </c>
      <c r="AG82" s="574">
        <v>2.4817604103000002</v>
      </c>
      <c r="AH82" s="574">
        <v>2.4672191675000001</v>
      </c>
      <c r="AI82" s="574">
        <v>2.4574900854999999</v>
      </c>
      <c r="AJ82" s="574">
        <v>2.4337113722999999</v>
      </c>
      <c r="AK82" s="574">
        <v>2.4571120813</v>
      </c>
      <c r="AL82" s="574">
        <v>2.4608097548000001</v>
      </c>
      <c r="AM82" s="574">
        <v>2.4056881112999999</v>
      </c>
      <c r="AN82" s="574">
        <v>2.3870896553000001</v>
      </c>
      <c r="AO82" s="574">
        <v>2.3410505827999999</v>
      </c>
      <c r="AP82" s="574">
        <v>2.3388914698000001</v>
      </c>
      <c r="AQ82" s="574">
        <v>2.3701834962000001</v>
      </c>
      <c r="AR82" s="574">
        <v>2.3441141393999998</v>
      </c>
      <c r="AS82" s="574">
        <v>2.3949246044999999</v>
      </c>
      <c r="AT82" s="574">
        <v>2.4374829662000002</v>
      </c>
      <c r="AU82" s="574">
        <v>2.4792815635999998</v>
      </c>
      <c r="AV82" s="574">
        <v>2.5730518618999998</v>
      </c>
      <c r="AW82" s="574">
        <v>2.6458559072000001</v>
      </c>
      <c r="AX82" s="574">
        <v>2.7118041667999999</v>
      </c>
      <c r="AY82" s="574">
        <v>2.7212296061000001</v>
      </c>
      <c r="AZ82" s="574">
        <v>2.7248418953</v>
      </c>
      <c r="BA82" s="574">
        <v>2.7444532968000002</v>
      </c>
      <c r="BB82" s="574">
        <v>2.7258895341999998</v>
      </c>
      <c r="BC82" s="574">
        <v>2.7139931617999999</v>
      </c>
      <c r="BD82" s="468" t="s">
        <v>1544</v>
      </c>
      <c r="BE82" s="468" t="s">
        <v>1544</v>
      </c>
      <c r="BF82" s="468" t="s">
        <v>1544</v>
      </c>
      <c r="BG82" s="468" t="s">
        <v>1544</v>
      </c>
      <c r="BH82" s="468" t="s">
        <v>1544</v>
      </c>
      <c r="BI82" s="468" t="s">
        <v>1544</v>
      </c>
      <c r="BJ82" s="468" t="s">
        <v>1544</v>
      </c>
      <c r="BK82" s="468" t="s">
        <v>1544</v>
      </c>
      <c r="BL82" s="468" t="s">
        <v>1544</v>
      </c>
      <c r="BM82" s="468" t="s">
        <v>1544</v>
      </c>
      <c r="BN82" s="468" t="s">
        <v>1544</v>
      </c>
      <c r="BO82" s="468" t="s">
        <v>1544</v>
      </c>
      <c r="BP82" s="468" t="s">
        <v>1544</v>
      </c>
      <c r="BQ82" s="468" t="s">
        <v>1544</v>
      </c>
      <c r="BR82" s="468" t="s">
        <v>1544</v>
      </c>
      <c r="BS82" s="468" t="s">
        <v>1544</v>
      </c>
      <c r="BT82" s="468" t="s">
        <v>1544</v>
      </c>
      <c r="BU82" s="468" t="s">
        <v>1544</v>
      </c>
      <c r="BV82" s="468" t="s">
        <v>1544</v>
      </c>
    </row>
    <row r="83" spans="1:74" ht="11.1" customHeight="1" x14ac:dyDescent="0.2">
      <c r="A83" s="300" t="s">
        <v>1496</v>
      </c>
      <c r="B83" s="680" t="s">
        <v>1435</v>
      </c>
      <c r="C83" s="574">
        <v>2.4727879162000002</v>
      </c>
      <c r="D83" s="574">
        <v>2.1964893237999998</v>
      </c>
      <c r="E83" s="574">
        <v>2.0994257559</v>
      </c>
      <c r="F83" s="574">
        <v>1.9620293597</v>
      </c>
      <c r="G83" s="574">
        <v>1.7726605513</v>
      </c>
      <c r="H83" s="574">
        <v>2.2900795249999999</v>
      </c>
      <c r="I83" s="574">
        <v>4.7265125165999997</v>
      </c>
      <c r="J83" s="574">
        <v>5.5062378110000001</v>
      </c>
      <c r="K83" s="574">
        <v>5.7838568419999996</v>
      </c>
      <c r="L83" s="574">
        <v>6.4704827018</v>
      </c>
      <c r="M83" s="574">
        <v>6.7074454339000003</v>
      </c>
      <c r="N83" s="574">
        <v>6.2286555094000002</v>
      </c>
      <c r="O83" s="574">
        <v>6.7689684618000001</v>
      </c>
      <c r="P83" s="574">
        <v>6.4293296375000004</v>
      </c>
      <c r="Q83" s="574">
        <v>5.6609025663999999</v>
      </c>
      <c r="R83" s="574">
        <v>5.6083884787000002</v>
      </c>
      <c r="S83" s="574">
        <v>5.6142645079999998</v>
      </c>
      <c r="T83" s="574">
        <v>4.6747105841999996</v>
      </c>
      <c r="U83" s="574">
        <v>4.5561204654000003</v>
      </c>
      <c r="V83" s="574">
        <v>4.1169931444000003</v>
      </c>
      <c r="W83" s="574">
        <v>3.6459334187999999</v>
      </c>
      <c r="X83" s="574">
        <v>3.3185770688999998</v>
      </c>
      <c r="Y83" s="574">
        <v>3.2056535243000002</v>
      </c>
      <c r="Z83" s="574">
        <v>3.0523734542000001</v>
      </c>
      <c r="AA83" s="574">
        <v>3.1305460139000001</v>
      </c>
      <c r="AB83" s="574">
        <v>3.3412133961000001</v>
      </c>
      <c r="AC83" s="574">
        <v>3.4407745536999998</v>
      </c>
      <c r="AD83" s="574">
        <v>3.4168214592999999</v>
      </c>
      <c r="AE83" s="574">
        <v>3.5259507130999999</v>
      </c>
      <c r="AF83" s="574">
        <v>3.5276711896999999</v>
      </c>
      <c r="AG83" s="574">
        <v>3.3689170910000001</v>
      </c>
      <c r="AH83" s="574">
        <v>3.3053181417999999</v>
      </c>
      <c r="AI83" s="574">
        <v>3.0522106369999999</v>
      </c>
      <c r="AJ83" s="574">
        <v>2.8803363047000001</v>
      </c>
      <c r="AK83" s="574">
        <v>2.7687413169999999</v>
      </c>
      <c r="AL83" s="574">
        <v>2.6737221505000002</v>
      </c>
      <c r="AM83" s="574">
        <v>2.5086729023999998</v>
      </c>
      <c r="AN83" s="574">
        <v>2.3983198764</v>
      </c>
      <c r="AO83" s="574">
        <v>2.4630932700999999</v>
      </c>
      <c r="AP83" s="574">
        <v>2.5807302796</v>
      </c>
      <c r="AQ83" s="574">
        <v>2.5929770753999999</v>
      </c>
      <c r="AR83" s="574">
        <v>2.7847530729000001</v>
      </c>
      <c r="AS83" s="574">
        <v>3.0654581501</v>
      </c>
      <c r="AT83" s="574">
        <v>3.6570872278</v>
      </c>
      <c r="AU83" s="574">
        <v>3.8712491601000001</v>
      </c>
      <c r="AV83" s="574">
        <v>4.2017923584999997</v>
      </c>
      <c r="AW83" s="574">
        <v>4.2019451588000001</v>
      </c>
      <c r="AX83" s="574">
        <v>4.3831655584</v>
      </c>
      <c r="AY83" s="574">
        <v>4.2133262121000001</v>
      </c>
      <c r="AZ83" s="574">
        <v>4.0226204455000003</v>
      </c>
      <c r="BA83" s="574">
        <v>3.9590763981000001</v>
      </c>
      <c r="BB83" s="574">
        <v>3.8450280318000001</v>
      </c>
      <c r="BC83" s="574">
        <v>3.7166472611999999</v>
      </c>
      <c r="BD83" s="434" t="s">
        <v>1544</v>
      </c>
      <c r="BE83" s="434" t="s">
        <v>1544</v>
      </c>
      <c r="BF83" s="434" t="s">
        <v>1544</v>
      </c>
      <c r="BG83" s="434" t="s">
        <v>1544</v>
      </c>
      <c r="BH83" s="434" t="s">
        <v>1544</v>
      </c>
      <c r="BI83" s="434" t="s">
        <v>1544</v>
      </c>
      <c r="BJ83" s="434" t="s">
        <v>1544</v>
      </c>
      <c r="BK83" s="434" t="s">
        <v>1544</v>
      </c>
      <c r="BL83" s="434" t="s">
        <v>1544</v>
      </c>
      <c r="BM83" s="434" t="s">
        <v>1544</v>
      </c>
      <c r="BN83" s="434" t="s">
        <v>1544</v>
      </c>
      <c r="BO83" s="434" t="s">
        <v>1544</v>
      </c>
      <c r="BP83" s="434" t="s">
        <v>1544</v>
      </c>
      <c r="BQ83" s="434" t="s">
        <v>1544</v>
      </c>
      <c r="BR83" s="434" t="s">
        <v>1544</v>
      </c>
      <c r="BS83" s="434" t="s">
        <v>1544</v>
      </c>
      <c r="BT83" s="434" t="s">
        <v>1544</v>
      </c>
      <c r="BU83" s="434" t="s">
        <v>1544</v>
      </c>
      <c r="BV83" s="434" t="s">
        <v>1544</v>
      </c>
    </row>
    <row r="84" spans="1:74" ht="11.1" customHeight="1" x14ac:dyDescent="0.2">
      <c r="A84" s="192"/>
      <c r="B84" s="761"/>
      <c r="C84" s="773"/>
      <c r="D84" s="773"/>
      <c r="E84" s="773"/>
      <c r="F84" s="773"/>
      <c r="G84" s="773"/>
      <c r="H84" s="773"/>
      <c r="I84" s="773"/>
      <c r="J84" s="773"/>
      <c r="K84" s="773"/>
      <c r="L84" s="773"/>
      <c r="M84" s="773"/>
      <c r="N84" s="773"/>
      <c r="O84" s="773"/>
      <c r="P84" s="773"/>
      <c r="Q84" s="773"/>
      <c r="R84" s="773"/>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73"/>
      <c r="AR84" s="773"/>
      <c r="AS84" s="773"/>
      <c r="AT84" s="773"/>
      <c r="AU84" s="773"/>
      <c r="AV84" s="773"/>
      <c r="AW84" s="773"/>
      <c r="AX84" s="773"/>
      <c r="AY84" s="773"/>
      <c r="AZ84" s="773"/>
      <c r="BA84" s="773"/>
      <c r="BB84" s="773"/>
      <c r="BC84" s="773"/>
      <c r="BD84" s="433"/>
      <c r="BE84" s="433"/>
      <c r="BF84" s="433"/>
      <c r="BG84" s="433"/>
      <c r="BH84" s="433"/>
      <c r="BI84" s="433"/>
      <c r="BJ84" s="433"/>
      <c r="BK84" s="433"/>
      <c r="BL84" s="433"/>
      <c r="BM84" s="433"/>
      <c r="BN84" s="433"/>
      <c r="BO84" s="433"/>
      <c r="BP84" s="433"/>
      <c r="BQ84" s="433"/>
      <c r="BR84" s="433"/>
      <c r="BS84" s="433"/>
      <c r="BT84" s="433"/>
      <c r="BU84" s="433"/>
      <c r="BV84" s="433"/>
    </row>
    <row r="85" spans="1:74" ht="11.1" customHeight="1" x14ac:dyDescent="0.2">
      <c r="A85" s="192"/>
      <c r="B85" s="38" t="s">
        <v>1497</v>
      </c>
      <c r="C85" s="773"/>
      <c r="D85" s="773"/>
      <c r="E85" s="773"/>
      <c r="F85" s="773"/>
      <c r="G85" s="773"/>
      <c r="H85" s="773"/>
      <c r="I85" s="773"/>
      <c r="J85" s="773"/>
      <c r="K85" s="773"/>
      <c r="L85" s="773"/>
      <c r="M85" s="773"/>
      <c r="N85" s="773"/>
      <c r="O85" s="773"/>
      <c r="P85" s="773"/>
      <c r="Q85" s="773"/>
      <c r="R85" s="773"/>
      <c r="S85" s="773"/>
      <c r="T85" s="773"/>
      <c r="U85" s="773"/>
      <c r="V85" s="773"/>
      <c r="W85" s="773"/>
      <c r="X85" s="773"/>
      <c r="Y85" s="773"/>
      <c r="Z85" s="773"/>
      <c r="AA85" s="773"/>
      <c r="AB85" s="773"/>
      <c r="AC85" s="773"/>
      <c r="AD85" s="773"/>
      <c r="AE85" s="773"/>
      <c r="AF85" s="773"/>
      <c r="AG85" s="773"/>
      <c r="AH85" s="773"/>
      <c r="AI85" s="773"/>
      <c r="AJ85" s="773"/>
      <c r="AK85" s="773"/>
      <c r="AL85" s="773"/>
      <c r="AM85" s="773"/>
      <c r="AN85" s="773"/>
      <c r="AO85" s="773"/>
      <c r="AP85" s="773"/>
      <c r="AQ85" s="773"/>
      <c r="AR85" s="773"/>
      <c r="AS85" s="773"/>
      <c r="AT85" s="773"/>
      <c r="AU85" s="773"/>
      <c r="AV85" s="773"/>
      <c r="AW85" s="773"/>
      <c r="AX85" s="773"/>
      <c r="AY85" s="773"/>
      <c r="AZ85" s="773"/>
      <c r="BA85" s="773"/>
      <c r="BB85" s="773"/>
      <c r="BC85" s="773"/>
      <c r="BD85" s="433"/>
      <c r="BE85" s="433"/>
      <c r="BF85" s="433"/>
      <c r="BG85" s="433"/>
      <c r="BH85" s="433"/>
      <c r="BI85" s="433"/>
      <c r="BJ85" s="433"/>
      <c r="BK85" s="433"/>
      <c r="BL85" s="433"/>
      <c r="BM85" s="433"/>
      <c r="BN85" s="433"/>
      <c r="BO85" s="433"/>
      <c r="BP85" s="433"/>
      <c r="BQ85" s="433"/>
      <c r="BR85" s="433"/>
      <c r="BS85" s="433"/>
      <c r="BT85" s="433"/>
      <c r="BU85" s="433"/>
      <c r="BV85" s="433"/>
    </row>
    <row r="86" spans="1:74" ht="11.1" customHeight="1" x14ac:dyDescent="0.2">
      <c r="A86" s="300" t="s">
        <v>1498</v>
      </c>
      <c r="B86" s="680" t="s">
        <v>1272</v>
      </c>
      <c r="C86" s="574">
        <v>-1329.5329244</v>
      </c>
      <c r="D86" s="574">
        <v>-1370.4785919999999</v>
      </c>
      <c r="E86" s="574">
        <v>-1390.5041603</v>
      </c>
      <c r="F86" s="574">
        <v>-1422.1545088</v>
      </c>
      <c r="G86" s="574">
        <v>-1387.5129850999999</v>
      </c>
      <c r="H86" s="574">
        <v>-1406.9119819</v>
      </c>
      <c r="I86" s="574">
        <v>-1324.5503338000001</v>
      </c>
      <c r="J86" s="574">
        <v>-1196.409582</v>
      </c>
      <c r="K86" s="574">
        <v>-1060.0037497999999</v>
      </c>
      <c r="L86" s="574">
        <v>-972.08946616000003</v>
      </c>
      <c r="M86" s="574">
        <v>-927.69833263999999</v>
      </c>
      <c r="N86" s="574">
        <v>-928.69382994</v>
      </c>
      <c r="O86" s="574">
        <v>-939.32340442999998</v>
      </c>
      <c r="P86" s="574">
        <v>-994.33227978000002</v>
      </c>
      <c r="Q86" s="574">
        <v>-1087.3550078999999</v>
      </c>
      <c r="R86" s="574">
        <v>-1179.8718656000001</v>
      </c>
      <c r="S86" s="574">
        <v>-1226.2258583</v>
      </c>
      <c r="T86" s="574">
        <v>-1229.6748464</v>
      </c>
      <c r="U86" s="574">
        <v>-1213.8142012000001</v>
      </c>
      <c r="V86" s="574">
        <v>-1181.9747</v>
      </c>
      <c r="W86" s="574">
        <v>-1170.3527726</v>
      </c>
      <c r="X86" s="574">
        <v>-1176.9295998</v>
      </c>
      <c r="Y86" s="574">
        <v>-1165.1889097000001</v>
      </c>
      <c r="Z86" s="574">
        <v>-1158.1151273999999</v>
      </c>
      <c r="AA86" s="574">
        <v>-1166.2553118999999</v>
      </c>
      <c r="AB86" s="574">
        <v>-1167.2480728999999</v>
      </c>
      <c r="AC86" s="574">
        <v>-1165.7866432000001</v>
      </c>
      <c r="AD86" s="574">
        <v>-1154.7809153999999</v>
      </c>
      <c r="AE86" s="574">
        <v>-1132.3496113000001</v>
      </c>
      <c r="AF86" s="574">
        <v>-1141.3939676</v>
      </c>
      <c r="AG86" s="574">
        <v>-1187.8663408</v>
      </c>
      <c r="AH86" s="574">
        <v>-1240.0445944999999</v>
      </c>
      <c r="AI86" s="574">
        <v>-1270.6623139999999</v>
      </c>
      <c r="AJ86" s="574">
        <v>-1278.696758</v>
      </c>
      <c r="AK86" s="574">
        <v>-1267.0258707999999</v>
      </c>
      <c r="AL86" s="574">
        <v>-1238.4587429999999</v>
      </c>
      <c r="AM86" s="574">
        <v>-1211.6194565999999</v>
      </c>
      <c r="AN86" s="574">
        <v>-1191.0241387999999</v>
      </c>
      <c r="AO86" s="574">
        <v>-1178.1608309999999</v>
      </c>
      <c r="AP86" s="574">
        <v>-1179.9100983000001</v>
      </c>
      <c r="AQ86" s="574">
        <v>-1204.4716685999999</v>
      </c>
      <c r="AR86" s="574">
        <v>-1245.3163218</v>
      </c>
      <c r="AS86" s="574">
        <v>-1268.2217341</v>
      </c>
      <c r="AT86" s="574">
        <v>-1273.6254432000001</v>
      </c>
      <c r="AU86" s="574">
        <v>-1286.1867351999999</v>
      </c>
      <c r="AV86" s="574">
        <v>-1288.5209801000001</v>
      </c>
      <c r="AW86" s="574">
        <v>-1317.0074368000001</v>
      </c>
      <c r="AX86" s="574">
        <v>-1315.3275398000001</v>
      </c>
      <c r="AY86" s="574">
        <v>-1315.8006461</v>
      </c>
      <c r="AZ86" s="574">
        <v>-1324.1653386999999</v>
      </c>
      <c r="BA86" s="574">
        <v>-1333.6357984000001</v>
      </c>
      <c r="BB86" s="574">
        <v>-1342.5050988999999</v>
      </c>
      <c r="BC86" s="574">
        <v>-1348.81755</v>
      </c>
      <c r="BD86" s="468" t="s">
        <v>1544</v>
      </c>
      <c r="BE86" s="468" t="s">
        <v>1544</v>
      </c>
      <c r="BF86" s="468" t="s">
        <v>1544</v>
      </c>
      <c r="BG86" s="468" t="s">
        <v>1544</v>
      </c>
      <c r="BH86" s="468" t="s">
        <v>1544</v>
      </c>
      <c r="BI86" s="468" t="s">
        <v>1544</v>
      </c>
      <c r="BJ86" s="468" t="s">
        <v>1544</v>
      </c>
      <c r="BK86" s="468" t="s">
        <v>1544</v>
      </c>
      <c r="BL86" s="468" t="s">
        <v>1544</v>
      </c>
      <c r="BM86" s="468" t="s">
        <v>1544</v>
      </c>
      <c r="BN86" s="468" t="s">
        <v>1544</v>
      </c>
      <c r="BO86" s="468" t="s">
        <v>1544</v>
      </c>
      <c r="BP86" s="468" t="s">
        <v>1544</v>
      </c>
      <c r="BQ86" s="468" t="s">
        <v>1544</v>
      </c>
      <c r="BR86" s="468" t="s">
        <v>1544</v>
      </c>
      <c r="BS86" s="468" t="s">
        <v>1544</v>
      </c>
      <c r="BT86" s="468" t="s">
        <v>1544</v>
      </c>
      <c r="BU86" s="468" t="s">
        <v>1544</v>
      </c>
      <c r="BV86" s="468" t="s">
        <v>1544</v>
      </c>
    </row>
    <row r="87" spans="1:74" ht="11.1" customHeight="1" x14ac:dyDescent="0.2">
      <c r="A87" s="300" t="s">
        <v>1499</v>
      </c>
      <c r="B87" s="680" t="s">
        <v>1274</v>
      </c>
      <c r="C87" s="574">
        <v>-132.61845912999999</v>
      </c>
      <c r="D87" s="574">
        <v>-171.95141641999999</v>
      </c>
      <c r="E87" s="574">
        <v>-176.65175685</v>
      </c>
      <c r="F87" s="574">
        <v>-190.29950423</v>
      </c>
      <c r="G87" s="574">
        <v>-115.66766491</v>
      </c>
      <c r="H87" s="574">
        <v>-95.575717222999998</v>
      </c>
      <c r="I87" s="574">
        <v>-48.794349474000001</v>
      </c>
      <c r="J87" s="574">
        <v>-2.4212378276000002</v>
      </c>
      <c r="K87" s="574">
        <v>42.704954682999997</v>
      </c>
      <c r="L87" s="574">
        <v>51.745828191999998</v>
      </c>
      <c r="M87" s="574">
        <v>29.195869533</v>
      </c>
      <c r="N87" s="574">
        <v>2.4153382218999999</v>
      </c>
      <c r="O87" s="574">
        <v>-16.038371572999999</v>
      </c>
      <c r="P87" s="574">
        <v>-23.859374508999998</v>
      </c>
      <c r="Q87" s="574">
        <v>-28.516139184</v>
      </c>
      <c r="R87" s="574">
        <v>-27.698193404000001</v>
      </c>
      <c r="S87" s="574">
        <v>-22.790753575</v>
      </c>
      <c r="T87" s="574">
        <v>-20.212156330999999</v>
      </c>
      <c r="U87" s="574">
        <v>-23.239016575000001</v>
      </c>
      <c r="V87" s="574">
        <v>-36.049731831000003</v>
      </c>
      <c r="W87" s="574">
        <v>-50.203069831999997</v>
      </c>
      <c r="X87" s="574">
        <v>-56.035910807999997</v>
      </c>
      <c r="Y87" s="574">
        <v>-59.166764886000003</v>
      </c>
      <c r="Z87" s="574">
        <v>-72.426133417000003</v>
      </c>
      <c r="AA87" s="574">
        <v>-81.024585811999998</v>
      </c>
      <c r="AB87" s="574">
        <v>-73.459650492999998</v>
      </c>
      <c r="AC87" s="574">
        <v>-54.482437761</v>
      </c>
      <c r="AD87" s="574">
        <v>-32.731768387000002</v>
      </c>
      <c r="AE87" s="574">
        <v>-18.389441222999999</v>
      </c>
      <c r="AF87" s="574">
        <v>-10.872319593</v>
      </c>
      <c r="AG87" s="574">
        <v>-12.59613246</v>
      </c>
      <c r="AH87" s="574">
        <v>-26.505383843000001</v>
      </c>
      <c r="AI87" s="574">
        <v>-45.686910685999997</v>
      </c>
      <c r="AJ87" s="574">
        <v>-64.311207366999994</v>
      </c>
      <c r="AK87" s="574">
        <v>-69.969529156999997</v>
      </c>
      <c r="AL87" s="574">
        <v>-64.822818409999996</v>
      </c>
      <c r="AM87" s="574">
        <v>-58.276609467</v>
      </c>
      <c r="AN87" s="574">
        <v>-48.318949232999998</v>
      </c>
      <c r="AO87" s="574">
        <v>-42.188192844</v>
      </c>
      <c r="AP87" s="574">
        <v>-42.020737492000002</v>
      </c>
      <c r="AQ87" s="574">
        <v>-50.078712879999998</v>
      </c>
      <c r="AR87" s="574">
        <v>-66.042862557999996</v>
      </c>
      <c r="AS87" s="574">
        <v>-75.828107755999994</v>
      </c>
      <c r="AT87" s="574">
        <v>-81.009976945999995</v>
      </c>
      <c r="AU87" s="574">
        <v>-90.095019084</v>
      </c>
      <c r="AV87" s="574">
        <v>-88.019394066999993</v>
      </c>
      <c r="AW87" s="574">
        <v>-79.039422916999996</v>
      </c>
      <c r="AX87" s="574">
        <v>-67.522491689999995</v>
      </c>
      <c r="AY87" s="574">
        <v>-66.570076392000004</v>
      </c>
      <c r="AZ87" s="574">
        <v>-67.557250319000005</v>
      </c>
      <c r="BA87" s="574">
        <v>-67.501991290999996</v>
      </c>
      <c r="BB87" s="574">
        <v>-66.418302299999993</v>
      </c>
      <c r="BC87" s="574">
        <v>-64.818865979999998</v>
      </c>
      <c r="BD87" s="434" t="s">
        <v>1544</v>
      </c>
      <c r="BE87" s="434" t="s">
        <v>1544</v>
      </c>
      <c r="BF87" s="434" t="s">
        <v>1544</v>
      </c>
      <c r="BG87" s="434" t="s">
        <v>1544</v>
      </c>
      <c r="BH87" s="434" t="s">
        <v>1544</v>
      </c>
      <c r="BI87" s="434" t="s">
        <v>1544</v>
      </c>
      <c r="BJ87" s="434" t="s">
        <v>1544</v>
      </c>
      <c r="BK87" s="434" t="s">
        <v>1544</v>
      </c>
      <c r="BL87" s="434" t="s">
        <v>1544</v>
      </c>
      <c r="BM87" s="434" t="s">
        <v>1544</v>
      </c>
      <c r="BN87" s="434" t="s">
        <v>1544</v>
      </c>
      <c r="BO87" s="434" t="s">
        <v>1544</v>
      </c>
      <c r="BP87" s="434" t="s">
        <v>1544</v>
      </c>
      <c r="BQ87" s="434" t="s">
        <v>1544</v>
      </c>
      <c r="BR87" s="434" t="s">
        <v>1544</v>
      </c>
      <c r="BS87" s="434" t="s">
        <v>1544</v>
      </c>
      <c r="BT87" s="434" t="s">
        <v>1544</v>
      </c>
      <c r="BU87" s="434" t="s">
        <v>1544</v>
      </c>
      <c r="BV87" s="434" t="s">
        <v>1544</v>
      </c>
    </row>
    <row r="88" spans="1:74" ht="11.1" customHeight="1" x14ac:dyDescent="0.2">
      <c r="A88" s="300" t="s">
        <v>1500</v>
      </c>
      <c r="B88" s="680" t="s">
        <v>1276</v>
      </c>
      <c r="C88" s="574">
        <v>-397.78179963999997</v>
      </c>
      <c r="D88" s="574">
        <v>-377.48732863999999</v>
      </c>
      <c r="E88" s="574">
        <v>-362.97632491000002</v>
      </c>
      <c r="F88" s="574">
        <v>-401.51208527</v>
      </c>
      <c r="G88" s="574">
        <v>-290.57692238999999</v>
      </c>
      <c r="H88" s="574">
        <v>-275.52834222000001</v>
      </c>
      <c r="I88" s="574">
        <v>-204.33198777999999</v>
      </c>
      <c r="J88" s="574">
        <v>-162.37339265</v>
      </c>
      <c r="K88" s="574">
        <v>-134.78953627000001</v>
      </c>
      <c r="L88" s="574">
        <v>-123.22848337000001</v>
      </c>
      <c r="M88" s="574">
        <v>-137.43758807</v>
      </c>
      <c r="N88" s="574">
        <v>-147.00085082999999</v>
      </c>
      <c r="O88" s="574">
        <v>-145.25679141000001</v>
      </c>
      <c r="P88" s="574">
        <v>-149.08367382</v>
      </c>
      <c r="Q88" s="574">
        <v>-160.06964310000001</v>
      </c>
      <c r="R88" s="574">
        <v>-157.77557709999999</v>
      </c>
      <c r="S88" s="574">
        <v>-154.35744767</v>
      </c>
      <c r="T88" s="574">
        <v>-150.17013918999999</v>
      </c>
      <c r="U88" s="574">
        <v>-162.04209148999999</v>
      </c>
      <c r="V88" s="574">
        <v>-192.66136066999999</v>
      </c>
      <c r="W88" s="574">
        <v>-220.3403903</v>
      </c>
      <c r="X88" s="574">
        <v>-228.68832710999999</v>
      </c>
      <c r="Y88" s="574">
        <v>-229.67213992999999</v>
      </c>
      <c r="Z88" s="574">
        <v>-230.53738572</v>
      </c>
      <c r="AA88" s="574">
        <v>-237.58057450999999</v>
      </c>
      <c r="AB88" s="574">
        <v>-250.05140148000001</v>
      </c>
      <c r="AC88" s="574">
        <v>-251.57495797000001</v>
      </c>
      <c r="AD88" s="574">
        <v>-244.6902513</v>
      </c>
      <c r="AE88" s="574">
        <v>-247.18795247</v>
      </c>
      <c r="AF88" s="574">
        <v>-253.80775265</v>
      </c>
      <c r="AG88" s="574">
        <v>-269.63012904999999</v>
      </c>
      <c r="AH88" s="574">
        <v>-303.21989307000001</v>
      </c>
      <c r="AI88" s="574">
        <v>-328.33786708999997</v>
      </c>
      <c r="AJ88" s="574">
        <v>-323.36244873999999</v>
      </c>
      <c r="AK88" s="574">
        <v>-319.84732324999999</v>
      </c>
      <c r="AL88" s="574">
        <v>-324.58817376000002</v>
      </c>
      <c r="AM88" s="574">
        <v>-317.32044507000001</v>
      </c>
      <c r="AN88" s="574">
        <v>-316.52143561000003</v>
      </c>
      <c r="AO88" s="574">
        <v>-305.24833962000002</v>
      </c>
      <c r="AP88" s="574">
        <v>-287.69507937999998</v>
      </c>
      <c r="AQ88" s="574">
        <v>-281.10938057999999</v>
      </c>
      <c r="AR88" s="574">
        <v>-288.49428931</v>
      </c>
      <c r="AS88" s="574">
        <v>-299.51998723999998</v>
      </c>
      <c r="AT88" s="574">
        <v>-310.60014336</v>
      </c>
      <c r="AU88" s="574">
        <v>-316.92614728000001</v>
      </c>
      <c r="AV88" s="574">
        <v>-320.70534101999999</v>
      </c>
      <c r="AW88" s="574">
        <v>-315.76348560999998</v>
      </c>
      <c r="AX88" s="574">
        <v>-320.31561068000002</v>
      </c>
      <c r="AY88" s="574">
        <v>-317.50021963</v>
      </c>
      <c r="AZ88" s="574">
        <v>-313.73294035999999</v>
      </c>
      <c r="BA88" s="574">
        <v>-307.91128128000003</v>
      </c>
      <c r="BB88" s="574">
        <v>-300.19718862000002</v>
      </c>
      <c r="BC88" s="574">
        <v>-292.23374567000002</v>
      </c>
      <c r="BD88" s="434" t="s">
        <v>1544</v>
      </c>
      <c r="BE88" s="434" t="s">
        <v>1544</v>
      </c>
      <c r="BF88" s="434" t="s">
        <v>1544</v>
      </c>
      <c r="BG88" s="434" t="s">
        <v>1544</v>
      </c>
      <c r="BH88" s="434" t="s">
        <v>1544</v>
      </c>
      <c r="BI88" s="434" t="s">
        <v>1544</v>
      </c>
      <c r="BJ88" s="434" t="s">
        <v>1544</v>
      </c>
      <c r="BK88" s="434" t="s">
        <v>1544</v>
      </c>
      <c r="BL88" s="434" t="s">
        <v>1544</v>
      </c>
      <c r="BM88" s="434" t="s">
        <v>1544</v>
      </c>
      <c r="BN88" s="434" t="s">
        <v>1544</v>
      </c>
      <c r="BO88" s="434" t="s">
        <v>1544</v>
      </c>
      <c r="BP88" s="434" t="s">
        <v>1544</v>
      </c>
      <c r="BQ88" s="434" t="s">
        <v>1544</v>
      </c>
      <c r="BR88" s="434" t="s">
        <v>1544</v>
      </c>
      <c r="BS88" s="434" t="s">
        <v>1544</v>
      </c>
      <c r="BT88" s="434" t="s">
        <v>1544</v>
      </c>
      <c r="BU88" s="434" t="s">
        <v>1544</v>
      </c>
      <c r="BV88" s="434" t="s">
        <v>1544</v>
      </c>
    </row>
    <row r="89" spans="1:74" ht="11.1" customHeight="1" x14ac:dyDescent="0.2">
      <c r="A89" s="300" t="s">
        <v>1501</v>
      </c>
      <c r="B89" s="680" t="s">
        <v>1278</v>
      </c>
      <c r="C89" s="574">
        <v>-499.48523244</v>
      </c>
      <c r="D89" s="574">
        <v>-516.49141173999999</v>
      </c>
      <c r="E89" s="574">
        <v>-540.23465634000002</v>
      </c>
      <c r="F89" s="574">
        <v>-562.61254885000005</v>
      </c>
      <c r="G89" s="574">
        <v>-577.30257804999997</v>
      </c>
      <c r="H89" s="574">
        <v>-614.99486668999998</v>
      </c>
      <c r="I89" s="574">
        <v>-570.88679049999996</v>
      </c>
      <c r="J89" s="574">
        <v>-543.89342368999996</v>
      </c>
      <c r="K89" s="574">
        <v>-528.25516803999994</v>
      </c>
      <c r="L89" s="574">
        <v>-536.00928378000003</v>
      </c>
      <c r="M89" s="574">
        <v>-510.87118619</v>
      </c>
      <c r="N89" s="574">
        <v>-471.24605638999998</v>
      </c>
      <c r="O89" s="574">
        <v>-444.28610581999999</v>
      </c>
      <c r="P89" s="574">
        <v>-442.42279267999999</v>
      </c>
      <c r="Q89" s="574">
        <v>-457.32053847999998</v>
      </c>
      <c r="R89" s="574">
        <v>-463.85226044000001</v>
      </c>
      <c r="S89" s="574">
        <v>-452.97446515000001</v>
      </c>
      <c r="T89" s="574">
        <v>-452.21999047000003</v>
      </c>
      <c r="U89" s="574">
        <v>-477.86140102000002</v>
      </c>
      <c r="V89" s="574">
        <v>-538.54565537999997</v>
      </c>
      <c r="W89" s="574">
        <v>-584.12064566000004</v>
      </c>
      <c r="X89" s="574">
        <v>-614.92887342999995</v>
      </c>
      <c r="Y89" s="574">
        <v>-638.89332194999997</v>
      </c>
      <c r="Z89" s="574">
        <v>-653.26685867000003</v>
      </c>
      <c r="AA89" s="574">
        <v>-668.66029291999996</v>
      </c>
      <c r="AB89" s="574">
        <v>-692.48375793000002</v>
      </c>
      <c r="AC89" s="574">
        <v>-713.56886549000001</v>
      </c>
      <c r="AD89" s="574">
        <v>-721.86286195000002</v>
      </c>
      <c r="AE89" s="574">
        <v>-716.10980726000003</v>
      </c>
      <c r="AF89" s="574">
        <v>-712.51123617999997</v>
      </c>
      <c r="AG89" s="574">
        <v>-732.95915108999998</v>
      </c>
      <c r="AH89" s="574">
        <v>-767.02276772000005</v>
      </c>
      <c r="AI89" s="574">
        <v>-787.60835100999998</v>
      </c>
      <c r="AJ89" s="574">
        <v>-800.10371506000001</v>
      </c>
      <c r="AK89" s="574">
        <v>-829.96569317000001</v>
      </c>
      <c r="AL89" s="574">
        <v>-863.62192369000002</v>
      </c>
      <c r="AM89" s="574">
        <v>-891.94207300999994</v>
      </c>
      <c r="AN89" s="574">
        <v>-917.79113215999996</v>
      </c>
      <c r="AO89" s="574">
        <v>-928.18543264000004</v>
      </c>
      <c r="AP89" s="574">
        <v>-923.33913469000004</v>
      </c>
      <c r="AQ89" s="574">
        <v>-917.06914360999997</v>
      </c>
      <c r="AR89" s="574">
        <v>-896.18231529000002</v>
      </c>
      <c r="AS89" s="574">
        <v>-859.58381917999998</v>
      </c>
      <c r="AT89" s="574">
        <v>-842.45297489999996</v>
      </c>
      <c r="AU89" s="574">
        <v>-839.23526445000005</v>
      </c>
      <c r="AV89" s="574">
        <v>-807.41185293000001</v>
      </c>
      <c r="AW89" s="574">
        <v>-763.62617724999996</v>
      </c>
      <c r="AX89" s="574">
        <v>-745.73813467000002</v>
      </c>
      <c r="AY89" s="574">
        <v>-743.64287854999998</v>
      </c>
      <c r="AZ89" s="574">
        <v>-739.42412280999997</v>
      </c>
      <c r="BA89" s="574">
        <v>-730.62569698000004</v>
      </c>
      <c r="BB89" s="574">
        <v>-719.64536496000005</v>
      </c>
      <c r="BC89" s="574">
        <v>-709.97597045999998</v>
      </c>
      <c r="BD89" s="434" t="s">
        <v>1544</v>
      </c>
      <c r="BE89" s="434" t="s">
        <v>1544</v>
      </c>
      <c r="BF89" s="434" t="s">
        <v>1544</v>
      </c>
      <c r="BG89" s="434" t="s">
        <v>1544</v>
      </c>
      <c r="BH89" s="434" t="s">
        <v>1544</v>
      </c>
      <c r="BI89" s="434" t="s">
        <v>1544</v>
      </c>
      <c r="BJ89" s="434" t="s">
        <v>1544</v>
      </c>
      <c r="BK89" s="434" t="s">
        <v>1544</v>
      </c>
      <c r="BL89" s="434" t="s">
        <v>1544</v>
      </c>
      <c r="BM89" s="434" t="s">
        <v>1544</v>
      </c>
      <c r="BN89" s="434" t="s">
        <v>1544</v>
      </c>
      <c r="BO89" s="434" t="s">
        <v>1544</v>
      </c>
      <c r="BP89" s="434" t="s">
        <v>1544</v>
      </c>
      <c r="BQ89" s="434" t="s">
        <v>1544</v>
      </c>
      <c r="BR89" s="434" t="s">
        <v>1544</v>
      </c>
      <c r="BS89" s="434" t="s">
        <v>1544</v>
      </c>
      <c r="BT89" s="434" t="s">
        <v>1544</v>
      </c>
      <c r="BU89" s="434" t="s">
        <v>1544</v>
      </c>
      <c r="BV89" s="434" t="s">
        <v>1544</v>
      </c>
    </row>
    <row r="90" spans="1:74" ht="11.1" customHeight="1" x14ac:dyDescent="0.2">
      <c r="A90" s="300" t="s">
        <v>1502</v>
      </c>
      <c r="B90" s="680" t="s">
        <v>1280</v>
      </c>
      <c r="C90" s="574">
        <v>-718.78778159000001</v>
      </c>
      <c r="D90" s="574">
        <v>-711.14061652999999</v>
      </c>
      <c r="E90" s="574">
        <v>-657.39720904000001</v>
      </c>
      <c r="F90" s="574">
        <v>-676.69325944000002</v>
      </c>
      <c r="G90" s="574">
        <v>-487.13002890000001</v>
      </c>
      <c r="H90" s="574">
        <v>-406.43252032999999</v>
      </c>
      <c r="I90" s="574">
        <v>-341.71003681000002</v>
      </c>
      <c r="J90" s="574">
        <v>-278.62005778999998</v>
      </c>
      <c r="K90" s="574">
        <v>-280.63206500000001</v>
      </c>
      <c r="L90" s="574">
        <v>-395.74119624000002</v>
      </c>
      <c r="M90" s="574">
        <v>-506.74833338000002</v>
      </c>
      <c r="N90" s="574">
        <v>-504.33923349999998</v>
      </c>
      <c r="O90" s="574">
        <v>-455.71984261</v>
      </c>
      <c r="P90" s="574">
        <v>-424.79320888000001</v>
      </c>
      <c r="Q90" s="574">
        <v>-419.84385277000001</v>
      </c>
      <c r="R90" s="574">
        <v>-366.73095244000001</v>
      </c>
      <c r="S90" s="574">
        <v>-292.89339602000001</v>
      </c>
      <c r="T90" s="574">
        <v>-248.33074059</v>
      </c>
      <c r="U90" s="574">
        <v>-295.84650995999999</v>
      </c>
      <c r="V90" s="574">
        <v>-443.05652894999997</v>
      </c>
      <c r="W90" s="574">
        <v>-554.65912706999995</v>
      </c>
      <c r="X90" s="574">
        <v>-594.33715010000003</v>
      </c>
      <c r="Y90" s="574">
        <v>-606.69399773999999</v>
      </c>
      <c r="Z90" s="574">
        <v>-613.15537933999997</v>
      </c>
      <c r="AA90" s="574">
        <v>-630.07680832999995</v>
      </c>
      <c r="AB90" s="574">
        <v>-657.77763254000001</v>
      </c>
      <c r="AC90" s="574">
        <v>-649.22723178000001</v>
      </c>
      <c r="AD90" s="574">
        <v>-601.96649621999995</v>
      </c>
      <c r="AE90" s="574">
        <v>-560.28338598000005</v>
      </c>
      <c r="AF90" s="574">
        <v>-556.24890572000004</v>
      </c>
      <c r="AG90" s="574">
        <v>-606.35072717000003</v>
      </c>
      <c r="AH90" s="574">
        <v>-676.29435762000003</v>
      </c>
      <c r="AI90" s="574">
        <v>-701.97535887000004</v>
      </c>
      <c r="AJ90" s="574">
        <v>-680.85885713000005</v>
      </c>
      <c r="AK90" s="574">
        <v>-658.83230189999995</v>
      </c>
      <c r="AL90" s="574">
        <v>-654.86699338999995</v>
      </c>
      <c r="AM90" s="574">
        <v>-650.47492564000004</v>
      </c>
      <c r="AN90" s="574">
        <v>-657.63483496000003</v>
      </c>
      <c r="AO90" s="574">
        <v>-644.20050437999998</v>
      </c>
      <c r="AP90" s="574">
        <v>-612.70454967000001</v>
      </c>
      <c r="AQ90" s="574">
        <v>-595.98544609999999</v>
      </c>
      <c r="AR90" s="574">
        <v>-604.56968161999998</v>
      </c>
      <c r="AS90" s="574">
        <v>-612.57184833999997</v>
      </c>
      <c r="AT90" s="574">
        <v>-605.63438368000004</v>
      </c>
      <c r="AU90" s="574">
        <v>-604.53504853000004</v>
      </c>
      <c r="AV90" s="574">
        <v>-579.15052347000005</v>
      </c>
      <c r="AW90" s="574">
        <v>-612.97488301999999</v>
      </c>
      <c r="AX90" s="574">
        <v>-626.74315052999998</v>
      </c>
      <c r="AY90" s="574">
        <v>-632.54901873999995</v>
      </c>
      <c r="AZ90" s="574">
        <v>-645.49671854999997</v>
      </c>
      <c r="BA90" s="574">
        <v>-654.42174957999998</v>
      </c>
      <c r="BB90" s="574">
        <v>-659.15926789000002</v>
      </c>
      <c r="BC90" s="574">
        <v>-659.94440098999996</v>
      </c>
      <c r="BD90" s="468" t="s">
        <v>1544</v>
      </c>
      <c r="BE90" s="468" t="s">
        <v>1544</v>
      </c>
      <c r="BF90" s="468" t="s">
        <v>1544</v>
      </c>
      <c r="BG90" s="468" t="s">
        <v>1544</v>
      </c>
      <c r="BH90" s="468" t="s">
        <v>1544</v>
      </c>
      <c r="BI90" s="468" t="s">
        <v>1544</v>
      </c>
      <c r="BJ90" s="468" t="s">
        <v>1544</v>
      </c>
      <c r="BK90" s="468" t="s">
        <v>1544</v>
      </c>
      <c r="BL90" s="468" t="s">
        <v>1544</v>
      </c>
      <c r="BM90" s="468" t="s">
        <v>1544</v>
      </c>
      <c r="BN90" s="468" t="s">
        <v>1544</v>
      </c>
      <c r="BO90" s="468" t="s">
        <v>1544</v>
      </c>
      <c r="BP90" s="468" t="s">
        <v>1544</v>
      </c>
      <c r="BQ90" s="468" t="s">
        <v>1544</v>
      </c>
      <c r="BR90" s="468" t="s">
        <v>1544</v>
      </c>
      <c r="BS90" s="468" t="s">
        <v>1544</v>
      </c>
      <c r="BT90" s="468" t="s">
        <v>1544</v>
      </c>
      <c r="BU90" s="468" t="s">
        <v>1544</v>
      </c>
      <c r="BV90" s="468" t="s">
        <v>1544</v>
      </c>
    </row>
    <row r="91" spans="1:74" s="660" customFormat="1" ht="11.1" customHeight="1" x14ac:dyDescent="0.2">
      <c r="A91" s="114" t="s">
        <v>1503</v>
      </c>
      <c r="B91" s="661" t="s">
        <v>1435</v>
      </c>
      <c r="C91" s="576">
        <v>-729.86486595999997</v>
      </c>
      <c r="D91" s="576">
        <v>-787.97780717000001</v>
      </c>
      <c r="E91" s="576">
        <v>-769.52106992999995</v>
      </c>
      <c r="F91" s="576">
        <v>-768.15175237999995</v>
      </c>
      <c r="G91" s="576">
        <v>-631.98159869999995</v>
      </c>
      <c r="H91" s="576">
        <v>-557.21087377000003</v>
      </c>
      <c r="I91" s="576">
        <v>-460.30803039</v>
      </c>
      <c r="J91" s="576">
        <v>-355.52045189</v>
      </c>
      <c r="K91" s="576">
        <v>-298.11010275000001</v>
      </c>
      <c r="L91" s="576">
        <v>-339.65691391000001</v>
      </c>
      <c r="M91" s="576">
        <v>-385.15564803000001</v>
      </c>
      <c r="N91" s="576">
        <v>-367.06771465000003</v>
      </c>
      <c r="O91" s="576">
        <v>-335.52634662000003</v>
      </c>
      <c r="P91" s="576">
        <v>-328.66423880999997</v>
      </c>
      <c r="Q91" s="576">
        <v>-330.42190237</v>
      </c>
      <c r="R91" s="576">
        <v>-305.71678439999999</v>
      </c>
      <c r="S91" s="576">
        <v>-249.46362164999999</v>
      </c>
      <c r="T91" s="576">
        <v>-207.00608222</v>
      </c>
      <c r="U91" s="576">
        <v>-216.87318721</v>
      </c>
      <c r="V91" s="576">
        <v>-285.92387710000003</v>
      </c>
      <c r="W91" s="576">
        <v>-334.39736392999998</v>
      </c>
      <c r="X91" s="576">
        <v>-361.42879728999998</v>
      </c>
      <c r="Y91" s="576">
        <v>-371.24360567000002</v>
      </c>
      <c r="Z91" s="576">
        <v>-367.61500318999998</v>
      </c>
      <c r="AA91" s="576">
        <v>-370.82025622999998</v>
      </c>
      <c r="AB91" s="576">
        <v>-379.94621207</v>
      </c>
      <c r="AC91" s="576">
        <v>-376.83599278000003</v>
      </c>
      <c r="AD91" s="576">
        <v>-348.68396290999999</v>
      </c>
      <c r="AE91" s="576">
        <v>-309.58845773000002</v>
      </c>
      <c r="AF91" s="576">
        <v>-300.49767874999998</v>
      </c>
      <c r="AG91" s="576">
        <v>-338.76713527999999</v>
      </c>
      <c r="AH91" s="576">
        <v>-415.6416466</v>
      </c>
      <c r="AI91" s="576">
        <v>-468.09748870999999</v>
      </c>
      <c r="AJ91" s="576">
        <v>-506.64951038999999</v>
      </c>
      <c r="AK91" s="576">
        <v>-541.29202100999998</v>
      </c>
      <c r="AL91" s="576">
        <v>-554.43449674999999</v>
      </c>
      <c r="AM91" s="576">
        <v>-546.99568951000003</v>
      </c>
      <c r="AN91" s="576">
        <v>-520.50543825</v>
      </c>
      <c r="AO91" s="576">
        <v>-485.94139278</v>
      </c>
      <c r="AP91" s="576">
        <v>-428.01775755</v>
      </c>
      <c r="AQ91" s="576">
        <v>-360.76389305999999</v>
      </c>
      <c r="AR91" s="576">
        <v>-326.39697477999999</v>
      </c>
      <c r="AS91" s="576">
        <v>-318.75826268999998</v>
      </c>
      <c r="AT91" s="576">
        <v>-346.56332796999999</v>
      </c>
      <c r="AU91" s="576">
        <v>-398.16652235999999</v>
      </c>
      <c r="AV91" s="576">
        <v>-415.74025822999999</v>
      </c>
      <c r="AW91" s="576">
        <v>-456.56568894999998</v>
      </c>
      <c r="AX91" s="576">
        <v>-481.57927749999999</v>
      </c>
      <c r="AY91" s="576">
        <v>-482.27912764000001</v>
      </c>
      <c r="AZ91" s="576">
        <v>-483.89926477</v>
      </c>
      <c r="BA91" s="576">
        <v>-479.45273264000002</v>
      </c>
      <c r="BB91" s="576">
        <v>-467.42195357000003</v>
      </c>
      <c r="BC91" s="576">
        <v>-449.7843317</v>
      </c>
      <c r="BD91" s="481" t="s">
        <v>1544</v>
      </c>
      <c r="BE91" s="481" t="s">
        <v>1544</v>
      </c>
      <c r="BF91" s="481" t="s">
        <v>1544</v>
      </c>
      <c r="BG91" s="481" t="s">
        <v>1544</v>
      </c>
      <c r="BH91" s="481" t="s">
        <v>1544</v>
      </c>
      <c r="BI91" s="481" t="s">
        <v>1544</v>
      </c>
      <c r="BJ91" s="481" t="s">
        <v>1544</v>
      </c>
      <c r="BK91" s="481" t="s">
        <v>1544</v>
      </c>
      <c r="BL91" s="481" t="s">
        <v>1544</v>
      </c>
      <c r="BM91" s="481" t="s">
        <v>1544</v>
      </c>
      <c r="BN91" s="481" t="s">
        <v>1544</v>
      </c>
      <c r="BO91" s="481" t="s">
        <v>1544</v>
      </c>
      <c r="BP91" s="481" t="s">
        <v>1544</v>
      </c>
      <c r="BQ91" s="481" t="s">
        <v>1544</v>
      </c>
      <c r="BR91" s="481" t="s">
        <v>1544</v>
      </c>
      <c r="BS91" s="481" t="s">
        <v>1544</v>
      </c>
      <c r="BT91" s="481" t="s">
        <v>1544</v>
      </c>
      <c r="BU91" s="481" t="s">
        <v>1544</v>
      </c>
      <c r="BV91" s="481" t="s">
        <v>1544</v>
      </c>
    </row>
    <row r="92" spans="1:74" s="414" customFormat="1" ht="32.450000000000003" customHeight="1" x14ac:dyDescent="0.2">
      <c r="A92" s="413"/>
      <c r="B92" s="840" t="s">
        <v>1422</v>
      </c>
      <c r="C92" s="840"/>
      <c r="D92" s="840"/>
      <c r="E92" s="840"/>
      <c r="F92" s="840"/>
      <c r="G92" s="840"/>
      <c r="H92" s="840"/>
      <c r="I92" s="840"/>
      <c r="J92" s="840"/>
      <c r="K92" s="840"/>
      <c r="L92" s="840"/>
      <c r="M92" s="840"/>
      <c r="N92" s="840"/>
      <c r="O92" s="840"/>
      <c r="P92" s="840"/>
      <c r="Q92" s="840"/>
      <c r="R92" s="759"/>
    </row>
    <row r="93" spans="1:74" s="209" customFormat="1" ht="12.75" x14ac:dyDescent="0.2">
      <c r="A93" s="208"/>
      <c r="B93" s="840" t="s">
        <v>1423</v>
      </c>
      <c r="C93" s="791"/>
      <c r="D93" s="791"/>
      <c r="E93" s="791"/>
      <c r="F93" s="791"/>
      <c r="G93" s="791"/>
      <c r="H93" s="791"/>
      <c r="I93" s="791"/>
      <c r="J93" s="791"/>
      <c r="K93" s="791"/>
      <c r="L93" s="791"/>
      <c r="M93" s="791"/>
      <c r="N93" s="791"/>
      <c r="O93" s="791"/>
      <c r="P93" s="791"/>
      <c r="Q93" s="792"/>
      <c r="R93" s="759"/>
      <c r="AY93" s="229"/>
      <c r="AZ93" s="229"/>
      <c r="BA93" s="229"/>
      <c r="BB93" s="229"/>
      <c r="BC93" s="229"/>
      <c r="BD93" s="330"/>
      <c r="BE93" s="330"/>
      <c r="BF93" s="330"/>
      <c r="BG93" s="229"/>
      <c r="BH93" s="229"/>
      <c r="BI93" s="229"/>
      <c r="BJ93" s="229"/>
    </row>
    <row r="94" spans="1:74" s="209" customFormat="1" ht="24" customHeight="1" x14ac:dyDescent="0.2">
      <c r="A94" s="208"/>
      <c r="B94" s="840" t="s">
        <v>1424</v>
      </c>
      <c r="C94" s="840"/>
      <c r="D94" s="840"/>
      <c r="E94" s="840"/>
      <c r="F94" s="840"/>
      <c r="G94" s="840"/>
      <c r="H94" s="840"/>
      <c r="I94" s="840"/>
      <c r="J94" s="840"/>
      <c r="K94" s="840"/>
      <c r="L94" s="840"/>
      <c r="M94" s="840"/>
      <c r="N94" s="840"/>
      <c r="O94" s="840"/>
      <c r="P94" s="840"/>
      <c r="Q94" s="840"/>
      <c r="R94" s="759"/>
      <c r="AY94" s="229"/>
      <c r="AZ94" s="229"/>
      <c r="BA94" s="229"/>
      <c r="BB94" s="229"/>
      <c r="BC94" s="229"/>
      <c r="BD94" s="330"/>
      <c r="BE94" s="330"/>
      <c r="BF94" s="330"/>
      <c r="BG94" s="229"/>
      <c r="BH94" s="229"/>
      <c r="BI94" s="229"/>
      <c r="BJ94" s="229"/>
    </row>
    <row r="95" spans="1:74" s="209" customFormat="1" x14ac:dyDescent="0.2">
      <c r="A95" s="208"/>
      <c r="B95" s="840" t="s">
        <v>1425</v>
      </c>
      <c r="C95" s="840"/>
      <c r="D95" s="840"/>
      <c r="E95" s="840"/>
      <c r="F95" s="840"/>
      <c r="G95" s="840"/>
      <c r="H95" s="840"/>
      <c r="I95" s="840"/>
      <c r="J95" s="840"/>
      <c r="K95" s="840"/>
      <c r="L95" s="840"/>
      <c r="M95" s="840"/>
      <c r="N95" s="840"/>
      <c r="O95" s="840"/>
      <c r="P95" s="840"/>
      <c r="Q95" s="840"/>
      <c r="R95" s="759"/>
      <c r="AY95" s="229"/>
      <c r="AZ95" s="229"/>
      <c r="BA95" s="229"/>
      <c r="BB95" s="229"/>
      <c r="BC95" s="229"/>
      <c r="BD95" s="330"/>
      <c r="BE95" s="330"/>
      <c r="BF95" s="330"/>
      <c r="BG95" s="229"/>
      <c r="BH95" s="229"/>
      <c r="BI95" s="229"/>
      <c r="BJ95" s="229"/>
    </row>
    <row r="96" spans="1:74" s="209" customFormat="1" x14ac:dyDescent="0.2">
      <c r="A96" s="208"/>
      <c r="B96" s="404" t="s">
        <v>929</v>
      </c>
      <c r="C96" s="404"/>
      <c r="D96" s="404"/>
      <c r="E96" s="404"/>
      <c r="F96" s="404"/>
      <c r="G96" s="404"/>
      <c r="H96" s="404"/>
      <c r="I96" s="404"/>
      <c r="J96" s="404"/>
      <c r="K96" s="404"/>
      <c r="L96" s="404"/>
      <c r="M96" s="404"/>
      <c r="N96" s="404"/>
      <c r="O96" s="404"/>
      <c r="P96" s="404"/>
      <c r="Q96" s="404"/>
      <c r="R96" s="760"/>
      <c r="AY96" s="229"/>
      <c r="AZ96" s="229"/>
      <c r="BA96" s="229"/>
      <c r="BB96" s="229"/>
      <c r="BC96" s="229"/>
      <c r="BD96" s="330"/>
      <c r="BE96" s="330"/>
      <c r="BF96" s="330"/>
      <c r="BG96" s="229"/>
      <c r="BH96" s="229"/>
      <c r="BI96" s="229"/>
      <c r="BJ96" s="229"/>
    </row>
    <row r="97" spans="1:74" s="209" customFormat="1" ht="10.5" customHeight="1" x14ac:dyDescent="0.2">
      <c r="A97" s="208"/>
      <c r="B97" s="788" t="str">
        <f>Dates!$G$2</f>
        <v>EIA completed modeling and analysis for this report on Thursday, June 6, 2024.</v>
      </c>
      <c r="C97" s="789"/>
      <c r="D97" s="789"/>
      <c r="E97" s="789"/>
      <c r="F97" s="789"/>
      <c r="G97" s="789"/>
      <c r="H97" s="789"/>
      <c r="I97" s="789"/>
      <c r="J97" s="789"/>
      <c r="K97" s="789"/>
      <c r="L97" s="789"/>
      <c r="M97" s="789"/>
      <c r="N97" s="789"/>
      <c r="O97" s="789"/>
      <c r="P97" s="789"/>
      <c r="Q97" s="789"/>
      <c r="R97" s="759"/>
      <c r="AY97" s="229"/>
      <c r="AZ97" s="229"/>
      <c r="BA97" s="229"/>
      <c r="BB97" s="229"/>
      <c r="BC97" s="229"/>
      <c r="BD97" s="330"/>
      <c r="BE97" s="330"/>
      <c r="BF97" s="330"/>
      <c r="BG97" s="229"/>
      <c r="BH97" s="229"/>
      <c r="BI97" s="229"/>
      <c r="BJ97" s="229"/>
    </row>
    <row r="98" spans="1:74" s="209" customFormat="1" ht="10.5" customHeight="1" x14ac:dyDescent="0.2">
      <c r="A98" s="208"/>
      <c r="B98" s="798" t="s">
        <v>520</v>
      </c>
      <c r="C98" s="780"/>
      <c r="D98" s="780"/>
      <c r="E98" s="780"/>
      <c r="F98" s="780"/>
      <c r="G98" s="780"/>
      <c r="H98" s="780"/>
      <c r="I98" s="780"/>
      <c r="J98" s="780"/>
      <c r="K98" s="780"/>
      <c r="L98" s="780"/>
      <c r="M98" s="780"/>
      <c r="N98" s="780"/>
      <c r="O98" s="780"/>
      <c r="P98" s="780"/>
      <c r="Q98" s="780"/>
      <c r="R98" s="759"/>
      <c r="AY98" s="229"/>
      <c r="AZ98" s="229"/>
      <c r="BA98" s="229"/>
      <c r="BB98" s="229"/>
      <c r="BC98" s="229"/>
      <c r="BD98" s="330"/>
      <c r="BE98" s="330"/>
      <c r="BF98" s="330"/>
      <c r="BG98" s="229"/>
      <c r="BH98" s="229"/>
      <c r="BI98" s="229"/>
      <c r="BJ98" s="229"/>
    </row>
    <row r="99" spans="1:74" s="209" customFormat="1" ht="12.6" customHeight="1" x14ac:dyDescent="0.2">
      <c r="A99" s="208"/>
      <c r="B99" s="803" t="s">
        <v>213</v>
      </c>
      <c r="C99" s="789"/>
      <c r="D99" s="789"/>
      <c r="E99" s="789"/>
      <c r="F99" s="789"/>
      <c r="G99" s="789"/>
      <c r="H99" s="789"/>
      <c r="I99" s="789"/>
      <c r="J99" s="789"/>
      <c r="K99" s="789"/>
      <c r="L99" s="789"/>
      <c r="M99" s="789"/>
      <c r="N99" s="789"/>
      <c r="O99" s="789"/>
      <c r="P99" s="789"/>
      <c r="Q99" s="789"/>
      <c r="R99" s="759"/>
      <c r="AY99" s="229"/>
      <c r="AZ99" s="229"/>
      <c r="BA99" s="229"/>
      <c r="BB99" s="229"/>
      <c r="BC99" s="229"/>
      <c r="BD99" s="330"/>
      <c r="BE99" s="330"/>
      <c r="BF99" s="330"/>
      <c r="BG99" s="229"/>
      <c r="BH99" s="229"/>
      <c r="BI99" s="229"/>
      <c r="BJ99" s="229"/>
    </row>
    <row r="100" spans="1:74" s="209" customFormat="1" ht="14.1" customHeight="1" x14ac:dyDescent="0.2">
      <c r="A100" s="208"/>
      <c r="B100" s="800" t="s">
        <v>536</v>
      </c>
      <c r="C100" s="801"/>
      <c r="D100" s="801"/>
      <c r="E100" s="801"/>
      <c r="F100" s="801"/>
      <c r="G100" s="801"/>
      <c r="H100" s="801"/>
      <c r="I100" s="801"/>
      <c r="J100" s="801"/>
      <c r="K100" s="801"/>
      <c r="L100" s="801"/>
      <c r="M100" s="801"/>
      <c r="N100" s="801"/>
      <c r="O100" s="801"/>
      <c r="P100" s="801"/>
      <c r="Q100" s="792"/>
      <c r="R100" s="759"/>
      <c r="AY100" s="229"/>
      <c r="AZ100" s="229"/>
      <c r="BA100" s="229"/>
      <c r="BB100" s="229"/>
      <c r="BC100" s="229"/>
      <c r="BD100" s="330"/>
      <c r="BE100" s="330"/>
      <c r="BF100" s="330"/>
      <c r="BG100" s="229"/>
      <c r="BH100" s="229"/>
      <c r="BI100" s="229"/>
      <c r="BJ100" s="229"/>
    </row>
    <row r="101" spans="1:74" s="209" customFormat="1" ht="12.6" customHeight="1" x14ac:dyDescent="0.2">
      <c r="A101" s="208"/>
      <c r="B101" s="816" t="s">
        <v>950</v>
      </c>
      <c r="C101" s="816"/>
      <c r="D101" s="816"/>
      <c r="E101" s="816"/>
      <c r="F101" s="816"/>
      <c r="G101" s="816"/>
      <c r="H101" s="816"/>
      <c r="I101" s="816"/>
      <c r="J101" s="816"/>
      <c r="K101" s="816"/>
      <c r="L101" s="816"/>
      <c r="M101" s="816"/>
      <c r="N101" s="816"/>
      <c r="O101" s="816"/>
      <c r="P101" s="816"/>
      <c r="Q101" s="816"/>
      <c r="R101" s="816"/>
      <c r="AY101" s="229"/>
      <c r="AZ101" s="229"/>
      <c r="BA101" s="229"/>
      <c r="BB101" s="229"/>
      <c r="BC101" s="229"/>
      <c r="BD101" s="330"/>
      <c r="BE101" s="330"/>
      <c r="BF101" s="330"/>
      <c r="BG101" s="229"/>
      <c r="BH101" s="229"/>
      <c r="BI101" s="229"/>
      <c r="BJ101" s="229"/>
    </row>
    <row r="102" spans="1:74" s="205" customFormat="1" ht="12" customHeight="1" x14ac:dyDescent="0.2">
      <c r="A102" s="208"/>
      <c r="B102" s="800" t="s">
        <v>1426</v>
      </c>
      <c r="C102" s="791"/>
      <c r="D102" s="791"/>
      <c r="E102" s="791"/>
      <c r="F102" s="791"/>
      <c r="G102" s="791"/>
      <c r="H102" s="791"/>
      <c r="I102" s="791"/>
      <c r="J102" s="791"/>
      <c r="K102" s="791"/>
      <c r="L102" s="791"/>
      <c r="M102" s="791"/>
      <c r="N102" s="791"/>
      <c r="O102" s="791"/>
      <c r="P102" s="791"/>
      <c r="Q102" s="792"/>
      <c r="R102" s="759"/>
      <c r="AY102" s="228"/>
      <c r="AZ102" s="228"/>
      <c r="BA102" s="228"/>
      <c r="BB102" s="228"/>
      <c r="BC102" s="228"/>
      <c r="BD102" s="328"/>
      <c r="BE102" s="328"/>
      <c r="BF102" s="328"/>
      <c r="BG102" s="228"/>
      <c r="BH102" s="228"/>
      <c r="BI102" s="228"/>
      <c r="BJ102" s="228"/>
    </row>
    <row r="103" spans="1:74" x14ac:dyDescent="0.2">
      <c r="A103" s="66"/>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145"/>
      <c r="AZ103" s="145"/>
      <c r="BA103" s="145"/>
      <c r="BB103" s="145"/>
      <c r="BC103" s="145"/>
      <c r="BD103" s="331"/>
      <c r="BE103" s="331"/>
      <c r="BF103" s="331"/>
      <c r="BG103" s="145"/>
      <c r="BH103" s="145"/>
      <c r="BI103" s="145"/>
      <c r="BJ103" s="145"/>
      <c r="BK103" s="145"/>
      <c r="BL103" s="145"/>
      <c r="BM103" s="145"/>
      <c r="BN103" s="145"/>
      <c r="BO103" s="145"/>
      <c r="BP103" s="145"/>
      <c r="BQ103" s="145"/>
      <c r="BR103" s="145"/>
      <c r="BS103" s="145"/>
      <c r="BT103" s="145"/>
      <c r="BU103" s="145"/>
      <c r="BV103" s="145"/>
    </row>
    <row r="104" spans="1:74" x14ac:dyDescent="0.2">
      <c r="A104" s="66"/>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145"/>
      <c r="AZ104" s="145"/>
      <c r="BA104" s="145"/>
      <c r="BB104" s="145"/>
      <c r="BC104" s="145"/>
      <c r="BD104" s="331"/>
      <c r="BE104" s="331"/>
      <c r="BF104" s="331"/>
      <c r="BG104" s="145"/>
      <c r="BH104" s="145"/>
      <c r="BI104" s="145"/>
      <c r="BJ104" s="145"/>
      <c r="BK104" s="145"/>
      <c r="BL104" s="145"/>
      <c r="BM104" s="145"/>
      <c r="BN104" s="145"/>
      <c r="BO104" s="145"/>
      <c r="BP104" s="145"/>
      <c r="BQ104" s="145"/>
      <c r="BR104" s="145"/>
      <c r="BS104" s="145"/>
      <c r="BT104" s="145"/>
      <c r="BU104" s="145"/>
      <c r="BV104" s="145"/>
    </row>
    <row r="105" spans="1:74" x14ac:dyDescent="0.2">
      <c r="A105" s="66"/>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145"/>
      <c r="AZ105" s="145"/>
      <c r="BA105" s="145"/>
      <c r="BB105" s="145"/>
      <c r="BC105" s="145"/>
      <c r="BD105" s="331"/>
      <c r="BE105" s="331"/>
      <c r="BF105" s="331"/>
      <c r="BG105" s="145"/>
      <c r="BH105" s="145"/>
      <c r="BI105" s="145"/>
      <c r="BJ105" s="145"/>
      <c r="BK105" s="145"/>
      <c r="BL105" s="145"/>
      <c r="BM105" s="145"/>
      <c r="BN105" s="145"/>
      <c r="BO105" s="145"/>
      <c r="BP105" s="145"/>
      <c r="BQ105" s="145"/>
      <c r="BR105" s="145"/>
      <c r="BS105" s="145"/>
      <c r="BT105" s="145"/>
      <c r="BU105" s="145"/>
      <c r="BV105" s="145"/>
    </row>
    <row r="106" spans="1:74" x14ac:dyDescent="0.2">
      <c r="A106" s="66"/>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145"/>
      <c r="AZ106" s="145"/>
      <c r="BA106" s="145"/>
      <c r="BB106" s="145"/>
      <c r="BC106" s="145"/>
      <c r="BD106" s="331"/>
      <c r="BE106" s="331"/>
      <c r="BF106" s="331"/>
      <c r="BG106" s="145"/>
      <c r="BH106" s="145"/>
      <c r="BI106" s="145"/>
      <c r="BJ106" s="145"/>
      <c r="BK106" s="145"/>
      <c r="BL106" s="145"/>
      <c r="BM106" s="145"/>
      <c r="BN106" s="145"/>
      <c r="BO106" s="145"/>
      <c r="BP106" s="145"/>
      <c r="BQ106" s="145"/>
      <c r="BR106" s="145"/>
      <c r="BS106" s="145"/>
      <c r="BT106" s="145"/>
      <c r="BU106" s="145"/>
      <c r="BV106" s="145"/>
    </row>
    <row r="107" spans="1:74" x14ac:dyDescent="0.2">
      <c r="A107" s="66"/>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145"/>
      <c r="AZ107" s="145"/>
      <c r="BA107" s="145"/>
      <c r="BB107" s="145"/>
      <c r="BC107" s="145"/>
      <c r="BD107" s="331"/>
      <c r="BE107" s="331"/>
      <c r="BF107" s="331"/>
      <c r="BG107" s="145"/>
      <c r="BH107" s="145"/>
      <c r="BI107" s="145"/>
      <c r="BJ107" s="145"/>
      <c r="BK107" s="145"/>
      <c r="BL107" s="145"/>
      <c r="BM107" s="145"/>
      <c r="BN107" s="145"/>
      <c r="BO107" s="145"/>
      <c r="BP107" s="145"/>
      <c r="BQ107" s="145"/>
      <c r="BR107" s="145"/>
      <c r="BS107" s="145"/>
      <c r="BT107" s="145"/>
      <c r="BU107" s="145"/>
      <c r="BV107" s="145"/>
    </row>
    <row r="108" spans="1:74" x14ac:dyDescent="0.2">
      <c r="A108" s="66"/>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145"/>
      <c r="AZ108" s="145"/>
      <c r="BA108" s="145"/>
      <c r="BB108" s="145"/>
      <c r="BC108" s="145"/>
      <c r="BD108" s="331"/>
      <c r="BE108" s="331"/>
      <c r="BF108" s="331"/>
      <c r="BG108" s="145"/>
      <c r="BH108" s="145"/>
      <c r="BI108" s="145"/>
      <c r="BJ108" s="145"/>
      <c r="BK108" s="145"/>
      <c r="BL108" s="145"/>
      <c r="BM108" s="145"/>
      <c r="BN108" s="145"/>
      <c r="BO108" s="145"/>
      <c r="BP108" s="145"/>
      <c r="BQ108" s="145"/>
      <c r="BR108" s="145"/>
      <c r="BS108" s="145"/>
      <c r="BT108" s="145"/>
      <c r="BU108" s="145"/>
      <c r="BV108" s="145"/>
    </row>
    <row r="109" spans="1:74" x14ac:dyDescent="0.2">
      <c r="A109" s="66"/>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145"/>
      <c r="AZ109" s="145"/>
      <c r="BA109" s="145"/>
      <c r="BB109" s="145"/>
      <c r="BC109" s="145"/>
      <c r="BD109" s="331"/>
      <c r="BE109" s="331"/>
      <c r="BF109" s="331"/>
      <c r="BG109" s="145"/>
      <c r="BH109" s="145"/>
      <c r="BI109" s="145"/>
      <c r="BJ109" s="145"/>
      <c r="BK109" s="145"/>
      <c r="BL109" s="145"/>
      <c r="BM109" s="145"/>
      <c r="BN109" s="145"/>
      <c r="BO109" s="145"/>
      <c r="BP109" s="145"/>
      <c r="BQ109" s="145"/>
      <c r="BR109" s="145"/>
      <c r="BS109" s="145"/>
      <c r="BT109" s="145"/>
      <c r="BU109" s="145"/>
      <c r="BV109" s="145"/>
    </row>
    <row r="110" spans="1:74" x14ac:dyDescent="0.2">
      <c r="A110" s="66"/>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145"/>
      <c r="AZ110" s="145"/>
      <c r="BA110" s="145"/>
      <c r="BB110" s="145"/>
      <c r="BC110" s="145"/>
      <c r="BD110" s="331"/>
      <c r="BE110" s="331"/>
      <c r="BF110" s="331"/>
      <c r="BG110" s="145"/>
      <c r="BH110" s="145"/>
      <c r="BI110" s="145"/>
      <c r="BJ110" s="145"/>
      <c r="BK110" s="145"/>
      <c r="BL110" s="145"/>
      <c r="BM110" s="145"/>
      <c r="BN110" s="145"/>
      <c r="BO110" s="145"/>
      <c r="BP110" s="145"/>
      <c r="BQ110" s="145"/>
      <c r="BR110" s="145"/>
      <c r="BS110" s="145"/>
      <c r="BT110" s="145"/>
      <c r="BU110" s="145"/>
      <c r="BV110" s="145"/>
    </row>
    <row r="111" spans="1:74" x14ac:dyDescent="0.2">
      <c r="A111" s="66"/>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145"/>
      <c r="AZ111" s="145"/>
      <c r="BA111" s="145"/>
      <c r="BB111" s="145"/>
      <c r="BC111" s="145"/>
      <c r="BD111" s="331"/>
      <c r="BE111" s="331"/>
      <c r="BF111" s="331"/>
      <c r="BG111" s="145"/>
      <c r="BH111" s="145"/>
      <c r="BI111" s="145"/>
      <c r="BJ111" s="145"/>
      <c r="BK111" s="145"/>
      <c r="BL111" s="145"/>
      <c r="BM111" s="145"/>
      <c r="BN111" s="145"/>
      <c r="BO111" s="145"/>
      <c r="BP111" s="145"/>
      <c r="BQ111" s="145"/>
      <c r="BR111" s="145"/>
      <c r="BS111" s="145"/>
      <c r="BT111" s="145"/>
      <c r="BU111" s="145"/>
      <c r="BV111" s="145"/>
    </row>
    <row r="112" spans="1:74" x14ac:dyDescent="0.2">
      <c r="BK112" s="146"/>
      <c r="BL112" s="146"/>
      <c r="BM112" s="146"/>
      <c r="BN112" s="146"/>
      <c r="BO112" s="146"/>
      <c r="BP112" s="146"/>
      <c r="BQ112" s="146"/>
      <c r="BR112" s="146"/>
      <c r="BS112" s="146"/>
      <c r="BT112" s="146"/>
      <c r="BU112" s="146"/>
      <c r="BV112" s="146"/>
    </row>
    <row r="113" spans="1:74" x14ac:dyDescent="0.2">
      <c r="A113" s="66"/>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145"/>
      <c r="AZ113" s="145"/>
      <c r="BA113" s="145"/>
      <c r="BB113" s="145"/>
      <c r="BC113" s="145"/>
      <c r="BD113" s="331"/>
      <c r="BE113" s="331"/>
      <c r="BF113" s="331"/>
      <c r="BG113" s="145"/>
      <c r="BH113" s="145"/>
      <c r="BI113" s="145"/>
      <c r="BJ113" s="145"/>
      <c r="BK113" s="145"/>
      <c r="BL113" s="145"/>
      <c r="BM113" s="145"/>
      <c r="BN113" s="145"/>
      <c r="BO113" s="145"/>
      <c r="BP113" s="145"/>
      <c r="BQ113" s="145"/>
      <c r="BR113" s="145"/>
      <c r="BS113" s="145"/>
      <c r="BT113" s="145"/>
      <c r="BU113" s="145"/>
      <c r="BV113" s="145"/>
    </row>
    <row r="114" spans="1:74" x14ac:dyDescent="0.2">
      <c r="A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145"/>
      <c r="AZ114" s="145"/>
      <c r="BA114" s="145"/>
      <c r="BB114" s="145"/>
      <c r="BC114" s="145"/>
      <c r="BD114" s="331"/>
      <c r="BE114" s="331"/>
      <c r="BF114" s="331"/>
      <c r="BG114" s="145"/>
      <c r="BH114" s="145"/>
      <c r="BI114" s="145"/>
      <c r="BJ114" s="145"/>
      <c r="BK114" s="145"/>
      <c r="BL114" s="145"/>
      <c r="BM114" s="145"/>
      <c r="BN114" s="145"/>
      <c r="BO114" s="145"/>
      <c r="BP114" s="145"/>
      <c r="BQ114" s="145"/>
      <c r="BR114" s="145"/>
      <c r="BS114" s="145"/>
      <c r="BT114" s="145"/>
      <c r="BU114" s="145"/>
      <c r="BV114" s="145"/>
    </row>
    <row r="115" spans="1:74" x14ac:dyDescent="0.2">
      <c r="A115" s="66"/>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145"/>
      <c r="AZ115" s="145"/>
      <c r="BA115" s="145"/>
      <c r="BB115" s="145"/>
      <c r="BC115" s="145"/>
      <c r="BD115" s="331"/>
      <c r="BE115" s="331"/>
      <c r="BF115" s="331"/>
      <c r="BG115" s="145"/>
      <c r="BH115" s="145"/>
      <c r="BI115" s="145"/>
      <c r="BJ115" s="145"/>
      <c r="BK115" s="145"/>
      <c r="BL115" s="145"/>
      <c r="BM115" s="145"/>
      <c r="BN115" s="145"/>
      <c r="BO115" s="145"/>
      <c r="BP115" s="145"/>
      <c r="BQ115" s="145"/>
      <c r="BR115" s="145"/>
      <c r="BS115" s="145"/>
      <c r="BT115" s="145"/>
      <c r="BU115" s="145"/>
      <c r="BV115" s="145"/>
    </row>
    <row r="116" spans="1:74" x14ac:dyDescent="0.2">
      <c r="A116" s="66"/>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145"/>
      <c r="AZ116" s="145"/>
      <c r="BA116" s="145"/>
      <c r="BB116" s="145"/>
      <c r="BC116" s="145"/>
      <c r="BD116" s="331"/>
      <c r="BE116" s="331"/>
      <c r="BF116" s="331"/>
      <c r="BG116" s="145"/>
      <c r="BH116" s="145"/>
      <c r="BI116" s="145"/>
      <c r="BJ116" s="145"/>
      <c r="BK116" s="145"/>
      <c r="BL116" s="145"/>
      <c r="BM116" s="145"/>
      <c r="BN116" s="145"/>
      <c r="BO116" s="145"/>
      <c r="BP116" s="145"/>
      <c r="BQ116" s="145"/>
      <c r="BR116" s="145"/>
      <c r="BS116" s="145"/>
      <c r="BT116" s="145"/>
      <c r="BU116" s="145"/>
      <c r="BV116" s="145"/>
    </row>
    <row r="117" spans="1:74" x14ac:dyDescent="0.2">
      <c r="A117" s="66"/>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145"/>
      <c r="AZ117" s="145"/>
      <c r="BA117" s="145"/>
      <c r="BB117" s="145"/>
      <c r="BC117" s="145"/>
      <c r="BD117" s="331"/>
      <c r="BE117" s="331"/>
      <c r="BF117" s="331"/>
      <c r="BG117" s="145"/>
      <c r="BH117" s="145"/>
      <c r="BI117" s="145"/>
      <c r="BJ117" s="145"/>
      <c r="BK117" s="145"/>
      <c r="BL117" s="145"/>
      <c r="BM117" s="145"/>
      <c r="BN117" s="145"/>
      <c r="BO117" s="145"/>
      <c r="BP117" s="145"/>
      <c r="BQ117" s="145"/>
      <c r="BR117" s="145"/>
      <c r="BS117" s="145"/>
      <c r="BT117" s="145"/>
      <c r="BU117" s="145"/>
      <c r="BV117" s="145"/>
    </row>
    <row r="118" spans="1:74" x14ac:dyDescent="0.2">
      <c r="A118" s="66"/>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145"/>
      <c r="AZ118" s="145"/>
      <c r="BA118" s="145"/>
      <c r="BB118" s="145"/>
      <c r="BC118" s="145"/>
      <c r="BD118" s="331"/>
      <c r="BE118" s="331"/>
      <c r="BF118" s="331"/>
      <c r="BG118" s="145"/>
      <c r="BH118" s="145"/>
      <c r="BI118" s="145"/>
      <c r="BJ118" s="145"/>
      <c r="BK118" s="145"/>
      <c r="BL118" s="145"/>
      <c r="BM118" s="145"/>
      <c r="BN118" s="145"/>
      <c r="BO118" s="145"/>
      <c r="BP118" s="145"/>
      <c r="BQ118" s="145"/>
      <c r="BR118" s="145"/>
      <c r="BS118" s="145"/>
      <c r="BT118" s="145"/>
      <c r="BU118" s="145"/>
      <c r="BV118" s="145"/>
    </row>
    <row r="119" spans="1:74" x14ac:dyDescent="0.2">
      <c r="A119" s="66"/>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145"/>
      <c r="AZ119" s="145"/>
      <c r="BA119" s="145"/>
      <c r="BB119" s="145"/>
      <c r="BC119" s="145"/>
      <c r="BD119" s="331"/>
      <c r="BE119" s="331"/>
      <c r="BF119" s="331"/>
      <c r="BG119" s="145"/>
      <c r="BH119" s="145"/>
      <c r="BI119" s="145"/>
      <c r="BJ119" s="145"/>
      <c r="BK119" s="145"/>
      <c r="BL119" s="145"/>
      <c r="BM119" s="145"/>
      <c r="BN119" s="145"/>
      <c r="BO119" s="145"/>
      <c r="BP119" s="145"/>
      <c r="BQ119" s="145"/>
      <c r="BR119" s="145"/>
      <c r="BS119" s="145"/>
      <c r="BT119" s="145"/>
      <c r="BU119" s="145"/>
      <c r="BV119" s="145"/>
    </row>
    <row r="120" spans="1:74" x14ac:dyDescent="0.2">
      <c r="A120" s="66"/>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145"/>
      <c r="AZ120" s="145"/>
      <c r="BA120" s="145"/>
      <c r="BB120" s="145"/>
      <c r="BC120" s="145"/>
      <c r="BD120" s="331"/>
      <c r="BE120" s="331"/>
      <c r="BF120" s="331"/>
      <c r="BG120" s="145"/>
      <c r="BH120" s="145"/>
      <c r="BI120" s="145"/>
      <c r="BJ120" s="145"/>
      <c r="BK120" s="145"/>
      <c r="BL120" s="145"/>
      <c r="BM120" s="145"/>
      <c r="BN120" s="145"/>
      <c r="BO120" s="145"/>
      <c r="BP120" s="145"/>
      <c r="BQ120" s="145"/>
      <c r="BR120" s="145"/>
      <c r="BS120" s="145"/>
      <c r="BT120" s="145"/>
      <c r="BU120" s="145"/>
      <c r="BV120" s="145"/>
    </row>
    <row r="121" spans="1:74" x14ac:dyDescent="0.2">
      <c r="A121" s="66"/>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145"/>
      <c r="AZ121" s="145"/>
      <c r="BA121" s="145"/>
      <c r="BB121" s="145"/>
      <c r="BC121" s="145"/>
      <c r="BD121" s="331"/>
      <c r="BE121" s="331"/>
      <c r="BF121" s="331"/>
      <c r="BG121" s="145"/>
      <c r="BH121" s="145"/>
      <c r="BI121" s="145"/>
      <c r="BJ121" s="145"/>
      <c r="BK121" s="145"/>
      <c r="BL121" s="145"/>
      <c r="BM121" s="145"/>
      <c r="BN121" s="145"/>
      <c r="BO121" s="145"/>
      <c r="BP121" s="145"/>
      <c r="BQ121" s="145"/>
      <c r="BR121" s="145"/>
      <c r="BS121" s="145"/>
      <c r="BT121" s="145"/>
      <c r="BU121" s="145"/>
      <c r="BV121" s="145"/>
    </row>
    <row r="122" spans="1:74" x14ac:dyDescent="0.2">
      <c r="BK122" s="146"/>
      <c r="BL122" s="146"/>
      <c r="BM122" s="146"/>
      <c r="BN122" s="146"/>
      <c r="BO122" s="146"/>
      <c r="BP122" s="146"/>
      <c r="BQ122" s="146"/>
      <c r="BR122" s="146"/>
      <c r="BS122" s="146"/>
      <c r="BT122" s="146"/>
      <c r="BU122" s="146"/>
      <c r="BV122" s="146"/>
    </row>
    <row r="123" spans="1:74" x14ac:dyDescent="0.2">
      <c r="BK123" s="146"/>
      <c r="BL123" s="146"/>
      <c r="BM123" s="146"/>
      <c r="BN123" s="146"/>
      <c r="BO123" s="146"/>
      <c r="BP123" s="146"/>
      <c r="BQ123" s="146"/>
      <c r="BR123" s="146"/>
      <c r="BS123" s="146"/>
      <c r="BT123" s="146"/>
      <c r="BU123" s="146"/>
      <c r="BV123" s="146"/>
    </row>
    <row r="124" spans="1:74" x14ac:dyDescent="0.2">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147"/>
      <c r="AZ124" s="147"/>
      <c r="BA124" s="147"/>
      <c r="BB124" s="147"/>
      <c r="BC124" s="147"/>
      <c r="BD124" s="332"/>
      <c r="BE124" s="332"/>
      <c r="BF124" s="332"/>
      <c r="BG124" s="147"/>
      <c r="BH124" s="147"/>
      <c r="BI124" s="147"/>
      <c r="BJ124" s="147"/>
      <c r="BK124" s="147"/>
      <c r="BL124" s="147"/>
      <c r="BM124" s="147"/>
      <c r="BN124" s="147"/>
      <c r="BO124" s="147"/>
      <c r="BP124" s="147"/>
      <c r="BQ124" s="147"/>
      <c r="BR124" s="147"/>
      <c r="BS124" s="147"/>
      <c r="BT124" s="147"/>
      <c r="BU124" s="147"/>
      <c r="BV124" s="147"/>
    </row>
    <row r="125" spans="1:74" x14ac:dyDescent="0.2">
      <c r="BK125" s="146"/>
      <c r="BL125" s="146"/>
      <c r="BM125" s="146"/>
      <c r="BN125" s="146"/>
      <c r="BO125" s="146"/>
      <c r="BP125" s="146"/>
      <c r="BQ125" s="146"/>
      <c r="BR125" s="146"/>
      <c r="BS125" s="146"/>
      <c r="BT125" s="146"/>
      <c r="BU125" s="146"/>
      <c r="BV125" s="146"/>
    </row>
    <row r="126" spans="1:74" x14ac:dyDescent="0.2">
      <c r="BK126" s="146"/>
      <c r="BL126" s="146"/>
      <c r="BM126" s="146"/>
      <c r="BN126" s="146"/>
      <c r="BO126" s="146"/>
      <c r="BP126" s="146"/>
      <c r="BQ126" s="146"/>
      <c r="BR126" s="146"/>
      <c r="BS126" s="146"/>
      <c r="BT126" s="146"/>
      <c r="BU126" s="146"/>
      <c r="BV126" s="146"/>
    </row>
    <row r="127" spans="1:74" x14ac:dyDescent="0.2">
      <c r="BK127" s="146"/>
      <c r="BL127" s="146"/>
      <c r="BM127" s="146"/>
      <c r="BN127" s="146"/>
      <c r="BO127" s="146"/>
      <c r="BP127" s="146"/>
      <c r="BQ127" s="146"/>
      <c r="BR127" s="146"/>
      <c r="BS127" s="146"/>
      <c r="BT127" s="146"/>
      <c r="BU127" s="146"/>
      <c r="BV127" s="146"/>
    </row>
    <row r="128" spans="1:74" x14ac:dyDescent="0.2">
      <c r="BK128" s="146"/>
      <c r="BL128" s="146"/>
      <c r="BM128" s="146"/>
      <c r="BN128" s="146"/>
      <c r="BO128" s="146"/>
      <c r="BP128" s="146"/>
      <c r="BQ128" s="146"/>
      <c r="BR128" s="146"/>
      <c r="BS128" s="146"/>
      <c r="BT128" s="146"/>
      <c r="BU128" s="146"/>
      <c r="BV128" s="146"/>
    </row>
    <row r="129" spans="3:74" x14ac:dyDescent="0.2">
      <c r="BK129" s="146"/>
      <c r="BL129" s="146"/>
      <c r="BM129" s="146"/>
      <c r="BN129" s="146"/>
      <c r="BO129" s="146"/>
      <c r="BP129" s="146"/>
      <c r="BQ129" s="146"/>
      <c r="BR129" s="146"/>
      <c r="BS129" s="146"/>
      <c r="BT129" s="146"/>
      <c r="BU129" s="146"/>
      <c r="BV129" s="146"/>
    </row>
    <row r="130" spans="3:74" x14ac:dyDescent="0.2">
      <c r="BK130" s="146"/>
      <c r="BL130" s="146"/>
      <c r="BM130" s="146"/>
      <c r="BN130" s="146"/>
      <c r="BO130" s="146"/>
      <c r="BP130" s="146"/>
      <c r="BQ130" s="146"/>
      <c r="BR130" s="146"/>
      <c r="BS130" s="146"/>
      <c r="BT130" s="146"/>
      <c r="BU130" s="146"/>
      <c r="BV130" s="146"/>
    </row>
    <row r="131" spans="3:74" x14ac:dyDescent="0.2">
      <c r="BK131" s="146"/>
      <c r="BL131" s="146"/>
      <c r="BM131" s="146"/>
      <c r="BN131" s="146"/>
      <c r="BO131" s="146"/>
      <c r="BP131" s="146"/>
      <c r="BQ131" s="146"/>
      <c r="BR131" s="146"/>
      <c r="BS131" s="146"/>
      <c r="BT131" s="146"/>
      <c r="BU131" s="146"/>
      <c r="BV131" s="146"/>
    </row>
    <row r="132" spans="3:74" x14ac:dyDescent="0.2">
      <c r="BK132" s="146"/>
      <c r="BL132" s="146"/>
      <c r="BM132" s="146"/>
      <c r="BN132" s="146"/>
      <c r="BO132" s="146"/>
      <c r="BP132" s="146"/>
      <c r="BQ132" s="146"/>
      <c r="BR132" s="146"/>
      <c r="BS132" s="146"/>
      <c r="BT132" s="146"/>
      <c r="BU132" s="146"/>
      <c r="BV132" s="146"/>
    </row>
    <row r="133" spans="3:74" x14ac:dyDescent="0.2">
      <c r="BK133" s="146"/>
      <c r="BL133" s="146"/>
      <c r="BM133" s="146"/>
      <c r="BN133" s="146"/>
      <c r="BO133" s="146"/>
      <c r="BP133" s="146"/>
      <c r="BQ133" s="146"/>
      <c r="BR133" s="146"/>
      <c r="BS133" s="146"/>
      <c r="BT133" s="146"/>
      <c r="BU133" s="146"/>
      <c r="BV133" s="146"/>
    </row>
    <row r="134" spans="3:74" x14ac:dyDescent="0.2">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148"/>
      <c r="AZ134" s="148"/>
      <c r="BA134" s="148"/>
      <c r="BB134" s="148"/>
      <c r="BC134" s="148"/>
      <c r="BD134" s="333"/>
      <c r="BE134" s="333"/>
      <c r="BF134" s="333"/>
      <c r="BG134" s="148"/>
      <c r="BH134" s="148"/>
      <c r="BI134" s="148"/>
      <c r="BJ134" s="148"/>
      <c r="BK134" s="148"/>
      <c r="BL134" s="148"/>
      <c r="BM134" s="148"/>
      <c r="BN134" s="148"/>
      <c r="BO134" s="148"/>
      <c r="BP134" s="148"/>
      <c r="BQ134" s="148"/>
      <c r="BR134" s="148"/>
      <c r="BS134" s="148"/>
      <c r="BT134" s="148"/>
      <c r="BU134" s="148"/>
      <c r="BV134" s="148"/>
    </row>
    <row r="135" spans="3:74" x14ac:dyDescent="0.2">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148"/>
      <c r="AZ135" s="148"/>
      <c r="BA135" s="148"/>
      <c r="BB135" s="148"/>
      <c r="BC135" s="148"/>
      <c r="BD135" s="333"/>
      <c r="BE135" s="333"/>
      <c r="BF135" s="333"/>
      <c r="BG135" s="148"/>
      <c r="BH135" s="148"/>
      <c r="BI135" s="148"/>
      <c r="BJ135" s="148"/>
      <c r="BK135" s="148"/>
      <c r="BL135" s="148"/>
      <c r="BM135" s="148"/>
      <c r="BN135" s="148"/>
      <c r="BO135" s="148"/>
      <c r="BP135" s="148"/>
      <c r="BQ135" s="148"/>
      <c r="BR135" s="148"/>
      <c r="BS135" s="148"/>
      <c r="BT135" s="148"/>
      <c r="BU135" s="148"/>
      <c r="BV135" s="148"/>
    </row>
    <row r="136" spans="3:74" x14ac:dyDescent="0.2">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148"/>
      <c r="AZ136" s="148"/>
      <c r="BA136" s="148"/>
      <c r="BB136" s="148"/>
      <c r="BC136" s="148"/>
      <c r="BD136" s="333"/>
      <c r="BE136" s="333"/>
      <c r="BF136" s="333"/>
      <c r="BG136" s="148"/>
      <c r="BH136" s="148"/>
      <c r="BI136" s="148"/>
      <c r="BJ136" s="148"/>
      <c r="BK136" s="148"/>
      <c r="BL136" s="148"/>
      <c r="BM136" s="148"/>
      <c r="BN136" s="148"/>
      <c r="BO136" s="148"/>
      <c r="BP136" s="148"/>
      <c r="BQ136" s="148"/>
      <c r="BR136" s="148"/>
      <c r="BS136" s="148"/>
      <c r="BT136" s="148"/>
      <c r="BU136" s="148"/>
      <c r="BV136" s="148"/>
    </row>
    <row r="137" spans="3:74" x14ac:dyDescent="0.2">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148"/>
      <c r="AZ137" s="148"/>
      <c r="BA137" s="148"/>
      <c r="BB137" s="148"/>
      <c r="BC137" s="148"/>
      <c r="BD137" s="333"/>
      <c r="BE137" s="333"/>
      <c r="BF137" s="333"/>
      <c r="BG137" s="148"/>
      <c r="BH137" s="148"/>
      <c r="BI137" s="148"/>
      <c r="BJ137" s="148"/>
      <c r="BK137" s="148"/>
      <c r="BL137" s="148"/>
      <c r="BM137" s="148"/>
      <c r="BN137" s="148"/>
      <c r="BO137" s="148"/>
      <c r="BP137" s="148"/>
      <c r="BQ137" s="148"/>
      <c r="BR137" s="148"/>
      <c r="BS137" s="148"/>
      <c r="BT137" s="148"/>
      <c r="BU137" s="148"/>
      <c r="BV137" s="148"/>
    </row>
    <row r="138" spans="3:74" x14ac:dyDescent="0.2">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148"/>
      <c r="AZ138" s="148"/>
      <c r="BA138" s="148"/>
      <c r="BB138" s="148"/>
      <c r="BC138" s="148"/>
      <c r="BD138" s="333"/>
      <c r="BE138" s="333"/>
      <c r="BF138" s="333"/>
      <c r="BG138" s="148"/>
      <c r="BH138" s="148"/>
      <c r="BI138" s="148"/>
      <c r="BJ138" s="148"/>
      <c r="BK138" s="148"/>
      <c r="BL138" s="148"/>
      <c r="BM138" s="148"/>
      <c r="BN138" s="148"/>
      <c r="BO138" s="148"/>
      <c r="BP138" s="148"/>
      <c r="BQ138" s="148"/>
      <c r="BR138" s="148"/>
      <c r="BS138" s="148"/>
      <c r="BT138" s="148"/>
      <c r="BU138" s="148"/>
      <c r="BV138" s="148"/>
    </row>
    <row r="139" spans="3:74" x14ac:dyDescent="0.2">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148"/>
      <c r="AZ139" s="148"/>
      <c r="BA139" s="148"/>
      <c r="BB139" s="148"/>
      <c r="BC139" s="148"/>
      <c r="BD139" s="333"/>
      <c r="BE139" s="333"/>
      <c r="BF139" s="333"/>
      <c r="BG139" s="148"/>
      <c r="BH139" s="148"/>
      <c r="BI139" s="148"/>
      <c r="BJ139" s="148"/>
      <c r="BK139" s="148"/>
      <c r="BL139" s="148"/>
      <c r="BM139" s="148"/>
      <c r="BN139" s="148"/>
      <c r="BO139" s="148"/>
      <c r="BP139" s="148"/>
      <c r="BQ139" s="148"/>
      <c r="BR139" s="148"/>
      <c r="BS139" s="148"/>
      <c r="BT139" s="148"/>
      <c r="BU139" s="148"/>
      <c r="BV139" s="148"/>
    </row>
    <row r="140" spans="3:74" x14ac:dyDescent="0.2">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148"/>
      <c r="AZ140" s="148"/>
      <c r="BA140" s="148"/>
      <c r="BB140" s="148"/>
      <c r="BC140" s="148"/>
      <c r="BD140" s="333"/>
      <c r="BE140" s="333"/>
      <c r="BF140" s="333"/>
      <c r="BG140" s="148"/>
      <c r="BH140" s="148"/>
      <c r="BI140" s="148"/>
      <c r="BJ140" s="148"/>
      <c r="BK140" s="148"/>
      <c r="BL140" s="148"/>
      <c r="BM140" s="148"/>
      <c r="BN140" s="148"/>
      <c r="BO140" s="148"/>
      <c r="BP140" s="148"/>
      <c r="BQ140" s="148"/>
      <c r="BR140" s="148"/>
      <c r="BS140" s="148"/>
      <c r="BT140" s="148"/>
      <c r="BU140" s="148"/>
      <c r="BV140" s="148"/>
    </row>
    <row r="141" spans="3:74" x14ac:dyDescent="0.2">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148"/>
      <c r="AZ141" s="148"/>
      <c r="BA141" s="148"/>
      <c r="BB141" s="148"/>
      <c r="BC141" s="148"/>
      <c r="BD141" s="333"/>
      <c r="BE141" s="333"/>
      <c r="BF141" s="333"/>
      <c r="BG141" s="148"/>
      <c r="BH141" s="148"/>
      <c r="BI141" s="148"/>
      <c r="BJ141" s="148"/>
      <c r="BK141" s="148"/>
      <c r="BL141" s="148"/>
      <c r="BM141" s="148"/>
      <c r="BN141" s="148"/>
      <c r="BO141" s="148"/>
      <c r="BP141" s="148"/>
      <c r="BQ141" s="148"/>
      <c r="BR141" s="148"/>
      <c r="BS141" s="148"/>
      <c r="BT141" s="148"/>
      <c r="BU141" s="148"/>
      <c r="BV141" s="148"/>
    </row>
    <row r="142" spans="3:74" x14ac:dyDescent="0.2">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148"/>
      <c r="AZ142" s="148"/>
      <c r="BA142" s="148"/>
      <c r="BB142" s="148"/>
      <c r="BC142" s="148"/>
      <c r="BD142" s="333"/>
      <c r="BE142" s="333"/>
      <c r="BF142" s="333"/>
      <c r="BG142" s="148"/>
      <c r="BH142" s="148"/>
      <c r="BI142" s="148"/>
      <c r="BJ142" s="148"/>
      <c r="BK142" s="148"/>
      <c r="BL142" s="148"/>
      <c r="BM142" s="148"/>
      <c r="BN142" s="148"/>
      <c r="BO142" s="148"/>
      <c r="BP142" s="148"/>
      <c r="BQ142" s="148"/>
      <c r="BR142" s="148"/>
      <c r="BS142" s="148"/>
      <c r="BT142" s="148"/>
      <c r="BU142" s="148"/>
      <c r="BV142" s="148"/>
    </row>
    <row r="143" spans="3:74" x14ac:dyDescent="0.2">
      <c r="BK143" s="146"/>
      <c r="BL143" s="146"/>
      <c r="BM143" s="146"/>
      <c r="BN143" s="146"/>
      <c r="BO143" s="146"/>
      <c r="BP143" s="146"/>
      <c r="BQ143" s="146"/>
      <c r="BR143" s="146"/>
      <c r="BS143" s="146"/>
      <c r="BT143" s="146"/>
      <c r="BU143" s="146"/>
      <c r="BV143" s="146"/>
    </row>
    <row r="144" spans="3:74" x14ac:dyDescent="0.2">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149"/>
      <c r="AZ144" s="149"/>
      <c r="BA144" s="149"/>
      <c r="BB144" s="149"/>
      <c r="BC144" s="149"/>
      <c r="BD144" s="334"/>
      <c r="BE144" s="334"/>
      <c r="BF144" s="334"/>
      <c r="BG144" s="149"/>
      <c r="BH144" s="149"/>
      <c r="BI144" s="149"/>
      <c r="BJ144" s="149"/>
      <c r="BK144" s="149"/>
      <c r="BL144" s="149"/>
      <c r="BM144" s="149"/>
      <c r="BN144" s="149"/>
      <c r="BO144" s="149"/>
      <c r="BP144" s="149"/>
      <c r="BQ144" s="149"/>
      <c r="BR144" s="149"/>
      <c r="BS144" s="149"/>
      <c r="BT144" s="149"/>
      <c r="BU144" s="149"/>
      <c r="BV144" s="149"/>
    </row>
    <row r="145" spans="63:74" x14ac:dyDescent="0.2">
      <c r="BK145" s="146"/>
      <c r="BL145" s="146"/>
      <c r="BM145" s="146"/>
      <c r="BN145" s="146"/>
      <c r="BO145" s="146"/>
      <c r="BP145" s="146"/>
      <c r="BQ145" s="146"/>
      <c r="BR145" s="146"/>
      <c r="BS145" s="146"/>
      <c r="BT145" s="146"/>
      <c r="BU145" s="146"/>
      <c r="BV145" s="146"/>
    </row>
    <row r="146" spans="63:74" x14ac:dyDescent="0.2">
      <c r="BK146" s="146"/>
      <c r="BL146" s="146"/>
      <c r="BM146" s="146"/>
      <c r="BN146" s="146"/>
      <c r="BO146" s="146"/>
      <c r="BP146" s="146"/>
      <c r="BQ146" s="146"/>
      <c r="BR146" s="146"/>
      <c r="BS146" s="146"/>
      <c r="BT146" s="146"/>
      <c r="BU146" s="146"/>
      <c r="BV146" s="146"/>
    </row>
    <row r="147" spans="63:74" x14ac:dyDescent="0.2">
      <c r="BK147" s="146"/>
      <c r="BL147" s="146"/>
      <c r="BM147" s="146"/>
      <c r="BN147" s="146"/>
      <c r="BO147" s="146"/>
      <c r="BP147" s="146"/>
      <c r="BQ147" s="146"/>
      <c r="BR147" s="146"/>
      <c r="BS147" s="146"/>
      <c r="BT147" s="146"/>
      <c r="BU147" s="146"/>
      <c r="BV147" s="146"/>
    </row>
    <row r="148" spans="63:74" x14ac:dyDescent="0.2">
      <c r="BK148" s="146"/>
      <c r="BL148" s="146"/>
      <c r="BM148" s="146"/>
      <c r="BN148" s="146"/>
      <c r="BO148" s="146"/>
      <c r="BP148" s="146"/>
      <c r="BQ148" s="146"/>
      <c r="BR148" s="146"/>
      <c r="BS148" s="146"/>
      <c r="BT148" s="146"/>
      <c r="BU148" s="146"/>
      <c r="BV148" s="146"/>
    </row>
    <row r="149" spans="63:74" x14ac:dyDescent="0.2">
      <c r="BK149" s="146"/>
      <c r="BL149" s="146"/>
      <c r="BM149" s="146"/>
      <c r="BN149" s="146"/>
      <c r="BO149" s="146"/>
      <c r="BP149" s="146"/>
      <c r="BQ149" s="146"/>
      <c r="BR149" s="146"/>
      <c r="BS149" s="146"/>
      <c r="BT149" s="146"/>
      <c r="BU149" s="146"/>
      <c r="BV149" s="146"/>
    </row>
    <row r="150" spans="63:74" x14ac:dyDescent="0.2">
      <c r="BK150" s="146"/>
      <c r="BL150" s="146"/>
      <c r="BM150" s="146"/>
      <c r="BN150" s="146"/>
      <c r="BO150" s="146"/>
      <c r="BP150" s="146"/>
      <c r="BQ150" s="146"/>
      <c r="BR150" s="146"/>
      <c r="BS150" s="146"/>
      <c r="BT150" s="146"/>
      <c r="BU150" s="146"/>
      <c r="BV150" s="146"/>
    </row>
    <row r="151" spans="63:74" x14ac:dyDescent="0.2">
      <c r="BK151" s="146"/>
      <c r="BL151" s="146"/>
      <c r="BM151" s="146"/>
      <c r="BN151" s="146"/>
      <c r="BO151" s="146"/>
      <c r="BP151" s="146"/>
      <c r="BQ151" s="146"/>
      <c r="BR151" s="146"/>
      <c r="BS151" s="146"/>
      <c r="BT151" s="146"/>
      <c r="BU151" s="146"/>
      <c r="BV151" s="146"/>
    </row>
    <row r="152" spans="63:74" x14ac:dyDescent="0.2">
      <c r="BK152" s="146"/>
      <c r="BL152" s="146"/>
      <c r="BM152" s="146"/>
      <c r="BN152" s="146"/>
      <c r="BO152" s="146"/>
      <c r="BP152" s="146"/>
      <c r="BQ152" s="146"/>
      <c r="BR152" s="146"/>
      <c r="BS152" s="146"/>
      <c r="BT152" s="146"/>
      <c r="BU152" s="146"/>
      <c r="BV152" s="146"/>
    </row>
    <row r="153" spans="63:74" x14ac:dyDescent="0.2">
      <c r="BK153" s="146"/>
      <c r="BL153" s="146"/>
      <c r="BM153" s="146"/>
      <c r="BN153" s="146"/>
      <c r="BO153" s="146"/>
      <c r="BP153" s="146"/>
      <c r="BQ153" s="146"/>
      <c r="BR153" s="146"/>
      <c r="BS153" s="146"/>
      <c r="BT153" s="146"/>
      <c r="BU153" s="146"/>
      <c r="BV153" s="146"/>
    </row>
    <row r="154" spans="63:74" x14ac:dyDescent="0.2">
      <c r="BK154" s="146"/>
      <c r="BL154" s="146"/>
      <c r="BM154" s="146"/>
      <c r="BN154" s="146"/>
      <c r="BO154" s="146"/>
      <c r="BP154" s="146"/>
      <c r="BQ154" s="146"/>
      <c r="BR154" s="146"/>
      <c r="BS154" s="146"/>
      <c r="BT154" s="146"/>
      <c r="BU154" s="146"/>
      <c r="BV154" s="146"/>
    </row>
    <row r="155" spans="63:74" x14ac:dyDescent="0.2">
      <c r="BK155" s="146"/>
      <c r="BL155" s="146"/>
      <c r="BM155" s="146"/>
      <c r="BN155" s="146"/>
      <c r="BO155" s="146"/>
      <c r="BP155" s="146"/>
      <c r="BQ155" s="146"/>
      <c r="BR155" s="146"/>
      <c r="BS155" s="146"/>
      <c r="BT155" s="146"/>
      <c r="BU155" s="146"/>
      <c r="BV155" s="146"/>
    </row>
    <row r="156" spans="63:74" x14ac:dyDescent="0.2">
      <c r="BK156" s="146"/>
      <c r="BL156" s="146"/>
      <c r="BM156" s="146"/>
      <c r="BN156" s="146"/>
      <c r="BO156" s="146"/>
      <c r="BP156" s="146"/>
      <c r="BQ156" s="146"/>
      <c r="BR156" s="146"/>
      <c r="BS156" s="146"/>
      <c r="BT156" s="146"/>
      <c r="BU156" s="146"/>
      <c r="BV156" s="146"/>
    </row>
    <row r="157" spans="63:74" x14ac:dyDescent="0.2">
      <c r="BK157" s="146"/>
      <c r="BL157" s="146"/>
      <c r="BM157" s="146"/>
      <c r="BN157" s="146"/>
      <c r="BO157" s="146"/>
      <c r="BP157" s="146"/>
      <c r="BQ157" s="146"/>
      <c r="BR157" s="146"/>
      <c r="BS157" s="146"/>
      <c r="BT157" s="146"/>
      <c r="BU157" s="146"/>
      <c r="BV157" s="146"/>
    </row>
    <row r="158" spans="63:74" x14ac:dyDescent="0.2">
      <c r="BK158" s="146"/>
      <c r="BL158" s="146"/>
      <c r="BM158" s="146"/>
      <c r="BN158" s="146"/>
      <c r="BO158" s="146"/>
      <c r="BP158" s="146"/>
      <c r="BQ158" s="146"/>
      <c r="BR158" s="146"/>
      <c r="BS158" s="146"/>
      <c r="BT158" s="146"/>
      <c r="BU158" s="146"/>
      <c r="BV158" s="146"/>
    </row>
    <row r="159" spans="63:74" x14ac:dyDescent="0.2">
      <c r="BK159" s="146"/>
      <c r="BL159" s="146"/>
      <c r="BM159" s="146"/>
      <c r="BN159" s="146"/>
      <c r="BO159" s="146"/>
      <c r="BP159" s="146"/>
      <c r="BQ159" s="146"/>
      <c r="BR159" s="146"/>
      <c r="BS159" s="146"/>
      <c r="BT159" s="146"/>
      <c r="BU159" s="146"/>
      <c r="BV159" s="146"/>
    </row>
    <row r="160" spans="63:74" x14ac:dyDescent="0.2">
      <c r="BK160" s="146"/>
      <c r="BL160" s="146"/>
      <c r="BM160" s="146"/>
      <c r="BN160" s="146"/>
      <c r="BO160" s="146"/>
      <c r="BP160" s="146"/>
      <c r="BQ160" s="146"/>
      <c r="BR160" s="146"/>
      <c r="BS160" s="146"/>
      <c r="BT160" s="146"/>
      <c r="BU160" s="146"/>
      <c r="BV160" s="146"/>
    </row>
    <row r="161" spans="63:74" x14ac:dyDescent="0.2">
      <c r="BK161" s="146"/>
      <c r="BL161" s="146"/>
      <c r="BM161" s="146"/>
      <c r="BN161" s="146"/>
      <c r="BO161" s="146"/>
      <c r="BP161" s="146"/>
      <c r="BQ161" s="146"/>
      <c r="BR161" s="146"/>
      <c r="BS161" s="146"/>
      <c r="BT161" s="146"/>
      <c r="BU161" s="146"/>
      <c r="BV161" s="146"/>
    </row>
    <row r="162" spans="63:74" x14ac:dyDescent="0.2">
      <c r="BK162" s="146"/>
      <c r="BL162" s="146"/>
      <c r="BM162" s="146"/>
      <c r="BN162" s="146"/>
      <c r="BO162" s="146"/>
      <c r="BP162" s="146"/>
      <c r="BQ162" s="146"/>
      <c r="BR162" s="146"/>
      <c r="BS162" s="146"/>
      <c r="BT162" s="146"/>
      <c r="BU162" s="146"/>
      <c r="BV162" s="146"/>
    </row>
    <row r="163" spans="63:74" x14ac:dyDescent="0.2">
      <c r="BK163" s="146"/>
      <c r="BL163" s="146"/>
      <c r="BM163" s="146"/>
      <c r="BN163" s="146"/>
      <c r="BO163" s="146"/>
      <c r="BP163" s="146"/>
      <c r="BQ163" s="146"/>
      <c r="BR163" s="146"/>
      <c r="BS163" s="146"/>
      <c r="BT163" s="146"/>
      <c r="BU163" s="146"/>
      <c r="BV163" s="146"/>
    </row>
    <row r="164" spans="63:74" x14ac:dyDescent="0.2">
      <c r="BK164" s="146"/>
      <c r="BL164" s="146"/>
      <c r="BM164" s="146"/>
      <c r="BN164" s="146"/>
      <c r="BO164" s="146"/>
      <c r="BP164" s="146"/>
      <c r="BQ164" s="146"/>
      <c r="BR164" s="146"/>
      <c r="BS164" s="146"/>
      <c r="BT164" s="146"/>
      <c r="BU164" s="146"/>
      <c r="BV164" s="146"/>
    </row>
    <row r="165" spans="63:74" x14ac:dyDescent="0.2">
      <c r="BK165" s="146"/>
      <c r="BL165" s="146"/>
      <c r="BM165" s="146"/>
      <c r="BN165" s="146"/>
      <c r="BO165" s="146"/>
      <c r="BP165" s="146"/>
      <c r="BQ165" s="146"/>
      <c r="BR165" s="146"/>
      <c r="BS165" s="146"/>
      <c r="BT165" s="146"/>
      <c r="BU165" s="146"/>
      <c r="BV165" s="146"/>
    </row>
    <row r="166" spans="63:74" x14ac:dyDescent="0.2">
      <c r="BK166" s="146"/>
      <c r="BL166" s="146"/>
      <c r="BM166" s="146"/>
      <c r="BN166" s="146"/>
      <c r="BO166" s="146"/>
      <c r="BP166" s="146"/>
      <c r="BQ166" s="146"/>
      <c r="BR166" s="146"/>
      <c r="BS166" s="146"/>
      <c r="BT166" s="146"/>
      <c r="BU166" s="146"/>
      <c r="BV166" s="146"/>
    </row>
    <row r="167" spans="63:74" x14ac:dyDescent="0.2">
      <c r="BK167" s="146"/>
      <c r="BL167" s="146"/>
      <c r="BM167" s="146"/>
      <c r="BN167" s="146"/>
      <c r="BO167" s="146"/>
      <c r="BP167" s="146"/>
      <c r="BQ167" s="146"/>
      <c r="BR167" s="146"/>
      <c r="BS167" s="146"/>
      <c r="BT167" s="146"/>
      <c r="BU167" s="146"/>
      <c r="BV167" s="146"/>
    </row>
    <row r="168" spans="63:74" x14ac:dyDescent="0.2">
      <c r="BK168" s="146"/>
      <c r="BL168" s="146"/>
      <c r="BM168" s="146"/>
      <c r="BN168" s="146"/>
      <c r="BO168" s="146"/>
      <c r="BP168" s="146"/>
      <c r="BQ168" s="146"/>
      <c r="BR168" s="146"/>
      <c r="BS168" s="146"/>
      <c r="BT168" s="146"/>
      <c r="BU168" s="146"/>
      <c r="BV168" s="146"/>
    </row>
    <row r="169" spans="63:74" x14ac:dyDescent="0.2">
      <c r="BK169" s="146"/>
      <c r="BL169" s="146"/>
      <c r="BM169" s="146"/>
      <c r="BN169" s="146"/>
      <c r="BO169" s="146"/>
      <c r="BP169" s="146"/>
      <c r="BQ169" s="146"/>
      <c r="BR169" s="146"/>
      <c r="BS169" s="146"/>
      <c r="BT169" s="146"/>
      <c r="BU169" s="146"/>
      <c r="BV169" s="146"/>
    </row>
    <row r="170" spans="63:74" x14ac:dyDescent="0.2">
      <c r="BK170" s="146"/>
      <c r="BL170" s="146"/>
      <c r="BM170" s="146"/>
      <c r="BN170" s="146"/>
      <c r="BO170" s="146"/>
      <c r="BP170" s="146"/>
      <c r="BQ170" s="146"/>
      <c r="BR170" s="146"/>
      <c r="BS170" s="146"/>
      <c r="BT170" s="146"/>
      <c r="BU170" s="146"/>
      <c r="BV170" s="146"/>
    </row>
    <row r="171" spans="63:74" x14ac:dyDescent="0.2">
      <c r="BK171" s="146"/>
      <c r="BL171" s="146"/>
      <c r="BM171" s="146"/>
      <c r="BN171" s="146"/>
      <c r="BO171" s="146"/>
      <c r="BP171" s="146"/>
      <c r="BQ171" s="146"/>
      <c r="BR171" s="146"/>
      <c r="BS171" s="146"/>
      <c r="BT171" s="146"/>
      <c r="BU171" s="146"/>
      <c r="BV171" s="146"/>
    </row>
    <row r="172" spans="63:74" x14ac:dyDescent="0.2">
      <c r="BK172" s="146"/>
      <c r="BL172" s="146"/>
      <c r="BM172" s="146"/>
      <c r="BN172" s="146"/>
      <c r="BO172" s="146"/>
      <c r="BP172" s="146"/>
      <c r="BQ172" s="146"/>
      <c r="BR172" s="146"/>
      <c r="BS172" s="146"/>
      <c r="BT172" s="146"/>
      <c r="BU172" s="146"/>
      <c r="BV172" s="146"/>
    </row>
    <row r="173" spans="63:74" x14ac:dyDescent="0.2">
      <c r="BK173" s="146"/>
      <c r="BL173" s="146"/>
      <c r="BM173" s="146"/>
      <c r="BN173" s="146"/>
      <c r="BO173" s="146"/>
      <c r="BP173" s="146"/>
      <c r="BQ173" s="146"/>
      <c r="BR173" s="146"/>
      <c r="BS173" s="146"/>
      <c r="BT173" s="146"/>
      <c r="BU173" s="146"/>
      <c r="BV173" s="146"/>
    </row>
    <row r="174" spans="63:74" x14ac:dyDescent="0.2">
      <c r="BK174" s="146"/>
      <c r="BL174" s="146"/>
      <c r="BM174" s="146"/>
      <c r="BN174" s="146"/>
      <c r="BO174" s="146"/>
      <c r="BP174" s="146"/>
      <c r="BQ174" s="146"/>
      <c r="BR174" s="146"/>
      <c r="BS174" s="146"/>
      <c r="BT174" s="146"/>
      <c r="BU174" s="146"/>
      <c r="BV174" s="146"/>
    </row>
    <row r="175" spans="63:74" x14ac:dyDescent="0.2">
      <c r="BK175" s="146"/>
      <c r="BL175" s="146"/>
      <c r="BM175" s="146"/>
      <c r="BN175" s="146"/>
      <c r="BO175" s="146"/>
      <c r="BP175" s="146"/>
      <c r="BQ175" s="146"/>
      <c r="BR175" s="146"/>
      <c r="BS175" s="146"/>
      <c r="BT175" s="146"/>
      <c r="BU175" s="146"/>
      <c r="BV175" s="146"/>
    </row>
    <row r="176" spans="63:74" x14ac:dyDescent="0.2">
      <c r="BK176" s="146"/>
      <c r="BL176" s="146"/>
      <c r="BM176" s="146"/>
      <c r="BN176" s="146"/>
      <c r="BO176" s="146"/>
      <c r="BP176" s="146"/>
      <c r="BQ176" s="146"/>
      <c r="BR176" s="146"/>
      <c r="BS176" s="146"/>
      <c r="BT176" s="146"/>
      <c r="BU176" s="146"/>
      <c r="BV176" s="146"/>
    </row>
    <row r="177" spans="63:74" x14ac:dyDescent="0.2">
      <c r="BK177" s="146"/>
      <c r="BL177" s="146"/>
      <c r="BM177" s="146"/>
      <c r="BN177" s="146"/>
      <c r="BO177" s="146"/>
      <c r="BP177" s="146"/>
      <c r="BQ177" s="146"/>
      <c r="BR177" s="146"/>
      <c r="BS177" s="146"/>
      <c r="BT177" s="146"/>
      <c r="BU177" s="146"/>
      <c r="BV177" s="146"/>
    </row>
    <row r="178" spans="63:74" x14ac:dyDescent="0.2">
      <c r="BK178" s="146"/>
      <c r="BL178" s="146"/>
      <c r="BM178" s="146"/>
      <c r="BN178" s="146"/>
      <c r="BO178" s="146"/>
      <c r="BP178" s="146"/>
      <c r="BQ178" s="146"/>
      <c r="BR178" s="146"/>
      <c r="BS178" s="146"/>
      <c r="BT178" s="146"/>
      <c r="BU178" s="146"/>
      <c r="BV178" s="146"/>
    </row>
    <row r="179" spans="63:74" x14ac:dyDescent="0.2">
      <c r="BK179" s="146"/>
      <c r="BL179" s="146"/>
      <c r="BM179" s="146"/>
      <c r="BN179" s="146"/>
      <c r="BO179" s="146"/>
      <c r="BP179" s="146"/>
      <c r="BQ179" s="146"/>
      <c r="BR179" s="146"/>
      <c r="BS179" s="146"/>
      <c r="BT179" s="146"/>
      <c r="BU179" s="146"/>
      <c r="BV179" s="146"/>
    </row>
    <row r="180" spans="63:74" x14ac:dyDescent="0.2">
      <c r="BK180" s="146"/>
      <c r="BL180" s="146"/>
      <c r="BM180" s="146"/>
      <c r="BN180" s="146"/>
      <c r="BO180" s="146"/>
      <c r="BP180" s="146"/>
      <c r="BQ180" s="146"/>
      <c r="BR180" s="146"/>
      <c r="BS180" s="146"/>
      <c r="BT180" s="146"/>
      <c r="BU180" s="146"/>
      <c r="BV180" s="146"/>
    </row>
    <row r="181" spans="63:74" x14ac:dyDescent="0.2">
      <c r="BK181" s="146"/>
      <c r="BL181" s="146"/>
      <c r="BM181" s="146"/>
      <c r="BN181" s="146"/>
      <c r="BO181" s="146"/>
      <c r="BP181" s="146"/>
      <c r="BQ181" s="146"/>
      <c r="BR181" s="146"/>
      <c r="BS181" s="146"/>
      <c r="BT181" s="146"/>
      <c r="BU181" s="146"/>
      <c r="BV181" s="146"/>
    </row>
    <row r="182" spans="63:74" x14ac:dyDescent="0.2">
      <c r="BK182" s="146"/>
      <c r="BL182" s="146"/>
      <c r="BM182" s="146"/>
      <c r="BN182" s="146"/>
      <c r="BO182" s="146"/>
      <c r="BP182" s="146"/>
      <c r="BQ182" s="146"/>
      <c r="BR182" s="146"/>
      <c r="BS182" s="146"/>
      <c r="BT182" s="146"/>
      <c r="BU182" s="146"/>
      <c r="BV182" s="146"/>
    </row>
    <row r="183" spans="63:74" x14ac:dyDescent="0.2">
      <c r="BK183" s="146"/>
      <c r="BL183" s="146"/>
      <c r="BM183" s="146"/>
      <c r="BN183" s="146"/>
      <c r="BO183" s="146"/>
      <c r="BP183" s="146"/>
      <c r="BQ183" s="146"/>
      <c r="BR183" s="146"/>
      <c r="BS183" s="146"/>
      <c r="BT183" s="146"/>
      <c r="BU183" s="146"/>
      <c r="BV183" s="146"/>
    </row>
    <row r="184" spans="63:74" x14ac:dyDescent="0.2">
      <c r="BK184" s="146"/>
      <c r="BL184" s="146"/>
      <c r="BM184" s="146"/>
      <c r="BN184" s="146"/>
      <c r="BO184" s="146"/>
      <c r="BP184" s="146"/>
      <c r="BQ184" s="146"/>
      <c r="BR184" s="146"/>
      <c r="BS184" s="146"/>
      <c r="BT184" s="146"/>
      <c r="BU184" s="146"/>
      <c r="BV184" s="146"/>
    </row>
    <row r="185" spans="63:74" x14ac:dyDescent="0.2">
      <c r="BK185" s="146"/>
      <c r="BL185" s="146"/>
      <c r="BM185" s="146"/>
      <c r="BN185" s="146"/>
      <c r="BO185" s="146"/>
      <c r="BP185" s="146"/>
      <c r="BQ185" s="146"/>
      <c r="BR185" s="146"/>
      <c r="BS185" s="146"/>
      <c r="BT185" s="146"/>
      <c r="BU185" s="146"/>
      <c r="BV185" s="146"/>
    </row>
    <row r="186" spans="63:74" x14ac:dyDescent="0.2">
      <c r="BK186" s="146"/>
      <c r="BL186" s="146"/>
      <c r="BM186" s="146"/>
      <c r="BN186" s="146"/>
      <c r="BO186" s="146"/>
      <c r="BP186" s="146"/>
      <c r="BQ186" s="146"/>
      <c r="BR186" s="146"/>
      <c r="BS186" s="146"/>
      <c r="BT186" s="146"/>
      <c r="BU186" s="146"/>
      <c r="BV186" s="146"/>
    </row>
    <row r="187" spans="63:74" x14ac:dyDescent="0.2">
      <c r="BK187" s="146"/>
      <c r="BL187" s="146"/>
      <c r="BM187" s="146"/>
      <c r="BN187" s="146"/>
      <c r="BO187" s="146"/>
      <c r="BP187" s="146"/>
      <c r="BQ187" s="146"/>
      <c r="BR187" s="146"/>
      <c r="BS187" s="146"/>
      <c r="BT187" s="146"/>
      <c r="BU187" s="146"/>
      <c r="BV187" s="146"/>
    </row>
    <row r="188" spans="63:74" x14ac:dyDescent="0.2">
      <c r="BK188" s="146"/>
      <c r="BL188" s="146"/>
      <c r="BM188" s="146"/>
      <c r="BN188" s="146"/>
      <c r="BO188" s="146"/>
      <c r="BP188" s="146"/>
      <c r="BQ188" s="146"/>
      <c r="BR188" s="146"/>
      <c r="BS188" s="146"/>
      <c r="BT188" s="146"/>
      <c r="BU188" s="146"/>
      <c r="BV188" s="146"/>
    </row>
  </sheetData>
  <mergeCells count="18">
    <mergeCell ref="A1:A2"/>
    <mergeCell ref="B1:AL1"/>
    <mergeCell ref="C3:N3"/>
    <mergeCell ref="O3:Z3"/>
    <mergeCell ref="AA3:AL3"/>
    <mergeCell ref="AY3:BJ3"/>
    <mergeCell ref="BK3:BV3"/>
    <mergeCell ref="B93:Q93"/>
    <mergeCell ref="B94:Q94"/>
    <mergeCell ref="B95:Q95"/>
    <mergeCell ref="B92:Q92"/>
    <mergeCell ref="AM3:AX3"/>
    <mergeCell ref="B97:Q97"/>
    <mergeCell ref="B98:Q98"/>
    <mergeCell ref="B99:Q99"/>
    <mergeCell ref="B100:Q100"/>
    <mergeCell ref="B102:Q102"/>
    <mergeCell ref="B101:R101"/>
  </mergeCells>
  <conditionalFormatting sqref="C92:P92">
    <cfRule type="cellIs" dxfId="0" priority="1" stopIfTrue="1" operator="notEqual">
      <formula>0</formula>
    </cfRule>
  </conditionalFormatting>
  <hyperlinks>
    <hyperlink ref="A1:A2" location="Contents!A1" display="Table of Contents" xr:uid="{82D4B807-DECA-4BB5-ADE4-469E7B1E263B}"/>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826C6-2B00-469B-BAC1-E1B1527366B9}">
  <sheetPr transitionEvaluation="1" transitionEntry="1">
    <pageSetUpPr fitToPage="1"/>
  </sheetPr>
  <dimension ref="A1:BV128"/>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10.85546875" style="2" customWidth="1"/>
    <col min="2" max="2" width="58" style="2" customWidth="1"/>
    <col min="3" max="50" width="6.5703125" style="2" customWidth="1"/>
    <col min="51" max="55" width="6.5703125" style="156" customWidth="1"/>
    <col min="56" max="58" width="6.5703125" style="315" customWidth="1"/>
    <col min="59" max="62" width="6.5703125" style="156" customWidth="1"/>
    <col min="63" max="64" width="6.5703125" style="2" customWidth="1"/>
    <col min="65" max="65" width="6.85546875" style="2" bestFit="1" customWidth="1"/>
    <col min="66" max="74" width="6.5703125" style="2" customWidth="1"/>
    <col min="75" max="16384" width="9.5703125" style="2"/>
  </cols>
  <sheetData>
    <row r="1" spans="1:74" ht="15.75" customHeight="1" x14ac:dyDescent="0.2">
      <c r="A1" s="777" t="s">
        <v>516</v>
      </c>
      <c r="B1" s="851" t="s">
        <v>1504</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s="4"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243"/>
      <c r="AZ2" s="243"/>
      <c r="BA2" s="243"/>
      <c r="BB2" s="243"/>
      <c r="BC2" s="243"/>
      <c r="BD2" s="316"/>
      <c r="BE2" s="316"/>
      <c r="BF2" s="316"/>
      <c r="BG2" s="243"/>
      <c r="BH2" s="243"/>
      <c r="BI2" s="243"/>
      <c r="BJ2" s="243"/>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ht="11.25"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s="315" customFormat="1" ht="11.1" customHeight="1" x14ac:dyDescent="0.2">
      <c r="A5" s="725" t="s">
        <v>1507</v>
      </c>
      <c r="B5" s="763" t="s">
        <v>1508</v>
      </c>
      <c r="C5" s="713">
        <v>8.0600643722999994</v>
      </c>
      <c r="D5" s="713">
        <v>8.0453504879000004</v>
      </c>
      <c r="E5" s="713">
        <v>8.1128712158000003</v>
      </c>
      <c r="F5" s="713">
        <v>7.4974196917000002</v>
      </c>
      <c r="G5" s="713">
        <v>6.0411124016000004</v>
      </c>
      <c r="H5" s="713">
        <v>6.5373525380000004</v>
      </c>
      <c r="I5" s="713">
        <v>6.8585775697000004</v>
      </c>
      <c r="J5" s="713">
        <v>6.9474556228999997</v>
      </c>
      <c r="K5" s="713">
        <v>6.9653366687</v>
      </c>
      <c r="L5" s="713">
        <v>6.9863375219000003</v>
      </c>
      <c r="M5" s="713">
        <v>7.031755457</v>
      </c>
      <c r="N5" s="713">
        <v>6.9084615052</v>
      </c>
      <c r="O5" s="713">
        <v>6.8972908484</v>
      </c>
      <c r="P5" s="713">
        <v>5.9190550381999998</v>
      </c>
      <c r="Q5" s="713">
        <v>7.0590136661000003</v>
      </c>
      <c r="R5" s="713">
        <v>7.1295896357000004</v>
      </c>
      <c r="S5" s="713">
        <v>7.1994758739</v>
      </c>
      <c r="T5" s="713">
        <v>7.1992467409999996</v>
      </c>
      <c r="U5" s="713">
        <v>7.2264846264999996</v>
      </c>
      <c r="V5" s="713">
        <v>7.3643884952000001</v>
      </c>
      <c r="W5" s="713">
        <v>7.4826548917000002</v>
      </c>
      <c r="X5" s="713">
        <v>7.5204959548000003</v>
      </c>
      <c r="Y5" s="713">
        <v>7.6038401369999997</v>
      </c>
      <c r="Z5" s="713">
        <v>7.5684239997000002</v>
      </c>
      <c r="AA5" s="713">
        <v>7.3566650371</v>
      </c>
      <c r="AB5" s="713">
        <v>7.4076927174999998</v>
      </c>
      <c r="AC5" s="713">
        <v>7.6849094115999996</v>
      </c>
      <c r="AD5" s="713">
        <v>7.5657313042999998</v>
      </c>
      <c r="AE5" s="713">
        <v>7.6943108513</v>
      </c>
      <c r="AF5" s="713">
        <v>7.748936273</v>
      </c>
      <c r="AG5" s="713">
        <v>7.7604636948000003</v>
      </c>
      <c r="AH5" s="713">
        <v>7.8542761439</v>
      </c>
      <c r="AI5" s="713">
        <v>8.0414241433000004</v>
      </c>
      <c r="AJ5" s="713">
        <v>8.0985277939000007</v>
      </c>
      <c r="AK5" s="713">
        <v>8.0977090626999999</v>
      </c>
      <c r="AL5" s="713">
        <v>7.8564990952000002</v>
      </c>
      <c r="AM5" s="713">
        <v>8.0804408503000005</v>
      </c>
      <c r="AN5" s="713">
        <v>8.1403664229999997</v>
      </c>
      <c r="AO5" s="713">
        <v>8.3274379083000003</v>
      </c>
      <c r="AP5" s="713">
        <v>8.3218016843000004</v>
      </c>
      <c r="AQ5" s="713">
        <v>8.3398544481000005</v>
      </c>
      <c r="AR5" s="713">
        <v>8.3200131082999995</v>
      </c>
      <c r="AS5" s="713">
        <v>8.3896268094999993</v>
      </c>
      <c r="AT5" s="713">
        <v>8.4606448014000009</v>
      </c>
      <c r="AU5" s="713">
        <v>8.5299089243000008</v>
      </c>
      <c r="AV5" s="713">
        <v>8.5405452924999992</v>
      </c>
      <c r="AW5" s="713">
        <v>8.7240168790000006</v>
      </c>
      <c r="AX5" s="713">
        <v>8.7073599419000001</v>
      </c>
      <c r="AY5" s="713">
        <v>8.3519385326000002</v>
      </c>
      <c r="AZ5" s="713">
        <v>8.5881913976999993</v>
      </c>
      <c r="BA5" s="713">
        <v>8.6137660744000009</v>
      </c>
      <c r="BB5" s="713">
        <v>8.623911691</v>
      </c>
      <c r="BC5" s="713">
        <v>8.6347098991000006</v>
      </c>
      <c r="BD5" s="468" t="s">
        <v>1544</v>
      </c>
      <c r="BE5" s="468" t="s">
        <v>1544</v>
      </c>
      <c r="BF5" s="468" t="s">
        <v>1544</v>
      </c>
      <c r="BG5" s="468" t="s">
        <v>1544</v>
      </c>
      <c r="BH5" s="468" t="s">
        <v>1544</v>
      </c>
      <c r="BI5" s="468" t="s">
        <v>1544</v>
      </c>
      <c r="BJ5" s="468" t="s">
        <v>1544</v>
      </c>
      <c r="BK5" s="468" t="s">
        <v>1544</v>
      </c>
      <c r="BL5" s="468" t="s">
        <v>1544</v>
      </c>
      <c r="BM5" s="468" t="s">
        <v>1544</v>
      </c>
      <c r="BN5" s="468" t="s">
        <v>1544</v>
      </c>
      <c r="BO5" s="468" t="s">
        <v>1544</v>
      </c>
      <c r="BP5" s="468" t="s">
        <v>1544</v>
      </c>
      <c r="BQ5" s="468" t="s">
        <v>1544</v>
      </c>
      <c r="BR5" s="468" t="s">
        <v>1544</v>
      </c>
      <c r="BS5" s="468" t="s">
        <v>1544</v>
      </c>
      <c r="BT5" s="468" t="s">
        <v>1544</v>
      </c>
      <c r="BU5" s="468" t="s">
        <v>1544</v>
      </c>
      <c r="BV5" s="468" t="s">
        <v>1544</v>
      </c>
    </row>
    <row r="6" spans="1:74" ht="11.1" customHeight="1" x14ac:dyDescent="0.2">
      <c r="A6" s="300" t="s">
        <v>1509</v>
      </c>
      <c r="B6" s="680" t="s">
        <v>1510</v>
      </c>
      <c r="C6" s="714">
        <v>0.112706</v>
      </c>
      <c r="D6" s="714">
        <v>0.11919299999999999</v>
      </c>
      <c r="E6" s="714">
        <v>0.120876</v>
      </c>
      <c r="F6" s="714">
        <v>0.105948</v>
      </c>
      <c r="G6" s="714">
        <v>8.8417999999999997E-2</v>
      </c>
      <c r="H6" s="714">
        <v>8.8229000000000002E-2</v>
      </c>
      <c r="I6" s="714">
        <v>8.9453000000000005E-2</v>
      </c>
      <c r="J6" s="714">
        <v>9.4469999999999998E-2</v>
      </c>
      <c r="K6" s="714">
        <v>8.8988999999999999E-2</v>
      </c>
      <c r="L6" s="714">
        <v>9.3065999999999996E-2</v>
      </c>
      <c r="M6" s="714">
        <v>9.7165000000000001E-2</v>
      </c>
      <c r="N6" s="714">
        <v>9.0781000000000001E-2</v>
      </c>
      <c r="O6" s="714">
        <v>8.8742000000000001E-2</v>
      </c>
      <c r="P6" s="714">
        <v>7.4814000000000005E-2</v>
      </c>
      <c r="Q6" s="714">
        <v>9.8741999999999996E-2</v>
      </c>
      <c r="R6" s="714">
        <v>9.5738000000000004E-2</v>
      </c>
      <c r="S6" s="714">
        <v>0.105711</v>
      </c>
      <c r="T6" s="714">
        <v>0.110495</v>
      </c>
      <c r="U6" s="714">
        <v>0.11057</v>
      </c>
      <c r="V6" s="714">
        <v>0.115019</v>
      </c>
      <c r="W6" s="714">
        <v>0.119132</v>
      </c>
      <c r="X6" s="714">
        <v>0.113556</v>
      </c>
      <c r="Y6" s="714">
        <v>0.11809</v>
      </c>
      <c r="Z6" s="714">
        <v>0.122722</v>
      </c>
      <c r="AA6" s="714">
        <v>0.123724</v>
      </c>
      <c r="AB6" s="714">
        <v>0.121461</v>
      </c>
      <c r="AC6" s="714">
        <v>0.11872199999999999</v>
      </c>
      <c r="AD6" s="714">
        <v>0.117617</v>
      </c>
      <c r="AE6" s="714">
        <v>0.119154</v>
      </c>
      <c r="AF6" s="714">
        <v>0.121208</v>
      </c>
      <c r="AG6" s="714">
        <v>0.123359</v>
      </c>
      <c r="AH6" s="714">
        <v>0.119397</v>
      </c>
      <c r="AI6" s="714">
        <v>0.11483</v>
      </c>
      <c r="AJ6" s="714">
        <v>0.11206099999999999</v>
      </c>
      <c r="AK6" s="714">
        <v>0.113009</v>
      </c>
      <c r="AL6" s="714">
        <v>0.11991</v>
      </c>
      <c r="AM6" s="714">
        <v>0.12842000000000001</v>
      </c>
      <c r="AN6" s="714">
        <v>0.130049</v>
      </c>
      <c r="AO6" s="714">
        <v>0.12626999999999999</v>
      </c>
      <c r="AP6" s="714">
        <v>0.12842500000000001</v>
      </c>
      <c r="AQ6" s="714">
        <v>0.12605</v>
      </c>
      <c r="AR6" s="714">
        <v>0.118975</v>
      </c>
      <c r="AS6" s="714">
        <v>0.123208</v>
      </c>
      <c r="AT6" s="714">
        <v>0.12558900000000001</v>
      </c>
      <c r="AU6" s="714">
        <v>0.129887</v>
      </c>
      <c r="AV6" s="714">
        <v>0.13106400000000001</v>
      </c>
      <c r="AW6" s="714">
        <v>0.12669</v>
      </c>
      <c r="AX6" s="714">
        <v>0.115786</v>
      </c>
      <c r="AY6" s="714">
        <v>0.105863</v>
      </c>
      <c r="AZ6" s="714">
        <v>0.111685465</v>
      </c>
      <c r="BA6" s="714">
        <v>0.11190883593000001</v>
      </c>
      <c r="BB6" s="714">
        <v>0.11179692709</v>
      </c>
      <c r="BC6" s="714">
        <v>0.1117857474</v>
      </c>
      <c r="BD6" s="434" t="s">
        <v>1544</v>
      </c>
      <c r="BE6" s="434" t="s">
        <v>1544</v>
      </c>
      <c r="BF6" s="434" t="s">
        <v>1544</v>
      </c>
      <c r="BG6" s="434" t="s">
        <v>1544</v>
      </c>
      <c r="BH6" s="434" t="s">
        <v>1544</v>
      </c>
      <c r="BI6" s="434" t="s">
        <v>1544</v>
      </c>
      <c r="BJ6" s="434" t="s">
        <v>1544</v>
      </c>
      <c r="BK6" s="434" t="s">
        <v>1544</v>
      </c>
      <c r="BL6" s="434" t="s">
        <v>1544</v>
      </c>
      <c r="BM6" s="434" t="s">
        <v>1544</v>
      </c>
      <c r="BN6" s="434" t="s">
        <v>1544</v>
      </c>
      <c r="BO6" s="434" t="s">
        <v>1544</v>
      </c>
      <c r="BP6" s="434" t="s">
        <v>1544</v>
      </c>
      <c r="BQ6" s="434" t="s">
        <v>1544</v>
      </c>
      <c r="BR6" s="434" t="s">
        <v>1544</v>
      </c>
      <c r="BS6" s="434" t="s">
        <v>1544</v>
      </c>
      <c r="BT6" s="434" t="s">
        <v>1544</v>
      </c>
      <c r="BU6" s="434" t="s">
        <v>1544</v>
      </c>
      <c r="BV6" s="434" t="s">
        <v>1544</v>
      </c>
    </row>
    <row r="7" spans="1:74" ht="11.1" customHeight="1" x14ac:dyDescent="0.2">
      <c r="A7" s="300" t="s">
        <v>1511</v>
      </c>
      <c r="B7" s="680" t="s">
        <v>1512</v>
      </c>
      <c r="C7" s="714">
        <v>1.3762781465</v>
      </c>
      <c r="D7" s="714">
        <v>1.4008591086</v>
      </c>
      <c r="E7" s="714">
        <v>1.3814930544999999</v>
      </c>
      <c r="F7" s="714">
        <v>1.1798013583</v>
      </c>
      <c r="G7" s="714">
        <v>0.82968582096999999</v>
      </c>
      <c r="H7" s="714">
        <v>0.85673643799999999</v>
      </c>
      <c r="I7" s="714">
        <v>1.0019135052000001</v>
      </c>
      <c r="J7" s="714">
        <v>1.1245960745000001</v>
      </c>
      <c r="K7" s="714">
        <v>1.1777443687</v>
      </c>
      <c r="L7" s="714">
        <v>1.1856108445</v>
      </c>
      <c r="M7" s="714">
        <v>1.1813192903</v>
      </c>
      <c r="N7" s="714">
        <v>1.1464467954999999</v>
      </c>
      <c r="O7" s="714">
        <v>1.1040408483999999</v>
      </c>
      <c r="P7" s="714">
        <v>1.0427699311</v>
      </c>
      <c r="Q7" s="714">
        <v>1.0664197629000001</v>
      </c>
      <c r="R7" s="714">
        <v>1.0796935356999999</v>
      </c>
      <c r="S7" s="714">
        <v>1.0877012932000001</v>
      </c>
      <c r="T7" s="714">
        <v>1.0943079077</v>
      </c>
      <c r="U7" s="714">
        <v>1.0386351748</v>
      </c>
      <c r="V7" s="714">
        <v>1.067968979</v>
      </c>
      <c r="W7" s="714">
        <v>1.0724584583000001</v>
      </c>
      <c r="X7" s="714">
        <v>1.0692977290000001</v>
      </c>
      <c r="Y7" s="714">
        <v>1.1205514702999999</v>
      </c>
      <c r="Z7" s="714">
        <v>1.1050992900000001</v>
      </c>
      <c r="AA7" s="714">
        <v>1.0516960047999999</v>
      </c>
      <c r="AB7" s="714">
        <v>1.0548132175</v>
      </c>
      <c r="AC7" s="714">
        <v>1.0883803148</v>
      </c>
      <c r="AD7" s="714">
        <v>0.87453167099999995</v>
      </c>
      <c r="AE7" s="714">
        <v>1.0209554319</v>
      </c>
      <c r="AF7" s="714">
        <v>1.0579343729999999</v>
      </c>
      <c r="AG7" s="714">
        <v>1.0317325013</v>
      </c>
      <c r="AH7" s="714">
        <v>1.0333070148000001</v>
      </c>
      <c r="AI7" s="714">
        <v>1.0830838433000001</v>
      </c>
      <c r="AJ7" s="714">
        <v>1.0793968261</v>
      </c>
      <c r="AK7" s="714">
        <v>1.0605704293</v>
      </c>
      <c r="AL7" s="714">
        <v>0.92640454676999995</v>
      </c>
      <c r="AM7" s="714">
        <v>1.0262603116</v>
      </c>
      <c r="AN7" s="714">
        <v>1.1197012720999999</v>
      </c>
      <c r="AO7" s="714">
        <v>1.0857347729</v>
      </c>
      <c r="AP7" s="714">
        <v>1.0958053763</v>
      </c>
      <c r="AQ7" s="714">
        <v>1.0996391881000001</v>
      </c>
      <c r="AR7" s="714">
        <v>1.1334632827</v>
      </c>
      <c r="AS7" s="714">
        <v>1.1451562635000001</v>
      </c>
      <c r="AT7" s="714">
        <v>1.1796232032</v>
      </c>
      <c r="AU7" s="714">
        <v>1.259352815</v>
      </c>
      <c r="AV7" s="714">
        <v>1.2263498296999999</v>
      </c>
      <c r="AW7" s="714">
        <v>1.2523349779999999</v>
      </c>
      <c r="AX7" s="714">
        <v>1.2461125909999999</v>
      </c>
      <c r="AY7" s="714">
        <v>1.0775525351999999</v>
      </c>
      <c r="AZ7" s="714">
        <v>1.2215901340999999</v>
      </c>
      <c r="BA7" s="714">
        <v>1.2204067288</v>
      </c>
      <c r="BB7" s="714">
        <v>1.2192244699000001</v>
      </c>
      <c r="BC7" s="714">
        <v>1.2180433562999999</v>
      </c>
      <c r="BD7" s="434" t="s">
        <v>1544</v>
      </c>
      <c r="BE7" s="434" t="s">
        <v>1544</v>
      </c>
      <c r="BF7" s="434" t="s">
        <v>1544</v>
      </c>
      <c r="BG7" s="434" t="s">
        <v>1544</v>
      </c>
      <c r="BH7" s="434" t="s">
        <v>1544</v>
      </c>
      <c r="BI7" s="434" t="s">
        <v>1544</v>
      </c>
      <c r="BJ7" s="434" t="s">
        <v>1544</v>
      </c>
      <c r="BK7" s="434" t="s">
        <v>1544</v>
      </c>
      <c r="BL7" s="434" t="s">
        <v>1544</v>
      </c>
      <c r="BM7" s="434" t="s">
        <v>1544</v>
      </c>
      <c r="BN7" s="434" t="s">
        <v>1544</v>
      </c>
      <c r="BO7" s="434" t="s">
        <v>1544</v>
      </c>
      <c r="BP7" s="434" t="s">
        <v>1544</v>
      </c>
      <c r="BQ7" s="434" t="s">
        <v>1544</v>
      </c>
      <c r="BR7" s="434" t="s">
        <v>1544</v>
      </c>
      <c r="BS7" s="434" t="s">
        <v>1544</v>
      </c>
      <c r="BT7" s="434" t="s">
        <v>1544</v>
      </c>
      <c r="BU7" s="434" t="s">
        <v>1544</v>
      </c>
      <c r="BV7" s="434" t="s">
        <v>1544</v>
      </c>
    </row>
    <row r="8" spans="1:74" ht="11.1" customHeight="1" x14ac:dyDescent="0.2">
      <c r="A8" s="300" t="s">
        <v>1513</v>
      </c>
      <c r="B8" s="680" t="s">
        <v>1514</v>
      </c>
      <c r="C8" s="714">
        <v>1.263531</v>
      </c>
      <c r="D8" s="714">
        <v>1.2546459999999999</v>
      </c>
      <c r="E8" s="714">
        <v>1.252507</v>
      </c>
      <c r="F8" s="714">
        <v>1.1629419999999999</v>
      </c>
      <c r="G8" s="714">
        <v>0.82665699999999998</v>
      </c>
      <c r="H8" s="714">
        <v>0.897702</v>
      </c>
      <c r="I8" s="714">
        <v>0.99035700000000004</v>
      </c>
      <c r="J8" s="714">
        <v>1.0134939999999999</v>
      </c>
      <c r="K8" s="714">
        <v>1.004688</v>
      </c>
      <c r="L8" s="714">
        <v>1.0118940000000001</v>
      </c>
      <c r="M8" s="714">
        <v>1.0059130000000001</v>
      </c>
      <c r="N8" s="714">
        <v>0.97564600000000001</v>
      </c>
      <c r="O8" s="714">
        <v>0.95465999999999995</v>
      </c>
      <c r="P8" s="714">
        <v>0.80828299999999997</v>
      </c>
      <c r="Q8" s="714">
        <v>0.99567099999999997</v>
      </c>
      <c r="R8" s="714">
        <v>1.00105</v>
      </c>
      <c r="S8" s="714">
        <v>0.97387199999999996</v>
      </c>
      <c r="T8" s="714">
        <v>0.963974</v>
      </c>
      <c r="U8" s="714">
        <v>0.98269300000000004</v>
      </c>
      <c r="V8" s="714">
        <v>0.983904</v>
      </c>
      <c r="W8" s="714">
        <v>0.98911199999999999</v>
      </c>
      <c r="X8" s="714">
        <v>0.95647099999999996</v>
      </c>
      <c r="Y8" s="714">
        <v>0.95958500000000002</v>
      </c>
      <c r="Z8" s="714">
        <v>0.95703199999999999</v>
      </c>
      <c r="AA8" s="714">
        <v>0.93966499999999997</v>
      </c>
      <c r="AB8" s="714">
        <v>0.93383499999999997</v>
      </c>
      <c r="AC8" s="714">
        <v>0.93994299999999997</v>
      </c>
      <c r="AD8" s="714">
        <v>0.96391899999999997</v>
      </c>
      <c r="AE8" s="714">
        <v>0.95146500000000001</v>
      </c>
      <c r="AF8" s="714">
        <v>0.98352600000000001</v>
      </c>
      <c r="AG8" s="714">
        <v>0.97221500000000005</v>
      </c>
      <c r="AH8" s="714">
        <v>0.983568</v>
      </c>
      <c r="AI8" s="714">
        <v>1.0073049999999999</v>
      </c>
      <c r="AJ8" s="714">
        <v>1.0074320000000001</v>
      </c>
      <c r="AK8" s="714">
        <v>0.97894700000000001</v>
      </c>
      <c r="AL8" s="714">
        <v>0.956507</v>
      </c>
      <c r="AM8" s="714">
        <v>0.97447399999999995</v>
      </c>
      <c r="AN8" s="714">
        <v>0.98708899999999999</v>
      </c>
      <c r="AO8" s="714">
        <v>1.0277019999999999</v>
      </c>
      <c r="AP8" s="714">
        <v>1.003987</v>
      </c>
      <c r="AQ8" s="714">
        <v>1.0285610000000001</v>
      </c>
      <c r="AR8" s="714">
        <v>1.0391189999999999</v>
      </c>
      <c r="AS8" s="714">
        <v>1.0382260000000001</v>
      </c>
      <c r="AT8" s="714">
        <v>1.011182</v>
      </c>
      <c r="AU8" s="714">
        <v>1.0090440000000001</v>
      </c>
      <c r="AV8" s="714">
        <v>0.97510200000000002</v>
      </c>
      <c r="AW8" s="714">
        <v>0.97820452800000002</v>
      </c>
      <c r="AX8" s="714">
        <v>0.93994807599999997</v>
      </c>
      <c r="AY8" s="714">
        <v>0.89150275999999995</v>
      </c>
      <c r="AZ8" s="714">
        <v>0.88749745884999998</v>
      </c>
      <c r="BA8" s="714">
        <v>0.88351015253999998</v>
      </c>
      <c r="BB8" s="714">
        <v>0.87954076020000005</v>
      </c>
      <c r="BC8" s="714">
        <v>0.87558920134999996</v>
      </c>
      <c r="BD8" s="434" t="s">
        <v>1544</v>
      </c>
      <c r="BE8" s="434" t="s">
        <v>1544</v>
      </c>
      <c r="BF8" s="434" t="s">
        <v>1544</v>
      </c>
      <c r="BG8" s="434" t="s">
        <v>1544</v>
      </c>
      <c r="BH8" s="434" t="s">
        <v>1544</v>
      </c>
      <c r="BI8" s="434" t="s">
        <v>1544</v>
      </c>
      <c r="BJ8" s="434" t="s">
        <v>1544</v>
      </c>
      <c r="BK8" s="434" t="s">
        <v>1544</v>
      </c>
      <c r="BL8" s="434" t="s">
        <v>1544</v>
      </c>
      <c r="BM8" s="434" t="s">
        <v>1544</v>
      </c>
      <c r="BN8" s="434" t="s">
        <v>1544</v>
      </c>
      <c r="BO8" s="434" t="s">
        <v>1544</v>
      </c>
      <c r="BP8" s="434" t="s">
        <v>1544</v>
      </c>
      <c r="BQ8" s="434" t="s">
        <v>1544</v>
      </c>
      <c r="BR8" s="434" t="s">
        <v>1544</v>
      </c>
      <c r="BS8" s="434" t="s">
        <v>1544</v>
      </c>
      <c r="BT8" s="434" t="s">
        <v>1544</v>
      </c>
      <c r="BU8" s="434" t="s">
        <v>1544</v>
      </c>
      <c r="BV8" s="434" t="s">
        <v>1544</v>
      </c>
    </row>
    <row r="9" spans="1:74" s="315" customFormat="1" ht="11.1" customHeight="1" x14ac:dyDescent="0.2">
      <c r="A9" s="300" t="s">
        <v>1515</v>
      </c>
      <c r="B9" s="680" t="s">
        <v>1516</v>
      </c>
      <c r="C9" s="714">
        <v>0.240171</v>
      </c>
      <c r="D9" s="714">
        <v>0.23421400000000001</v>
      </c>
      <c r="E9" s="714">
        <v>0.23410300000000001</v>
      </c>
      <c r="F9" s="714">
        <v>0.210891</v>
      </c>
      <c r="G9" s="714">
        <v>0.15414700000000001</v>
      </c>
      <c r="H9" s="714">
        <v>0.192686</v>
      </c>
      <c r="I9" s="714">
        <v>0.20383399999999999</v>
      </c>
      <c r="J9" s="714">
        <v>0.19114800000000001</v>
      </c>
      <c r="K9" s="714">
        <v>0.176677</v>
      </c>
      <c r="L9" s="714">
        <v>0.167126</v>
      </c>
      <c r="M9" s="714">
        <v>0.19592899999999999</v>
      </c>
      <c r="N9" s="714">
        <v>0.18140999999999999</v>
      </c>
      <c r="O9" s="714">
        <v>0.17738899999999999</v>
      </c>
      <c r="P9" s="714">
        <v>0.12467499999999999</v>
      </c>
      <c r="Q9" s="714">
        <v>0.17061799999999999</v>
      </c>
      <c r="R9" s="714">
        <v>0.17268500000000001</v>
      </c>
      <c r="S9" s="714">
        <v>0.17226</v>
      </c>
      <c r="T9" s="714">
        <v>0.16594100000000001</v>
      </c>
      <c r="U9" s="714">
        <v>0.159164</v>
      </c>
      <c r="V9" s="714">
        <v>0.154531</v>
      </c>
      <c r="W9" s="714">
        <v>0.15943599999999999</v>
      </c>
      <c r="X9" s="714">
        <v>0.16087799999999999</v>
      </c>
      <c r="Y9" s="714">
        <v>0.15486900000000001</v>
      </c>
      <c r="Z9" s="714">
        <v>0.152113</v>
      </c>
      <c r="AA9" s="714">
        <v>0.14521500000000001</v>
      </c>
      <c r="AB9" s="714">
        <v>0.14249500000000001</v>
      </c>
      <c r="AC9" s="714">
        <v>0.155975</v>
      </c>
      <c r="AD9" s="714">
        <v>0.154914</v>
      </c>
      <c r="AE9" s="714">
        <v>0.15584999999999999</v>
      </c>
      <c r="AF9" s="714">
        <v>0.15209800000000001</v>
      </c>
      <c r="AG9" s="714">
        <v>0.147231</v>
      </c>
      <c r="AH9" s="714">
        <v>0.14985200000000001</v>
      </c>
      <c r="AI9" s="714">
        <v>0.14443300000000001</v>
      </c>
      <c r="AJ9" s="714">
        <v>0.15341199999999999</v>
      </c>
      <c r="AK9" s="714">
        <v>0.15252599999999999</v>
      </c>
      <c r="AL9" s="714">
        <v>0.13724500000000001</v>
      </c>
      <c r="AM9" s="714">
        <v>0.14276900000000001</v>
      </c>
      <c r="AN9" s="714">
        <v>0.14224400000000001</v>
      </c>
      <c r="AO9" s="714">
        <v>0.14350143000000001</v>
      </c>
      <c r="AP9" s="714">
        <v>0.13697740799999999</v>
      </c>
      <c r="AQ9" s="714">
        <v>0.13770987000000001</v>
      </c>
      <c r="AR9" s="714">
        <v>0.13287622199999999</v>
      </c>
      <c r="AS9" s="714">
        <v>0.1315742</v>
      </c>
      <c r="AT9" s="714">
        <v>0.125232912</v>
      </c>
      <c r="AU9" s="714">
        <v>0.123169508</v>
      </c>
      <c r="AV9" s="714">
        <v>0.12512446399999999</v>
      </c>
      <c r="AW9" s="714">
        <v>0.127940204</v>
      </c>
      <c r="AX9" s="714">
        <v>0.12355566</v>
      </c>
      <c r="AY9" s="714">
        <v>0.11</v>
      </c>
      <c r="AZ9" s="714">
        <v>0.12065652255000001</v>
      </c>
      <c r="BA9" s="714">
        <v>0.11923256423</v>
      </c>
      <c r="BB9" s="714">
        <v>0.11782541111</v>
      </c>
      <c r="BC9" s="714">
        <v>0.11643486486</v>
      </c>
      <c r="BD9" s="434" t="s">
        <v>1544</v>
      </c>
      <c r="BE9" s="434" t="s">
        <v>1544</v>
      </c>
      <c r="BF9" s="434" t="s">
        <v>1544</v>
      </c>
      <c r="BG9" s="434" t="s">
        <v>1544</v>
      </c>
      <c r="BH9" s="434" t="s">
        <v>1544</v>
      </c>
      <c r="BI9" s="434" t="s">
        <v>1544</v>
      </c>
      <c r="BJ9" s="434" t="s">
        <v>1544</v>
      </c>
      <c r="BK9" s="434" t="s">
        <v>1544</v>
      </c>
      <c r="BL9" s="434" t="s">
        <v>1544</v>
      </c>
      <c r="BM9" s="434" t="s">
        <v>1544</v>
      </c>
      <c r="BN9" s="434" t="s">
        <v>1544</v>
      </c>
      <c r="BO9" s="434" t="s">
        <v>1544</v>
      </c>
      <c r="BP9" s="434" t="s">
        <v>1544</v>
      </c>
      <c r="BQ9" s="434" t="s">
        <v>1544</v>
      </c>
      <c r="BR9" s="434" t="s">
        <v>1544</v>
      </c>
      <c r="BS9" s="434" t="s">
        <v>1544</v>
      </c>
      <c r="BT9" s="434" t="s">
        <v>1544</v>
      </c>
      <c r="BU9" s="434" t="s">
        <v>1544</v>
      </c>
      <c r="BV9" s="434" t="s">
        <v>1544</v>
      </c>
    </row>
    <row r="10" spans="1:74" s="315" customFormat="1" ht="11.1" customHeight="1" x14ac:dyDescent="0.2">
      <c r="A10" s="300" t="s">
        <v>1517</v>
      </c>
      <c r="B10" s="680" t="s">
        <v>1518</v>
      </c>
      <c r="C10" s="714">
        <v>0.52881199999999995</v>
      </c>
      <c r="D10" s="714">
        <v>0.51099499999999998</v>
      </c>
      <c r="E10" s="714">
        <v>0.50006399999999995</v>
      </c>
      <c r="F10" s="714">
        <v>0.49027100000000001</v>
      </c>
      <c r="G10" s="714">
        <v>0.43471399999999999</v>
      </c>
      <c r="H10" s="714">
        <v>0.44089699999999998</v>
      </c>
      <c r="I10" s="714">
        <v>0.452849</v>
      </c>
      <c r="J10" s="714">
        <v>0.45069799999999999</v>
      </c>
      <c r="K10" s="714">
        <v>0.42730099999999999</v>
      </c>
      <c r="L10" s="714">
        <v>0.40854099999999999</v>
      </c>
      <c r="M10" s="714">
        <v>0.40339999999999998</v>
      </c>
      <c r="N10" s="714">
        <v>0.38402599999999998</v>
      </c>
      <c r="O10" s="714">
        <v>0.38174000000000002</v>
      </c>
      <c r="P10" s="714">
        <v>0.37730999999999998</v>
      </c>
      <c r="Q10" s="714">
        <v>0.37419200000000002</v>
      </c>
      <c r="R10" s="714">
        <v>0.40804099999999999</v>
      </c>
      <c r="S10" s="714">
        <v>0.41274699999999998</v>
      </c>
      <c r="T10" s="714">
        <v>0.40052300000000002</v>
      </c>
      <c r="U10" s="714">
        <v>0.40719</v>
      </c>
      <c r="V10" s="714">
        <v>0.41420499999999999</v>
      </c>
      <c r="W10" s="714">
        <v>0.42887399999999998</v>
      </c>
      <c r="X10" s="714">
        <v>0.45557199999999998</v>
      </c>
      <c r="Y10" s="714">
        <v>0.45065100000000002</v>
      </c>
      <c r="Z10" s="714">
        <v>0.44871100000000003</v>
      </c>
      <c r="AA10" s="714">
        <v>0.43097600000000003</v>
      </c>
      <c r="AB10" s="714">
        <v>0.43909599999999999</v>
      </c>
      <c r="AC10" s="714">
        <v>0.44695099999999999</v>
      </c>
      <c r="AD10" s="714">
        <v>0.44497199999999998</v>
      </c>
      <c r="AE10" s="714">
        <v>0.43612800000000002</v>
      </c>
      <c r="AF10" s="714">
        <v>0.42906100000000003</v>
      </c>
      <c r="AG10" s="714">
        <v>0.42922100000000002</v>
      </c>
      <c r="AH10" s="714">
        <v>0.43174200000000001</v>
      </c>
      <c r="AI10" s="714">
        <v>0.43025000000000002</v>
      </c>
      <c r="AJ10" s="714">
        <v>0.43260599999999999</v>
      </c>
      <c r="AK10" s="714">
        <v>0.44380999999999998</v>
      </c>
      <c r="AL10" s="714">
        <v>0.40732299999999999</v>
      </c>
      <c r="AM10" s="714">
        <v>0.42059600000000003</v>
      </c>
      <c r="AN10" s="714">
        <v>0.41420699999999999</v>
      </c>
      <c r="AO10" s="714">
        <v>0.43234400000000001</v>
      </c>
      <c r="AP10" s="714">
        <v>0.44539200000000001</v>
      </c>
      <c r="AQ10" s="714">
        <v>0.45195800000000003</v>
      </c>
      <c r="AR10" s="714">
        <v>0.46033299999999999</v>
      </c>
      <c r="AS10" s="714">
        <v>0.45367499999999999</v>
      </c>
      <c r="AT10" s="714">
        <v>0.46238299999999999</v>
      </c>
      <c r="AU10" s="714">
        <v>0.45634400000000003</v>
      </c>
      <c r="AV10" s="714">
        <v>0.47065400000000002</v>
      </c>
      <c r="AW10" s="714">
        <v>0.48154200000000003</v>
      </c>
      <c r="AX10" s="714">
        <v>0.49370399999999998</v>
      </c>
      <c r="AY10" s="714">
        <v>0.42166893999999999</v>
      </c>
      <c r="AZ10" s="714">
        <v>0.46484518000000002</v>
      </c>
      <c r="BA10" s="714">
        <v>0.46464994502000001</v>
      </c>
      <c r="BB10" s="714">
        <v>0.46445479205000001</v>
      </c>
      <c r="BC10" s="714">
        <v>0.46425972103000002</v>
      </c>
      <c r="BD10" s="434" t="s">
        <v>1544</v>
      </c>
      <c r="BE10" s="434" t="s">
        <v>1544</v>
      </c>
      <c r="BF10" s="434" t="s">
        <v>1544</v>
      </c>
      <c r="BG10" s="434" t="s">
        <v>1544</v>
      </c>
      <c r="BH10" s="434" t="s">
        <v>1544</v>
      </c>
      <c r="BI10" s="434" t="s">
        <v>1544</v>
      </c>
      <c r="BJ10" s="434" t="s">
        <v>1544</v>
      </c>
      <c r="BK10" s="434" t="s">
        <v>1544</v>
      </c>
      <c r="BL10" s="434" t="s">
        <v>1544</v>
      </c>
      <c r="BM10" s="434" t="s">
        <v>1544</v>
      </c>
      <c r="BN10" s="434" t="s">
        <v>1544</v>
      </c>
      <c r="BO10" s="434" t="s">
        <v>1544</v>
      </c>
      <c r="BP10" s="434" t="s">
        <v>1544</v>
      </c>
      <c r="BQ10" s="434" t="s">
        <v>1544</v>
      </c>
      <c r="BR10" s="434" t="s">
        <v>1544</v>
      </c>
      <c r="BS10" s="434" t="s">
        <v>1544</v>
      </c>
      <c r="BT10" s="434" t="s">
        <v>1544</v>
      </c>
      <c r="BU10" s="434" t="s">
        <v>1544</v>
      </c>
      <c r="BV10" s="434" t="s">
        <v>1544</v>
      </c>
    </row>
    <row r="11" spans="1:74" ht="11.1" customHeight="1" x14ac:dyDescent="0.2">
      <c r="A11" s="300" t="s">
        <v>1519</v>
      </c>
      <c r="B11" s="680" t="s">
        <v>1520</v>
      </c>
      <c r="C11" s="714">
        <v>4.0817282258000001</v>
      </c>
      <c r="D11" s="714">
        <v>4.0690603792999998</v>
      </c>
      <c r="E11" s="714">
        <v>4.1694121613000004</v>
      </c>
      <c r="F11" s="714">
        <v>3.9424923333000002</v>
      </c>
      <c r="G11" s="714">
        <v>3.3951135805999999</v>
      </c>
      <c r="H11" s="714">
        <v>3.6709090999999998</v>
      </c>
      <c r="I11" s="714">
        <v>3.7154210645000001</v>
      </c>
      <c r="J11" s="714">
        <v>3.6599645484000001</v>
      </c>
      <c r="K11" s="714">
        <v>3.6675192999999999</v>
      </c>
      <c r="L11" s="714">
        <v>3.7332126774000001</v>
      </c>
      <c r="M11" s="714">
        <v>3.7576851667</v>
      </c>
      <c r="N11" s="714">
        <v>3.7390617097000001</v>
      </c>
      <c r="O11" s="714">
        <v>3.809933</v>
      </c>
      <c r="P11" s="714">
        <v>3.1511801071000001</v>
      </c>
      <c r="Q11" s="714">
        <v>3.9786819032</v>
      </c>
      <c r="R11" s="714">
        <v>3.9998790999999998</v>
      </c>
      <c r="S11" s="714">
        <v>4.0773365805999999</v>
      </c>
      <c r="T11" s="714">
        <v>4.0870768333000003</v>
      </c>
      <c r="U11" s="714">
        <v>4.1637664515999999</v>
      </c>
      <c r="V11" s="714">
        <v>4.2636165160999999</v>
      </c>
      <c r="W11" s="714">
        <v>4.3377554332999999</v>
      </c>
      <c r="X11" s="714">
        <v>4.3991912258000001</v>
      </c>
      <c r="Y11" s="714">
        <v>4.4301146666999998</v>
      </c>
      <c r="Z11" s="714">
        <v>4.4149577097000003</v>
      </c>
      <c r="AA11" s="714">
        <v>4.3040150322999997</v>
      </c>
      <c r="AB11" s="714">
        <v>4.3559405</v>
      </c>
      <c r="AC11" s="714">
        <v>4.5503040967999997</v>
      </c>
      <c r="AD11" s="714">
        <v>4.6161576333000003</v>
      </c>
      <c r="AE11" s="714">
        <v>4.6055904194000004</v>
      </c>
      <c r="AF11" s="714">
        <v>4.5998599000000002</v>
      </c>
      <c r="AG11" s="714">
        <v>4.6534631935000004</v>
      </c>
      <c r="AH11" s="714">
        <v>4.7248091289999996</v>
      </c>
      <c r="AI11" s="714">
        <v>4.8482303</v>
      </c>
      <c r="AJ11" s="714">
        <v>4.9013329677000002</v>
      </c>
      <c r="AK11" s="714">
        <v>4.9305316333000002</v>
      </c>
      <c r="AL11" s="714">
        <v>4.9130575484000003</v>
      </c>
      <c r="AM11" s="714">
        <v>5.0002548387000001</v>
      </c>
      <c r="AN11" s="714">
        <v>4.9528733928999999</v>
      </c>
      <c r="AO11" s="714">
        <v>5.0944964194000004</v>
      </c>
      <c r="AP11" s="714">
        <v>5.1000763999999998</v>
      </c>
      <c r="AQ11" s="714">
        <v>5.0829282580999999</v>
      </c>
      <c r="AR11" s="714">
        <v>5.0208444666999998</v>
      </c>
      <c r="AS11" s="714">
        <v>5.1051080000000004</v>
      </c>
      <c r="AT11" s="714">
        <v>5.1638765161000002</v>
      </c>
      <c r="AU11" s="714">
        <v>5.1661295333000004</v>
      </c>
      <c r="AV11" s="714">
        <v>5.2241188709999999</v>
      </c>
      <c r="AW11" s="714">
        <v>5.3727610332999998</v>
      </c>
      <c r="AX11" s="714">
        <v>5.4026999032000003</v>
      </c>
      <c r="AY11" s="714">
        <v>5.3865078339999997</v>
      </c>
      <c r="AZ11" s="714">
        <v>5.4083051400000004</v>
      </c>
      <c r="BA11" s="714">
        <v>5.4467954924999997</v>
      </c>
      <c r="BB11" s="714">
        <v>5.4648966703999999</v>
      </c>
      <c r="BC11" s="714">
        <v>5.4834942819999997</v>
      </c>
      <c r="BD11" s="434" t="s">
        <v>1544</v>
      </c>
      <c r="BE11" s="434" t="s">
        <v>1544</v>
      </c>
      <c r="BF11" s="434" t="s">
        <v>1544</v>
      </c>
      <c r="BG11" s="434" t="s">
        <v>1544</v>
      </c>
      <c r="BH11" s="434" t="s">
        <v>1544</v>
      </c>
      <c r="BI11" s="434" t="s">
        <v>1544</v>
      </c>
      <c r="BJ11" s="434" t="s">
        <v>1544</v>
      </c>
      <c r="BK11" s="434" t="s">
        <v>1544</v>
      </c>
      <c r="BL11" s="434" t="s">
        <v>1544</v>
      </c>
      <c r="BM11" s="434" t="s">
        <v>1544</v>
      </c>
      <c r="BN11" s="434" t="s">
        <v>1544</v>
      </c>
      <c r="BO11" s="434" t="s">
        <v>1544</v>
      </c>
      <c r="BP11" s="434" t="s">
        <v>1544</v>
      </c>
      <c r="BQ11" s="434" t="s">
        <v>1544</v>
      </c>
      <c r="BR11" s="434" t="s">
        <v>1544</v>
      </c>
      <c r="BS11" s="434" t="s">
        <v>1544</v>
      </c>
      <c r="BT11" s="434" t="s">
        <v>1544</v>
      </c>
      <c r="BU11" s="434" t="s">
        <v>1544</v>
      </c>
      <c r="BV11" s="434" t="s">
        <v>1544</v>
      </c>
    </row>
    <row r="12" spans="1:74" ht="11.1" customHeight="1" x14ac:dyDescent="0.2">
      <c r="A12" s="300" t="s">
        <v>1521</v>
      </c>
      <c r="B12" s="680" t="s">
        <v>1522</v>
      </c>
      <c r="C12" s="714">
        <v>0.117133</v>
      </c>
      <c r="D12" s="714">
        <v>0.119282</v>
      </c>
      <c r="E12" s="714">
        <v>0.121124</v>
      </c>
      <c r="F12" s="714">
        <v>0.105905</v>
      </c>
      <c r="G12" s="714">
        <v>5.9346999999999997E-2</v>
      </c>
      <c r="H12" s="714">
        <v>0.10118099999999999</v>
      </c>
      <c r="I12" s="714">
        <v>0.106252</v>
      </c>
      <c r="J12" s="714">
        <v>0.103216</v>
      </c>
      <c r="K12" s="714">
        <v>0.106513</v>
      </c>
      <c r="L12" s="714">
        <v>0.100908</v>
      </c>
      <c r="M12" s="714">
        <v>0.103939</v>
      </c>
      <c r="N12" s="714">
        <v>9.6050999999999997E-2</v>
      </c>
      <c r="O12" s="714">
        <v>9.2550999999999994E-2</v>
      </c>
      <c r="P12" s="714">
        <v>6.6044000000000005E-2</v>
      </c>
      <c r="Q12" s="714">
        <v>8.9139999999999997E-2</v>
      </c>
      <c r="R12" s="714">
        <v>8.4853999999999999E-2</v>
      </c>
      <c r="S12" s="714">
        <v>8.7363999999999997E-2</v>
      </c>
      <c r="T12" s="714">
        <v>8.5315000000000002E-2</v>
      </c>
      <c r="U12" s="714">
        <v>8.4021999999999999E-2</v>
      </c>
      <c r="V12" s="714">
        <v>8.2220000000000001E-2</v>
      </c>
      <c r="W12" s="714">
        <v>9.0941999999999995E-2</v>
      </c>
      <c r="X12" s="714">
        <v>8.8793999999999998E-2</v>
      </c>
      <c r="Y12" s="714">
        <v>8.5764000000000007E-2</v>
      </c>
      <c r="Z12" s="714">
        <v>8.5010000000000002E-2</v>
      </c>
      <c r="AA12" s="714">
        <v>8.208E-2</v>
      </c>
      <c r="AB12" s="714">
        <v>7.6121999999999995E-2</v>
      </c>
      <c r="AC12" s="714">
        <v>8.9615E-2</v>
      </c>
      <c r="AD12" s="714">
        <v>9.1902999999999999E-2</v>
      </c>
      <c r="AE12" s="714">
        <v>8.9796000000000001E-2</v>
      </c>
      <c r="AF12" s="714">
        <v>8.7892999999999999E-2</v>
      </c>
      <c r="AG12" s="714">
        <v>8.4612000000000007E-2</v>
      </c>
      <c r="AH12" s="714">
        <v>8.7085999999999997E-2</v>
      </c>
      <c r="AI12" s="714">
        <v>8.6013999999999993E-2</v>
      </c>
      <c r="AJ12" s="714">
        <v>8.5733000000000004E-2</v>
      </c>
      <c r="AK12" s="714">
        <v>9.9236000000000005E-2</v>
      </c>
      <c r="AL12" s="714">
        <v>9.9043000000000006E-2</v>
      </c>
      <c r="AM12" s="714">
        <v>0.1020537</v>
      </c>
      <c r="AN12" s="714">
        <v>0.104086758</v>
      </c>
      <c r="AO12" s="714">
        <v>0.109361286</v>
      </c>
      <c r="AP12" s="714">
        <v>0.1104705</v>
      </c>
      <c r="AQ12" s="714">
        <v>0.11781739200000001</v>
      </c>
      <c r="AR12" s="714">
        <v>0.109386144</v>
      </c>
      <c r="AS12" s="714">
        <v>0.108028976</v>
      </c>
      <c r="AT12" s="714">
        <v>0.10084409599999999</v>
      </c>
      <c r="AU12" s="714">
        <v>9.6327231999999999E-2</v>
      </c>
      <c r="AV12" s="714">
        <v>9.4817159999999998E-2</v>
      </c>
      <c r="AW12" s="714">
        <v>9.4426465811999996E-2</v>
      </c>
      <c r="AX12" s="714">
        <v>0.10175782</v>
      </c>
      <c r="AY12" s="714">
        <v>8.8999999999999996E-2</v>
      </c>
      <c r="AZ12" s="714">
        <v>9.3264015877000006E-2</v>
      </c>
      <c r="BA12" s="714">
        <v>9.2879721420999997E-2</v>
      </c>
      <c r="BB12" s="714">
        <v>9.249701045E-2</v>
      </c>
      <c r="BC12" s="714">
        <v>9.2115876441E-2</v>
      </c>
      <c r="BD12" s="434" t="s">
        <v>1544</v>
      </c>
      <c r="BE12" s="434" t="s">
        <v>1544</v>
      </c>
      <c r="BF12" s="434" t="s">
        <v>1544</v>
      </c>
      <c r="BG12" s="434" t="s">
        <v>1544</v>
      </c>
      <c r="BH12" s="434" t="s">
        <v>1544</v>
      </c>
      <c r="BI12" s="434" t="s">
        <v>1544</v>
      </c>
      <c r="BJ12" s="434" t="s">
        <v>1544</v>
      </c>
      <c r="BK12" s="434" t="s">
        <v>1544</v>
      </c>
      <c r="BL12" s="434" t="s">
        <v>1544</v>
      </c>
      <c r="BM12" s="434" t="s">
        <v>1544</v>
      </c>
      <c r="BN12" s="434" t="s">
        <v>1544</v>
      </c>
      <c r="BO12" s="434" t="s">
        <v>1544</v>
      </c>
      <c r="BP12" s="434" t="s">
        <v>1544</v>
      </c>
      <c r="BQ12" s="434" t="s">
        <v>1544</v>
      </c>
      <c r="BR12" s="434" t="s">
        <v>1544</v>
      </c>
      <c r="BS12" s="434" t="s">
        <v>1544</v>
      </c>
      <c r="BT12" s="434" t="s">
        <v>1544</v>
      </c>
      <c r="BU12" s="434" t="s">
        <v>1544</v>
      </c>
      <c r="BV12" s="434" t="s">
        <v>1544</v>
      </c>
    </row>
    <row r="13" spans="1:74" ht="11.1" customHeight="1" x14ac:dyDescent="0.2">
      <c r="A13" s="300" t="s">
        <v>1523</v>
      </c>
      <c r="B13" s="680" t="s">
        <v>1524</v>
      </c>
      <c r="C13" s="714">
        <v>0.33970499999999998</v>
      </c>
      <c r="D13" s="714">
        <v>0.33710099999999998</v>
      </c>
      <c r="E13" s="714">
        <v>0.33329199999999998</v>
      </c>
      <c r="F13" s="714">
        <v>0.29916900000000002</v>
      </c>
      <c r="G13" s="714">
        <v>0.25302999999999998</v>
      </c>
      <c r="H13" s="714">
        <v>0.28901199999999999</v>
      </c>
      <c r="I13" s="714">
        <v>0.29849799999999999</v>
      </c>
      <c r="J13" s="714">
        <v>0.30986900000000001</v>
      </c>
      <c r="K13" s="714">
        <v>0.31590499999999999</v>
      </c>
      <c r="L13" s="714">
        <v>0.28597899999999998</v>
      </c>
      <c r="M13" s="714">
        <v>0.28640500000000002</v>
      </c>
      <c r="N13" s="714">
        <v>0.295039</v>
      </c>
      <c r="O13" s="714">
        <v>0.28823500000000002</v>
      </c>
      <c r="P13" s="714">
        <v>0.27397899999999997</v>
      </c>
      <c r="Q13" s="714">
        <v>0.285549</v>
      </c>
      <c r="R13" s="714">
        <v>0.28764899999999999</v>
      </c>
      <c r="S13" s="714">
        <v>0.28248400000000001</v>
      </c>
      <c r="T13" s="714">
        <v>0.29161399999999998</v>
      </c>
      <c r="U13" s="714">
        <v>0.28044400000000003</v>
      </c>
      <c r="V13" s="714">
        <v>0.28292400000000001</v>
      </c>
      <c r="W13" s="714">
        <v>0.284945</v>
      </c>
      <c r="X13" s="714">
        <v>0.27673599999999998</v>
      </c>
      <c r="Y13" s="714">
        <v>0.284215</v>
      </c>
      <c r="Z13" s="714">
        <v>0.282779</v>
      </c>
      <c r="AA13" s="714">
        <v>0.27929399999999999</v>
      </c>
      <c r="AB13" s="714">
        <v>0.28393000000000002</v>
      </c>
      <c r="AC13" s="714">
        <v>0.29501899999999998</v>
      </c>
      <c r="AD13" s="714">
        <v>0.30171700000000001</v>
      </c>
      <c r="AE13" s="714">
        <v>0.31537199999999999</v>
      </c>
      <c r="AF13" s="714">
        <v>0.31735600000000003</v>
      </c>
      <c r="AG13" s="714">
        <v>0.31863000000000002</v>
      </c>
      <c r="AH13" s="714">
        <v>0.324515</v>
      </c>
      <c r="AI13" s="714">
        <v>0.32727800000000001</v>
      </c>
      <c r="AJ13" s="714">
        <v>0.32655400000000001</v>
      </c>
      <c r="AK13" s="714">
        <v>0.319079</v>
      </c>
      <c r="AL13" s="714">
        <v>0.29700900000000002</v>
      </c>
      <c r="AM13" s="714">
        <v>0.28561300000000001</v>
      </c>
      <c r="AN13" s="714">
        <v>0.29011599999999999</v>
      </c>
      <c r="AO13" s="714">
        <v>0.30802800000000002</v>
      </c>
      <c r="AP13" s="714">
        <v>0.30066799999999999</v>
      </c>
      <c r="AQ13" s="714">
        <v>0.29519074000000001</v>
      </c>
      <c r="AR13" s="714">
        <v>0.30501599299999999</v>
      </c>
      <c r="AS13" s="714">
        <v>0.28465036999999999</v>
      </c>
      <c r="AT13" s="714">
        <v>0.29191407400000002</v>
      </c>
      <c r="AU13" s="714">
        <v>0.28965483600000003</v>
      </c>
      <c r="AV13" s="714">
        <v>0.29331496781999999</v>
      </c>
      <c r="AW13" s="714">
        <v>0.29011766983999998</v>
      </c>
      <c r="AX13" s="714">
        <v>0.28379589167000002</v>
      </c>
      <c r="AY13" s="714">
        <v>0.26984346341999998</v>
      </c>
      <c r="AZ13" s="714">
        <v>0.28034748130999998</v>
      </c>
      <c r="BA13" s="714">
        <v>0.27438263393000001</v>
      </c>
      <c r="BB13" s="714">
        <v>0.27367564973000003</v>
      </c>
      <c r="BC13" s="714">
        <v>0.27298684962000003</v>
      </c>
      <c r="BD13" s="434" t="s">
        <v>1544</v>
      </c>
      <c r="BE13" s="434" t="s">
        <v>1544</v>
      </c>
      <c r="BF13" s="434" t="s">
        <v>1544</v>
      </c>
      <c r="BG13" s="434" t="s">
        <v>1544</v>
      </c>
      <c r="BH13" s="434" t="s">
        <v>1544</v>
      </c>
      <c r="BI13" s="434" t="s">
        <v>1544</v>
      </c>
      <c r="BJ13" s="434" t="s">
        <v>1544</v>
      </c>
      <c r="BK13" s="434" t="s">
        <v>1544</v>
      </c>
      <c r="BL13" s="434" t="s">
        <v>1544</v>
      </c>
      <c r="BM13" s="434" t="s">
        <v>1544</v>
      </c>
      <c r="BN13" s="434" t="s">
        <v>1544</v>
      </c>
      <c r="BO13" s="434" t="s">
        <v>1544</v>
      </c>
      <c r="BP13" s="434" t="s">
        <v>1544</v>
      </c>
      <c r="BQ13" s="434" t="s">
        <v>1544</v>
      </c>
      <c r="BR13" s="434" t="s">
        <v>1544</v>
      </c>
      <c r="BS13" s="434" t="s">
        <v>1544</v>
      </c>
      <c r="BT13" s="434" t="s">
        <v>1544</v>
      </c>
      <c r="BU13" s="434" t="s">
        <v>1544</v>
      </c>
      <c r="BV13" s="434" t="s">
        <v>1544</v>
      </c>
    </row>
    <row r="14" spans="1:74" ht="11.1" customHeight="1" x14ac:dyDescent="0.2">
      <c r="A14" s="300"/>
      <c r="B14" s="304"/>
      <c r="C14" s="714"/>
      <c r="D14" s="714"/>
      <c r="E14" s="714"/>
      <c r="F14" s="714"/>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64"/>
      <c r="BE14" s="764"/>
      <c r="BF14" s="764"/>
      <c r="BG14" s="764"/>
      <c r="BH14" s="764"/>
      <c r="BI14" s="764"/>
      <c r="BJ14" s="764"/>
      <c r="BK14" s="764"/>
      <c r="BL14" s="764"/>
      <c r="BM14" s="764"/>
      <c r="BN14" s="764"/>
      <c r="BO14" s="764"/>
      <c r="BP14" s="764"/>
      <c r="BQ14" s="764"/>
      <c r="BR14" s="764"/>
      <c r="BS14" s="764"/>
      <c r="BT14" s="764"/>
      <c r="BU14" s="764"/>
      <c r="BV14" s="764"/>
    </row>
    <row r="15" spans="1:74" s="315" customFormat="1" ht="11.1" customHeight="1" x14ac:dyDescent="0.2">
      <c r="A15" s="725" t="s">
        <v>1525</v>
      </c>
      <c r="B15" s="763" t="s">
        <v>1526</v>
      </c>
      <c r="C15" s="368">
        <v>71.841936155651283</v>
      </c>
      <c r="D15" s="368">
        <v>72.044474081271403</v>
      </c>
      <c r="E15" s="368">
        <v>72.323143043887882</v>
      </c>
      <c r="F15" s="368">
        <v>70.530432242255898</v>
      </c>
      <c r="G15" s="368">
        <v>67.17304547976677</v>
      </c>
      <c r="H15" s="368">
        <v>68.063668498872147</v>
      </c>
      <c r="I15" s="368">
        <v>69.168979370518059</v>
      </c>
      <c r="J15" s="368">
        <v>69.854427827221642</v>
      </c>
      <c r="K15" s="368">
        <v>69.991590947680265</v>
      </c>
      <c r="L15" s="368">
        <v>69.787912967293096</v>
      </c>
      <c r="M15" s="368">
        <v>71.856780126566846</v>
      </c>
      <c r="N15" s="368">
        <v>72.48295654066969</v>
      </c>
      <c r="O15" s="368">
        <v>72.120888541983376</v>
      </c>
      <c r="P15" s="368">
        <v>66.761782926242006</v>
      </c>
      <c r="Q15" s="368">
        <v>72.672896791070016</v>
      </c>
      <c r="R15" s="368">
        <v>73.476472956669156</v>
      </c>
      <c r="S15" s="368">
        <v>73.32548961855683</v>
      </c>
      <c r="T15" s="368">
        <v>73.934102670074822</v>
      </c>
      <c r="U15" s="368">
        <v>74.181194539443595</v>
      </c>
      <c r="V15" s="368">
        <v>75.063192084991243</v>
      </c>
      <c r="W15" s="368">
        <v>76.350624548034688</v>
      </c>
      <c r="X15" s="368">
        <v>76.756769871270606</v>
      </c>
      <c r="Y15" s="368">
        <v>77.989337448826163</v>
      </c>
      <c r="Z15" s="368">
        <v>78.189814157502354</v>
      </c>
      <c r="AA15" s="368">
        <v>75.778224674588245</v>
      </c>
      <c r="AB15" s="368">
        <v>75.558102972633449</v>
      </c>
      <c r="AC15" s="368">
        <v>76.52673984630195</v>
      </c>
      <c r="AD15" s="368">
        <v>77.258507042049956</v>
      </c>
      <c r="AE15" s="368">
        <v>78.4625960486119</v>
      </c>
      <c r="AF15" s="368">
        <v>78.909803485296806</v>
      </c>
      <c r="AG15" s="368">
        <v>79.383570397305348</v>
      </c>
      <c r="AH15" s="368">
        <v>79.9595019223257</v>
      </c>
      <c r="AI15" s="368">
        <v>81.164574912688835</v>
      </c>
      <c r="AJ15" s="368">
        <v>80.787528408758277</v>
      </c>
      <c r="AK15" s="368">
        <v>81.030344558755843</v>
      </c>
      <c r="AL15" s="368">
        <v>79.550489000825692</v>
      </c>
      <c r="AM15" s="368">
        <v>80.83632929399829</v>
      </c>
      <c r="AN15" s="368">
        <v>80.623348817105551</v>
      </c>
      <c r="AO15" s="368">
        <v>81.658604865864007</v>
      </c>
      <c r="AP15" s="368">
        <v>80.791333664839527</v>
      </c>
      <c r="AQ15" s="368">
        <v>81.650832205905445</v>
      </c>
      <c r="AR15" s="368">
        <v>80.843270338110784</v>
      </c>
      <c r="AS15" s="368">
        <v>80.888405860199228</v>
      </c>
      <c r="AT15" s="368">
        <v>80.894824500673508</v>
      </c>
      <c r="AU15" s="368">
        <v>80.858406326352821</v>
      </c>
      <c r="AV15" s="368">
        <v>79.981663768833585</v>
      </c>
      <c r="AW15" s="368">
        <v>81.312500138610488</v>
      </c>
      <c r="AX15" s="368">
        <v>81.999752434215509</v>
      </c>
      <c r="AY15" s="368">
        <v>78.68973457805707</v>
      </c>
      <c r="AZ15" s="368">
        <v>80.712055475593502</v>
      </c>
      <c r="BA15" s="368">
        <v>79.826861835111131</v>
      </c>
      <c r="BB15" s="368">
        <v>80.040656181797615</v>
      </c>
      <c r="BC15" s="368">
        <v>80.224049874937904</v>
      </c>
      <c r="BD15" s="765" t="s">
        <v>1544</v>
      </c>
      <c r="BE15" s="765" t="s">
        <v>1544</v>
      </c>
      <c r="BF15" s="765" t="s">
        <v>1544</v>
      </c>
      <c r="BG15" s="765" t="s">
        <v>1544</v>
      </c>
      <c r="BH15" s="765" t="s">
        <v>1544</v>
      </c>
      <c r="BI15" s="765" t="s">
        <v>1544</v>
      </c>
      <c r="BJ15" s="765" t="s">
        <v>1544</v>
      </c>
      <c r="BK15" s="765" t="s">
        <v>1544</v>
      </c>
      <c r="BL15" s="765" t="s">
        <v>1544</v>
      </c>
      <c r="BM15" s="765" t="s">
        <v>1544</v>
      </c>
      <c r="BN15" s="765" t="s">
        <v>1544</v>
      </c>
      <c r="BO15" s="765" t="s">
        <v>1544</v>
      </c>
      <c r="BP15" s="765" t="s">
        <v>1544</v>
      </c>
      <c r="BQ15" s="765" t="s">
        <v>1544</v>
      </c>
      <c r="BR15" s="765" t="s">
        <v>1544</v>
      </c>
      <c r="BS15" s="765" t="s">
        <v>1544</v>
      </c>
      <c r="BT15" s="765" t="s">
        <v>1544</v>
      </c>
      <c r="BU15" s="765" t="s">
        <v>1544</v>
      </c>
      <c r="BV15" s="765" t="s">
        <v>1544</v>
      </c>
    </row>
    <row r="16" spans="1:74" ht="11.1" customHeight="1" x14ac:dyDescent="0.2">
      <c r="A16" s="300" t="s">
        <v>1527</v>
      </c>
      <c r="B16" s="680" t="s">
        <v>1512</v>
      </c>
      <c r="C16" s="551">
        <v>2.1869390975999998</v>
      </c>
      <c r="D16" s="551">
        <v>2.2529076925</v>
      </c>
      <c r="E16" s="551">
        <v>2.2758651974999999</v>
      </c>
      <c r="F16" s="551">
        <v>1.9772245699</v>
      </c>
      <c r="G16" s="551">
        <v>1.4004016592999999</v>
      </c>
      <c r="H16" s="551">
        <v>1.4288573905999999</v>
      </c>
      <c r="I16" s="551">
        <v>1.6691036270999999</v>
      </c>
      <c r="J16" s="551">
        <v>1.9132152831</v>
      </c>
      <c r="K16" s="551">
        <v>2.0374351941</v>
      </c>
      <c r="L16" s="551">
        <v>2.0940254298999998</v>
      </c>
      <c r="M16" s="551">
        <v>2.0945423514999999</v>
      </c>
      <c r="N16" s="551">
        <v>2.0936720252000001</v>
      </c>
      <c r="O16" s="551">
        <v>2.0962946912999998</v>
      </c>
      <c r="P16" s="551">
        <v>1.9901113372000001</v>
      </c>
      <c r="Q16" s="551">
        <v>2.1085911221</v>
      </c>
      <c r="R16" s="551">
        <v>2.157781704</v>
      </c>
      <c r="S16" s="551">
        <v>2.1974913197000001</v>
      </c>
      <c r="T16" s="551">
        <v>2.2015225730000001</v>
      </c>
      <c r="U16" s="551">
        <v>2.1188405539000001</v>
      </c>
      <c r="V16" s="551">
        <v>2.1795563702999998</v>
      </c>
      <c r="W16" s="551">
        <v>2.2244550686000002</v>
      </c>
      <c r="X16" s="551">
        <v>2.206006747</v>
      </c>
      <c r="Y16" s="551">
        <v>2.2697167205</v>
      </c>
      <c r="Z16" s="551">
        <v>2.2294544090000001</v>
      </c>
      <c r="AA16" s="551">
        <v>2.0867172406000001</v>
      </c>
      <c r="AB16" s="551">
        <v>2.1113241987000002</v>
      </c>
      <c r="AC16" s="551">
        <v>2.214386824</v>
      </c>
      <c r="AD16" s="551">
        <v>1.8042546636000001</v>
      </c>
      <c r="AE16" s="551">
        <v>2.0490300447999998</v>
      </c>
      <c r="AF16" s="551">
        <v>2.2491297478000001</v>
      </c>
      <c r="AG16" s="551">
        <v>2.2818708074999998</v>
      </c>
      <c r="AH16" s="551">
        <v>2.2694874241999998</v>
      </c>
      <c r="AI16" s="551">
        <v>2.3374329358999999</v>
      </c>
      <c r="AJ16" s="551">
        <v>2.3191621917999998</v>
      </c>
      <c r="AK16" s="551">
        <v>2.2399921399</v>
      </c>
      <c r="AL16" s="551">
        <v>1.9474973107</v>
      </c>
      <c r="AM16" s="551">
        <v>2.1028748189000002</v>
      </c>
      <c r="AN16" s="551">
        <v>2.2503293588000002</v>
      </c>
      <c r="AO16" s="551">
        <v>2.2549399817000002</v>
      </c>
      <c r="AP16" s="551">
        <v>2.3071998257000002</v>
      </c>
      <c r="AQ16" s="551">
        <v>2.3393852949</v>
      </c>
      <c r="AR16" s="551">
        <v>2.3971141935000002</v>
      </c>
      <c r="AS16" s="551">
        <v>2.4400458076999998</v>
      </c>
      <c r="AT16" s="551">
        <v>2.4612850309000001</v>
      </c>
      <c r="AU16" s="551">
        <v>2.5539146599999998</v>
      </c>
      <c r="AV16" s="551">
        <v>2.5268176509</v>
      </c>
      <c r="AW16" s="551">
        <v>2.5694946194999999</v>
      </c>
      <c r="AX16" s="551">
        <v>2.6110613834</v>
      </c>
      <c r="AY16" s="551">
        <v>2.2195873198</v>
      </c>
      <c r="AZ16" s="551">
        <v>2.4877991918000002</v>
      </c>
      <c r="BA16" s="551">
        <v>2.4886580943999999</v>
      </c>
      <c r="BB16" s="551">
        <v>2.5072840772</v>
      </c>
      <c r="BC16" s="551">
        <v>2.5170836738000002</v>
      </c>
      <c r="BD16" s="766" t="s">
        <v>1544</v>
      </c>
      <c r="BE16" s="766" t="s">
        <v>1544</v>
      </c>
      <c r="BF16" s="766" t="s">
        <v>1544</v>
      </c>
      <c r="BG16" s="766" t="s">
        <v>1544</v>
      </c>
      <c r="BH16" s="766" t="s">
        <v>1544</v>
      </c>
      <c r="BI16" s="766" t="s">
        <v>1544</v>
      </c>
      <c r="BJ16" s="766" t="s">
        <v>1544</v>
      </c>
      <c r="BK16" s="766" t="s">
        <v>1544</v>
      </c>
      <c r="BL16" s="766" t="s">
        <v>1544</v>
      </c>
      <c r="BM16" s="766" t="s">
        <v>1544</v>
      </c>
      <c r="BN16" s="766" t="s">
        <v>1544</v>
      </c>
      <c r="BO16" s="766" t="s">
        <v>1544</v>
      </c>
      <c r="BP16" s="766" t="s">
        <v>1544</v>
      </c>
      <c r="BQ16" s="766" t="s">
        <v>1544</v>
      </c>
      <c r="BR16" s="766" t="s">
        <v>1544</v>
      </c>
      <c r="BS16" s="766" t="s">
        <v>1544</v>
      </c>
      <c r="BT16" s="766" t="s">
        <v>1544</v>
      </c>
      <c r="BU16" s="766" t="s">
        <v>1544</v>
      </c>
      <c r="BV16" s="766" t="s">
        <v>1544</v>
      </c>
    </row>
    <row r="17" spans="1:74" ht="11.1" customHeight="1" x14ac:dyDescent="0.2">
      <c r="A17" s="300" t="s">
        <v>1528</v>
      </c>
      <c r="B17" s="680" t="s">
        <v>1529</v>
      </c>
      <c r="C17" s="551">
        <v>2.2948343472000001</v>
      </c>
      <c r="D17" s="551">
        <v>2.2564375261</v>
      </c>
      <c r="E17" s="551">
        <v>2.2361039023</v>
      </c>
      <c r="F17" s="551">
        <v>2.1902879453000001</v>
      </c>
      <c r="G17" s="551">
        <v>2.1556401207000002</v>
      </c>
      <c r="H17" s="551">
        <v>2.1420159191999999</v>
      </c>
      <c r="I17" s="551">
        <v>2.1200402612000002</v>
      </c>
      <c r="J17" s="551">
        <v>2.1000426014000002</v>
      </c>
      <c r="K17" s="551">
        <v>2.0971232469999999</v>
      </c>
      <c r="L17" s="551">
        <v>2.0729494482000002</v>
      </c>
      <c r="M17" s="551">
        <v>2.0683798454</v>
      </c>
      <c r="N17" s="551">
        <v>2.0433690116999998</v>
      </c>
      <c r="O17" s="551">
        <v>2.0009689258000001</v>
      </c>
      <c r="P17" s="551">
        <v>1.7286104666</v>
      </c>
      <c r="Q17" s="551">
        <v>1.9513952404999999</v>
      </c>
      <c r="R17" s="551">
        <v>1.9716258917</v>
      </c>
      <c r="S17" s="551">
        <v>1.949299828</v>
      </c>
      <c r="T17" s="551">
        <v>1.9399341889999999</v>
      </c>
      <c r="U17" s="551">
        <v>1.9584105976999999</v>
      </c>
      <c r="V17" s="551">
        <v>1.9354078399000001</v>
      </c>
      <c r="W17" s="551">
        <v>1.952288896</v>
      </c>
      <c r="X17" s="551">
        <v>1.9672326230999999</v>
      </c>
      <c r="Y17" s="551">
        <v>1.9585194817</v>
      </c>
      <c r="Z17" s="551">
        <v>1.9396397989</v>
      </c>
      <c r="AA17" s="551">
        <v>1.8912966761000001</v>
      </c>
      <c r="AB17" s="551">
        <v>1.8432996462</v>
      </c>
      <c r="AC17" s="551">
        <v>1.8798185828</v>
      </c>
      <c r="AD17" s="551">
        <v>1.8916759242000001</v>
      </c>
      <c r="AE17" s="551">
        <v>1.9051831156000001</v>
      </c>
      <c r="AF17" s="551">
        <v>1.8811922501</v>
      </c>
      <c r="AG17" s="551">
        <v>1.8670972642999999</v>
      </c>
      <c r="AH17" s="551">
        <v>1.9269927006000001</v>
      </c>
      <c r="AI17" s="551">
        <v>1.8950658064999999</v>
      </c>
      <c r="AJ17" s="551">
        <v>1.9136562110999999</v>
      </c>
      <c r="AK17" s="551">
        <v>1.9518000365999999</v>
      </c>
      <c r="AL17" s="551">
        <v>1.8713503186</v>
      </c>
      <c r="AM17" s="551">
        <v>1.8675827730000001</v>
      </c>
      <c r="AN17" s="551">
        <v>1.8261544191000001</v>
      </c>
      <c r="AO17" s="551">
        <v>1.8802488075999999</v>
      </c>
      <c r="AP17" s="551">
        <v>1.8763281762999999</v>
      </c>
      <c r="AQ17" s="551">
        <v>1.8523486885</v>
      </c>
      <c r="AR17" s="551">
        <v>1.8361330348</v>
      </c>
      <c r="AS17" s="551">
        <v>1.8136351762</v>
      </c>
      <c r="AT17" s="551">
        <v>1.7788406822</v>
      </c>
      <c r="AU17" s="551">
        <v>1.7896242331000001</v>
      </c>
      <c r="AV17" s="551">
        <v>1.7712897769</v>
      </c>
      <c r="AW17" s="551">
        <v>1.7775437525</v>
      </c>
      <c r="AX17" s="551">
        <v>1.7832545339999999</v>
      </c>
      <c r="AY17" s="551">
        <v>1.6687721802</v>
      </c>
      <c r="AZ17" s="551">
        <v>1.7638921944999999</v>
      </c>
      <c r="BA17" s="551">
        <v>1.7550727335</v>
      </c>
      <c r="BB17" s="551">
        <v>1.7439612731</v>
      </c>
      <c r="BC17" s="551">
        <v>1.7334975054999999</v>
      </c>
      <c r="BD17" s="766" t="s">
        <v>1544</v>
      </c>
      <c r="BE17" s="766" t="s">
        <v>1544</v>
      </c>
      <c r="BF17" s="766" t="s">
        <v>1544</v>
      </c>
      <c r="BG17" s="766" t="s">
        <v>1544</v>
      </c>
      <c r="BH17" s="766" t="s">
        <v>1544</v>
      </c>
      <c r="BI17" s="766" t="s">
        <v>1544</v>
      </c>
      <c r="BJ17" s="766" t="s">
        <v>1544</v>
      </c>
      <c r="BK17" s="766" t="s">
        <v>1544</v>
      </c>
      <c r="BL17" s="766" t="s">
        <v>1544</v>
      </c>
      <c r="BM17" s="766" t="s">
        <v>1544</v>
      </c>
      <c r="BN17" s="766" t="s">
        <v>1544</v>
      </c>
      <c r="BO17" s="766" t="s">
        <v>1544</v>
      </c>
      <c r="BP17" s="766" t="s">
        <v>1544</v>
      </c>
      <c r="BQ17" s="766" t="s">
        <v>1544</v>
      </c>
      <c r="BR17" s="766" t="s">
        <v>1544</v>
      </c>
      <c r="BS17" s="766" t="s">
        <v>1544</v>
      </c>
      <c r="BT17" s="766" t="s">
        <v>1544</v>
      </c>
      <c r="BU17" s="766" t="s">
        <v>1544</v>
      </c>
      <c r="BV17" s="766" t="s">
        <v>1544</v>
      </c>
    </row>
    <row r="18" spans="1:74" ht="11.1" customHeight="1" x14ac:dyDescent="0.2">
      <c r="A18" s="300" t="s">
        <v>1530</v>
      </c>
      <c r="B18" s="680" t="s">
        <v>1514</v>
      </c>
      <c r="C18" s="551">
        <v>4.6735451701999997</v>
      </c>
      <c r="D18" s="551">
        <v>4.6183686335000003</v>
      </c>
      <c r="E18" s="551">
        <v>4.6022065156999998</v>
      </c>
      <c r="F18" s="551">
        <v>4.4178183918</v>
      </c>
      <c r="G18" s="551">
        <v>3.6746552465</v>
      </c>
      <c r="H18" s="551">
        <v>3.7286286882000002</v>
      </c>
      <c r="I18" s="551">
        <v>3.8192127978000001</v>
      </c>
      <c r="J18" s="551">
        <v>3.8906831423999999</v>
      </c>
      <c r="K18" s="551">
        <v>3.8431430071000001</v>
      </c>
      <c r="L18" s="551">
        <v>3.7512980865999999</v>
      </c>
      <c r="M18" s="551">
        <v>3.7150979343000001</v>
      </c>
      <c r="N18" s="551">
        <v>3.6767679788000001</v>
      </c>
      <c r="O18" s="551">
        <v>3.6438357028000001</v>
      </c>
      <c r="P18" s="551">
        <v>3.2292972887000002</v>
      </c>
      <c r="Q18" s="551">
        <v>3.8420087893999999</v>
      </c>
      <c r="R18" s="551">
        <v>3.9406577806</v>
      </c>
      <c r="S18" s="551">
        <v>3.8664876897</v>
      </c>
      <c r="T18" s="551">
        <v>3.8249686758000001</v>
      </c>
      <c r="U18" s="551">
        <v>3.8969458018999998</v>
      </c>
      <c r="V18" s="551">
        <v>3.8280159282000001</v>
      </c>
      <c r="W18" s="551">
        <v>3.9977213045000002</v>
      </c>
      <c r="X18" s="551">
        <v>3.9660077819000001</v>
      </c>
      <c r="Y18" s="551">
        <v>3.9491766364999998</v>
      </c>
      <c r="Z18" s="551">
        <v>3.9068625828000001</v>
      </c>
      <c r="AA18" s="551">
        <v>3.8321133663000002</v>
      </c>
      <c r="AB18" s="551">
        <v>3.9128014688000001</v>
      </c>
      <c r="AC18" s="551">
        <v>3.9891261727999998</v>
      </c>
      <c r="AD18" s="551">
        <v>4.1628803937000001</v>
      </c>
      <c r="AE18" s="551">
        <v>4.1839548331999996</v>
      </c>
      <c r="AF18" s="551">
        <v>4.3296111337000003</v>
      </c>
      <c r="AG18" s="551">
        <v>4.2538603297000002</v>
      </c>
      <c r="AH18" s="551">
        <v>4.3111384276000004</v>
      </c>
      <c r="AI18" s="551">
        <v>4.3130663480000004</v>
      </c>
      <c r="AJ18" s="551">
        <v>4.3212232415000003</v>
      </c>
      <c r="AK18" s="551">
        <v>4.2767531848999996</v>
      </c>
      <c r="AL18" s="551">
        <v>4.2469919136999996</v>
      </c>
      <c r="AM18" s="551">
        <v>4.2324141817000003</v>
      </c>
      <c r="AN18" s="551">
        <v>4.3165907257000002</v>
      </c>
      <c r="AO18" s="551">
        <v>4.5715807376999997</v>
      </c>
      <c r="AP18" s="551">
        <v>4.5140264189000003</v>
      </c>
      <c r="AQ18" s="551">
        <v>4.5821772656000004</v>
      </c>
      <c r="AR18" s="551">
        <v>4.4982945580999996</v>
      </c>
      <c r="AS18" s="551">
        <v>4.5154411573999997</v>
      </c>
      <c r="AT18" s="551">
        <v>4.4206576771000003</v>
      </c>
      <c r="AU18" s="551">
        <v>4.5517119476000003</v>
      </c>
      <c r="AV18" s="551">
        <v>4.4827284306999999</v>
      </c>
      <c r="AW18" s="551">
        <v>4.4974140863000001</v>
      </c>
      <c r="AX18" s="551">
        <v>4.4223090301000001</v>
      </c>
      <c r="AY18" s="551">
        <v>4.2135266933000004</v>
      </c>
      <c r="AZ18" s="551">
        <v>4.2125505684000002</v>
      </c>
      <c r="BA18" s="551">
        <v>4.2115746696</v>
      </c>
      <c r="BB18" s="551">
        <v>4.2105989968999999</v>
      </c>
      <c r="BC18" s="551">
        <v>4.2096235501999999</v>
      </c>
      <c r="BD18" s="766" t="s">
        <v>1544</v>
      </c>
      <c r="BE18" s="766" t="s">
        <v>1544</v>
      </c>
      <c r="BF18" s="766" t="s">
        <v>1544</v>
      </c>
      <c r="BG18" s="766" t="s">
        <v>1544</v>
      </c>
      <c r="BH18" s="766" t="s">
        <v>1544</v>
      </c>
      <c r="BI18" s="766" t="s">
        <v>1544</v>
      </c>
      <c r="BJ18" s="766" t="s">
        <v>1544</v>
      </c>
      <c r="BK18" s="766" t="s">
        <v>1544</v>
      </c>
      <c r="BL18" s="766" t="s">
        <v>1544</v>
      </c>
      <c r="BM18" s="766" t="s">
        <v>1544</v>
      </c>
      <c r="BN18" s="766" t="s">
        <v>1544</v>
      </c>
      <c r="BO18" s="766" t="s">
        <v>1544</v>
      </c>
      <c r="BP18" s="766" t="s">
        <v>1544</v>
      </c>
      <c r="BQ18" s="766" t="s">
        <v>1544</v>
      </c>
      <c r="BR18" s="766" t="s">
        <v>1544</v>
      </c>
      <c r="BS18" s="766" t="s">
        <v>1544</v>
      </c>
      <c r="BT18" s="766" t="s">
        <v>1544</v>
      </c>
      <c r="BU18" s="766" t="s">
        <v>1544</v>
      </c>
      <c r="BV18" s="766" t="s">
        <v>1544</v>
      </c>
    </row>
    <row r="19" spans="1:74" ht="11.1" customHeight="1" x14ac:dyDescent="0.2">
      <c r="A19" s="300" t="s">
        <v>1531</v>
      </c>
      <c r="B19" s="680" t="s">
        <v>1532</v>
      </c>
      <c r="C19" s="551">
        <v>1.1797339340999999</v>
      </c>
      <c r="D19" s="551">
        <v>1.1622875510999999</v>
      </c>
      <c r="E19" s="551">
        <v>1.1352243666999999</v>
      </c>
      <c r="F19" s="551">
        <v>1.1453859303</v>
      </c>
      <c r="G19" s="551">
        <v>1.1271229037999999</v>
      </c>
      <c r="H19" s="551">
        <v>1.1154849848999999</v>
      </c>
      <c r="I19" s="551">
        <v>1.1098514444000001</v>
      </c>
      <c r="J19" s="551">
        <v>1.1149152336000001</v>
      </c>
      <c r="K19" s="551">
        <v>1.1069147265999999</v>
      </c>
      <c r="L19" s="551">
        <v>1.1116016803</v>
      </c>
      <c r="M19" s="551">
        <v>1.1015990473999999</v>
      </c>
      <c r="N19" s="551">
        <v>1.0880409668</v>
      </c>
      <c r="O19" s="551">
        <v>1.0850558445</v>
      </c>
      <c r="P19" s="551">
        <v>0.90409042577999998</v>
      </c>
      <c r="Q19" s="551">
        <v>1.0980329943</v>
      </c>
      <c r="R19" s="551">
        <v>1.0771174232</v>
      </c>
      <c r="S19" s="551">
        <v>1.0635665321000001</v>
      </c>
      <c r="T19" s="551">
        <v>1.051067167</v>
      </c>
      <c r="U19" s="551">
        <v>1.0484173616000001</v>
      </c>
      <c r="V19" s="551">
        <v>1.0401980668999999</v>
      </c>
      <c r="W19" s="551">
        <v>1.0381699812</v>
      </c>
      <c r="X19" s="551">
        <v>1.0341547913</v>
      </c>
      <c r="Y19" s="551">
        <v>1.0262093731999999</v>
      </c>
      <c r="Z19" s="551">
        <v>1.0160209661999999</v>
      </c>
      <c r="AA19" s="551">
        <v>0.98865085732000002</v>
      </c>
      <c r="AB19" s="551">
        <v>0.97938788746000005</v>
      </c>
      <c r="AC19" s="551">
        <v>0.99208336390999996</v>
      </c>
      <c r="AD19" s="551">
        <v>0.98853690689999996</v>
      </c>
      <c r="AE19" s="551">
        <v>0.97651613690000005</v>
      </c>
      <c r="AF19" s="551">
        <v>0.96739910355000003</v>
      </c>
      <c r="AG19" s="551">
        <v>0.95937959267999995</v>
      </c>
      <c r="AH19" s="551">
        <v>0.96242526757000002</v>
      </c>
      <c r="AI19" s="551">
        <v>0.96093391642000003</v>
      </c>
      <c r="AJ19" s="551">
        <v>0.95441375321999999</v>
      </c>
      <c r="AK19" s="551">
        <v>0.94341253963000005</v>
      </c>
      <c r="AL19" s="551">
        <v>0.89815323107</v>
      </c>
      <c r="AM19" s="551">
        <v>0.93819105283000004</v>
      </c>
      <c r="AN19" s="551">
        <v>0.92761881890999998</v>
      </c>
      <c r="AO19" s="551">
        <v>0.92575965703999996</v>
      </c>
      <c r="AP19" s="551">
        <v>0.91339822970999995</v>
      </c>
      <c r="AQ19" s="551">
        <v>0.90608252770999997</v>
      </c>
      <c r="AR19" s="551">
        <v>0.89675473278999995</v>
      </c>
      <c r="AS19" s="551">
        <v>0.88990182216000002</v>
      </c>
      <c r="AT19" s="551">
        <v>0.88491606979000004</v>
      </c>
      <c r="AU19" s="551">
        <v>0.88406545325999997</v>
      </c>
      <c r="AV19" s="551">
        <v>0.87786524838000002</v>
      </c>
      <c r="AW19" s="551">
        <v>0.87194691643</v>
      </c>
      <c r="AX19" s="551">
        <v>0.86163056715999997</v>
      </c>
      <c r="AY19" s="551">
        <v>0.77414200799999999</v>
      </c>
      <c r="AZ19" s="551">
        <v>0.85009903939999998</v>
      </c>
      <c r="BA19" s="551">
        <v>0.84924894035999998</v>
      </c>
      <c r="BB19" s="551">
        <v>0.85099197079</v>
      </c>
      <c r="BC19" s="551">
        <v>0.84163105911000002</v>
      </c>
      <c r="BD19" s="766" t="s">
        <v>1544</v>
      </c>
      <c r="BE19" s="766" t="s">
        <v>1544</v>
      </c>
      <c r="BF19" s="766" t="s">
        <v>1544</v>
      </c>
      <c r="BG19" s="766" t="s">
        <v>1544</v>
      </c>
      <c r="BH19" s="766" t="s">
        <v>1544</v>
      </c>
      <c r="BI19" s="766" t="s">
        <v>1544</v>
      </c>
      <c r="BJ19" s="766" t="s">
        <v>1544</v>
      </c>
      <c r="BK19" s="766" t="s">
        <v>1544</v>
      </c>
      <c r="BL19" s="766" t="s">
        <v>1544</v>
      </c>
      <c r="BM19" s="766" t="s">
        <v>1544</v>
      </c>
      <c r="BN19" s="766" t="s">
        <v>1544</v>
      </c>
      <c r="BO19" s="766" t="s">
        <v>1544</v>
      </c>
      <c r="BP19" s="766" t="s">
        <v>1544</v>
      </c>
      <c r="BQ19" s="766" t="s">
        <v>1544</v>
      </c>
      <c r="BR19" s="766" t="s">
        <v>1544</v>
      </c>
      <c r="BS19" s="766" t="s">
        <v>1544</v>
      </c>
      <c r="BT19" s="766" t="s">
        <v>1544</v>
      </c>
      <c r="BU19" s="766" t="s">
        <v>1544</v>
      </c>
      <c r="BV19" s="766" t="s">
        <v>1544</v>
      </c>
    </row>
    <row r="20" spans="1:74" ht="11.1" customHeight="1" x14ac:dyDescent="0.2">
      <c r="A20" s="300" t="s">
        <v>1533</v>
      </c>
      <c r="B20" s="680" t="s">
        <v>1534</v>
      </c>
      <c r="C20" s="551">
        <v>9.6027815899999993</v>
      </c>
      <c r="D20" s="551">
        <v>9.6057970576000002</v>
      </c>
      <c r="E20" s="551">
        <v>9.7826370438999994</v>
      </c>
      <c r="F20" s="551">
        <v>9.783509488</v>
      </c>
      <c r="G20" s="551">
        <v>9.9931620964000007</v>
      </c>
      <c r="H20" s="551">
        <v>9.7079332377000007</v>
      </c>
      <c r="I20" s="551">
        <v>9.3273735951999992</v>
      </c>
      <c r="J20" s="551">
        <v>9.2896618588000006</v>
      </c>
      <c r="K20" s="551">
        <v>9.4795530438999993</v>
      </c>
      <c r="L20" s="551">
        <v>9.5666658487999996</v>
      </c>
      <c r="M20" s="551">
        <v>10.123286858</v>
      </c>
      <c r="N20" s="551">
        <v>10.362491267999999</v>
      </c>
      <c r="O20" s="551">
        <v>10.247816644</v>
      </c>
      <c r="P20" s="551">
        <v>9.1748843906000008</v>
      </c>
      <c r="Q20" s="551">
        <v>10.557222893</v>
      </c>
      <c r="R20" s="551">
        <v>10.683391064</v>
      </c>
      <c r="S20" s="551">
        <v>10.688585856</v>
      </c>
      <c r="T20" s="551">
        <v>10.961293924</v>
      </c>
      <c r="U20" s="551">
        <v>11.423768922000001</v>
      </c>
      <c r="V20" s="551">
        <v>11.347511681</v>
      </c>
      <c r="W20" s="551">
        <v>11.723324895999999</v>
      </c>
      <c r="X20" s="551">
        <v>11.91274093</v>
      </c>
      <c r="Y20" s="551">
        <v>12.359071466</v>
      </c>
      <c r="Z20" s="551">
        <v>12.547256911</v>
      </c>
      <c r="AA20" s="551">
        <v>12.431901111</v>
      </c>
      <c r="AB20" s="551">
        <v>12.48051942</v>
      </c>
      <c r="AC20" s="551">
        <v>12.283156215</v>
      </c>
      <c r="AD20" s="551">
        <v>12.808495560000001</v>
      </c>
      <c r="AE20" s="551">
        <v>13.244806330999999</v>
      </c>
      <c r="AF20" s="551">
        <v>13.226952895</v>
      </c>
      <c r="AG20" s="551">
        <v>13.239184592000001</v>
      </c>
      <c r="AH20" s="551">
        <v>13.467602586</v>
      </c>
      <c r="AI20" s="551">
        <v>13.896013012999999</v>
      </c>
      <c r="AJ20" s="551">
        <v>14.292452021000001</v>
      </c>
      <c r="AK20" s="551">
        <v>14.457297514</v>
      </c>
      <c r="AL20" s="551">
        <v>14.342194653</v>
      </c>
      <c r="AM20" s="551">
        <v>14.386346777</v>
      </c>
      <c r="AN20" s="551">
        <v>14.783206137000001</v>
      </c>
      <c r="AO20" s="551">
        <v>14.571267398</v>
      </c>
      <c r="AP20" s="551">
        <v>14.636937631</v>
      </c>
      <c r="AQ20" s="551">
        <v>15.212817514999999</v>
      </c>
      <c r="AR20" s="551">
        <v>14.506356659</v>
      </c>
      <c r="AS20" s="551">
        <v>14.651729424999999</v>
      </c>
      <c r="AT20" s="551">
        <v>14.629937908</v>
      </c>
      <c r="AU20" s="551">
        <v>14.547296921999999</v>
      </c>
      <c r="AV20" s="551">
        <v>14.413447995</v>
      </c>
      <c r="AW20" s="551">
        <v>14.242323902000001</v>
      </c>
      <c r="AX20" s="551">
        <v>14.280697746</v>
      </c>
      <c r="AY20" s="551">
        <v>13.852374159</v>
      </c>
      <c r="AZ20" s="551">
        <v>14.170978764999999</v>
      </c>
      <c r="BA20" s="551">
        <v>14.122149146</v>
      </c>
      <c r="BB20" s="551">
        <v>14.214714615</v>
      </c>
      <c r="BC20" s="551">
        <v>14.328432332</v>
      </c>
      <c r="BD20" s="766" t="s">
        <v>1544</v>
      </c>
      <c r="BE20" s="766" t="s">
        <v>1544</v>
      </c>
      <c r="BF20" s="766" t="s">
        <v>1544</v>
      </c>
      <c r="BG20" s="766" t="s">
        <v>1544</v>
      </c>
      <c r="BH20" s="766" t="s">
        <v>1544</v>
      </c>
      <c r="BI20" s="766" t="s">
        <v>1544</v>
      </c>
      <c r="BJ20" s="766" t="s">
        <v>1544</v>
      </c>
      <c r="BK20" s="766" t="s">
        <v>1544</v>
      </c>
      <c r="BL20" s="766" t="s">
        <v>1544</v>
      </c>
      <c r="BM20" s="766" t="s">
        <v>1544</v>
      </c>
      <c r="BN20" s="766" t="s">
        <v>1544</v>
      </c>
      <c r="BO20" s="766" t="s">
        <v>1544</v>
      </c>
      <c r="BP20" s="766" t="s">
        <v>1544</v>
      </c>
      <c r="BQ20" s="766" t="s">
        <v>1544</v>
      </c>
      <c r="BR20" s="766" t="s">
        <v>1544</v>
      </c>
      <c r="BS20" s="766" t="s">
        <v>1544</v>
      </c>
      <c r="BT20" s="766" t="s">
        <v>1544</v>
      </c>
      <c r="BU20" s="766" t="s">
        <v>1544</v>
      </c>
      <c r="BV20" s="766" t="s">
        <v>1544</v>
      </c>
    </row>
    <row r="21" spans="1:74" ht="11.1" customHeight="1" x14ac:dyDescent="0.2">
      <c r="A21" s="300" t="s">
        <v>1535</v>
      </c>
      <c r="B21" s="680" t="s">
        <v>1536</v>
      </c>
      <c r="C21" s="551">
        <v>23.354447011000001</v>
      </c>
      <c r="D21" s="551">
        <v>23.578655594000001</v>
      </c>
      <c r="E21" s="551">
        <v>23.422118393000002</v>
      </c>
      <c r="F21" s="551">
        <v>23.513855939999999</v>
      </c>
      <c r="G21" s="551">
        <v>23.162013693999999</v>
      </c>
      <c r="H21" s="551">
        <v>22.982509152999999</v>
      </c>
      <c r="I21" s="551">
        <v>23.879697413999999</v>
      </c>
      <c r="J21" s="551">
        <v>24.11609692</v>
      </c>
      <c r="K21" s="551">
        <v>23.495536834999999</v>
      </c>
      <c r="L21" s="551">
        <v>23.754023702000001</v>
      </c>
      <c r="M21" s="551">
        <v>24.785107991</v>
      </c>
      <c r="N21" s="551">
        <v>25.332149915999999</v>
      </c>
      <c r="O21" s="551">
        <v>25.366163970999999</v>
      </c>
      <c r="P21" s="551">
        <v>25.01043932</v>
      </c>
      <c r="Q21" s="551">
        <v>24.883573474999999</v>
      </c>
      <c r="R21" s="551">
        <v>24.909438683000001</v>
      </c>
      <c r="S21" s="551">
        <v>24.843034891999999</v>
      </c>
      <c r="T21" s="551">
        <v>24.944272749</v>
      </c>
      <c r="U21" s="551">
        <v>24.841117452999999</v>
      </c>
      <c r="V21" s="551">
        <v>25.525749699999999</v>
      </c>
      <c r="W21" s="551">
        <v>25.472354305</v>
      </c>
      <c r="X21" s="551">
        <v>25.506426934</v>
      </c>
      <c r="Y21" s="551">
        <v>25.985320663</v>
      </c>
      <c r="Z21" s="551">
        <v>26.468647276999999</v>
      </c>
      <c r="AA21" s="551">
        <v>25.646033511999999</v>
      </c>
      <c r="AB21" s="551">
        <v>24.945430529999999</v>
      </c>
      <c r="AC21" s="551">
        <v>24.79447085</v>
      </c>
      <c r="AD21" s="551">
        <v>24.829081318</v>
      </c>
      <c r="AE21" s="551">
        <v>25.16546443</v>
      </c>
      <c r="AF21" s="551">
        <v>25.168689804</v>
      </c>
      <c r="AG21" s="551">
        <v>25.578753814999999</v>
      </c>
      <c r="AH21" s="551">
        <v>25.364183896</v>
      </c>
      <c r="AI21" s="551">
        <v>25.424680944999999</v>
      </c>
      <c r="AJ21" s="551">
        <v>25.292660132999998</v>
      </c>
      <c r="AK21" s="551">
        <v>25.383483403</v>
      </c>
      <c r="AL21" s="551">
        <v>24.848867623</v>
      </c>
      <c r="AM21" s="551">
        <v>25.744094672999999</v>
      </c>
      <c r="AN21" s="551">
        <v>25.377646177999999</v>
      </c>
      <c r="AO21" s="551">
        <v>25.591910161000001</v>
      </c>
      <c r="AP21" s="551">
        <v>25.173217123000001</v>
      </c>
      <c r="AQ21" s="551">
        <v>25.389887978000001</v>
      </c>
      <c r="AR21" s="551">
        <v>25.667354897999999</v>
      </c>
      <c r="AS21" s="551">
        <v>25.531840132999999</v>
      </c>
      <c r="AT21" s="551">
        <v>25.462422308000001</v>
      </c>
      <c r="AU21" s="551">
        <v>25.048069929</v>
      </c>
      <c r="AV21" s="551">
        <v>25.039287229999999</v>
      </c>
      <c r="AW21" s="551">
        <v>26.036906919</v>
      </c>
      <c r="AX21" s="551">
        <v>26.189780922000001</v>
      </c>
      <c r="AY21" s="551">
        <v>25.189780922000001</v>
      </c>
      <c r="AZ21" s="551">
        <v>25.693576539999999</v>
      </c>
      <c r="BA21" s="551">
        <v>24.974156397000002</v>
      </c>
      <c r="BB21" s="551">
        <v>24.969161566</v>
      </c>
      <c r="BC21" s="551">
        <v>24.964167734</v>
      </c>
      <c r="BD21" s="766" t="s">
        <v>1544</v>
      </c>
      <c r="BE21" s="766" t="s">
        <v>1544</v>
      </c>
      <c r="BF21" s="766" t="s">
        <v>1544</v>
      </c>
      <c r="BG21" s="766" t="s">
        <v>1544</v>
      </c>
      <c r="BH21" s="766" t="s">
        <v>1544</v>
      </c>
      <c r="BI21" s="766" t="s">
        <v>1544</v>
      </c>
      <c r="BJ21" s="766" t="s">
        <v>1544</v>
      </c>
      <c r="BK21" s="766" t="s">
        <v>1544</v>
      </c>
      <c r="BL21" s="766" t="s">
        <v>1544</v>
      </c>
      <c r="BM21" s="766" t="s">
        <v>1544</v>
      </c>
      <c r="BN21" s="766" t="s">
        <v>1544</v>
      </c>
      <c r="BO21" s="766" t="s">
        <v>1544</v>
      </c>
      <c r="BP21" s="766" t="s">
        <v>1544</v>
      </c>
      <c r="BQ21" s="766" t="s">
        <v>1544</v>
      </c>
      <c r="BR21" s="766" t="s">
        <v>1544</v>
      </c>
      <c r="BS21" s="766" t="s">
        <v>1544</v>
      </c>
      <c r="BT21" s="766" t="s">
        <v>1544</v>
      </c>
      <c r="BU21" s="766" t="s">
        <v>1544</v>
      </c>
      <c r="BV21" s="766" t="s">
        <v>1544</v>
      </c>
    </row>
    <row r="22" spans="1:74" ht="11.1" customHeight="1" x14ac:dyDescent="0.2">
      <c r="A22" s="300" t="s">
        <v>1537</v>
      </c>
      <c r="B22" s="680" t="s">
        <v>1516</v>
      </c>
      <c r="C22" s="551">
        <v>2.7614577588999998</v>
      </c>
      <c r="D22" s="551">
        <v>2.6433814492000001</v>
      </c>
      <c r="E22" s="551">
        <v>2.5664906236</v>
      </c>
      <c r="F22" s="551">
        <v>2.393679004</v>
      </c>
      <c r="G22" s="551">
        <v>2.1392562147</v>
      </c>
      <c r="H22" s="551">
        <v>2.2551738293999999</v>
      </c>
      <c r="I22" s="551">
        <v>2.2913007099999998</v>
      </c>
      <c r="J22" s="551">
        <v>2.2184927635</v>
      </c>
      <c r="K22" s="551">
        <v>2.2446615630000002</v>
      </c>
      <c r="L22" s="551">
        <v>2.1259579518999998</v>
      </c>
      <c r="M22" s="551">
        <v>2.2589575982999999</v>
      </c>
      <c r="N22" s="551">
        <v>2.1846381884000001</v>
      </c>
      <c r="O22" s="551">
        <v>2.1708723944999999</v>
      </c>
      <c r="P22" s="551">
        <v>1.7712178964</v>
      </c>
      <c r="Q22" s="551">
        <v>2.1439978698000002</v>
      </c>
      <c r="R22" s="551">
        <v>2.1378018791</v>
      </c>
      <c r="S22" s="551">
        <v>2.1427910445</v>
      </c>
      <c r="T22" s="551">
        <v>2.1085695081</v>
      </c>
      <c r="U22" s="551">
        <v>2.1473552369000002</v>
      </c>
      <c r="V22" s="551">
        <v>2.1352580966999999</v>
      </c>
      <c r="W22" s="551">
        <v>2.2334602603999998</v>
      </c>
      <c r="X22" s="551">
        <v>2.2874034612999998</v>
      </c>
      <c r="Y22" s="551">
        <v>2.2741914700999999</v>
      </c>
      <c r="Z22" s="551">
        <v>2.2308668389999999</v>
      </c>
      <c r="AA22" s="551">
        <v>2.1689172994999999</v>
      </c>
      <c r="AB22" s="551">
        <v>2.2363234827</v>
      </c>
      <c r="AC22" s="551">
        <v>2.3109749716999999</v>
      </c>
      <c r="AD22" s="551">
        <v>2.3472424938000001</v>
      </c>
      <c r="AE22" s="551">
        <v>2.3974570113999998</v>
      </c>
      <c r="AF22" s="551">
        <v>2.4677419365</v>
      </c>
      <c r="AG22" s="551">
        <v>2.4792468200000002</v>
      </c>
      <c r="AH22" s="551">
        <v>2.4407560129000001</v>
      </c>
      <c r="AI22" s="551">
        <v>2.5477510804999999</v>
      </c>
      <c r="AJ22" s="551">
        <v>2.5717573234</v>
      </c>
      <c r="AK22" s="551">
        <v>2.4511562083</v>
      </c>
      <c r="AL22" s="551">
        <v>2.3640828358000001</v>
      </c>
      <c r="AM22" s="551">
        <v>2.3916446296</v>
      </c>
      <c r="AN22" s="551">
        <v>2.283970525</v>
      </c>
      <c r="AO22" s="551">
        <v>2.2503087501999999</v>
      </c>
      <c r="AP22" s="551">
        <v>2.2056936559999998</v>
      </c>
      <c r="AQ22" s="551">
        <v>2.2215168493999999</v>
      </c>
      <c r="AR22" s="551">
        <v>2.1132835015999998</v>
      </c>
      <c r="AS22" s="551">
        <v>2.1402876120999998</v>
      </c>
      <c r="AT22" s="551">
        <v>2.0837784372999999</v>
      </c>
      <c r="AU22" s="551">
        <v>2.1699970983000001</v>
      </c>
      <c r="AV22" s="551">
        <v>2.0568315758</v>
      </c>
      <c r="AW22" s="551">
        <v>2.0875248270000002</v>
      </c>
      <c r="AX22" s="551">
        <v>2.1658106114</v>
      </c>
      <c r="AY22" s="551">
        <v>2.0099999999999998</v>
      </c>
      <c r="AZ22" s="551">
        <v>2.1620288456000001</v>
      </c>
      <c r="BA22" s="551">
        <v>2.1601404397000001</v>
      </c>
      <c r="BB22" s="551">
        <v>2.1582536831999999</v>
      </c>
      <c r="BC22" s="551">
        <v>2.1563685747000001</v>
      </c>
      <c r="BD22" s="766" t="s">
        <v>1544</v>
      </c>
      <c r="BE22" s="766" t="s">
        <v>1544</v>
      </c>
      <c r="BF22" s="766" t="s">
        <v>1544</v>
      </c>
      <c r="BG22" s="766" t="s">
        <v>1544</v>
      </c>
      <c r="BH22" s="766" t="s">
        <v>1544</v>
      </c>
      <c r="BI22" s="766" t="s">
        <v>1544</v>
      </c>
      <c r="BJ22" s="766" t="s">
        <v>1544</v>
      </c>
      <c r="BK22" s="766" t="s">
        <v>1544</v>
      </c>
      <c r="BL22" s="766" t="s">
        <v>1544</v>
      </c>
      <c r="BM22" s="766" t="s">
        <v>1544</v>
      </c>
      <c r="BN22" s="766" t="s">
        <v>1544</v>
      </c>
      <c r="BO22" s="766" t="s">
        <v>1544</v>
      </c>
      <c r="BP22" s="766" t="s">
        <v>1544</v>
      </c>
      <c r="BQ22" s="766" t="s">
        <v>1544</v>
      </c>
      <c r="BR22" s="766" t="s">
        <v>1544</v>
      </c>
      <c r="BS22" s="766" t="s">
        <v>1544</v>
      </c>
      <c r="BT22" s="766" t="s">
        <v>1544</v>
      </c>
      <c r="BU22" s="766" t="s">
        <v>1544</v>
      </c>
      <c r="BV22" s="766" t="s">
        <v>1544</v>
      </c>
    </row>
    <row r="23" spans="1:74" ht="11.1" customHeight="1" x14ac:dyDescent="0.2">
      <c r="A23" s="300" t="s">
        <v>1538</v>
      </c>
      <c r="B23" s="680" t="s">
        <v>1518</v>
      </c>
      <c r="C23" s="551">
        <v>2.8018419190000001</v>
      </c>
      <c r="D23" s="551">
        <v>2.7945848394000001</v>
      </c>
      <c r="E23" s="551">
        <v>2.7555290261000001</v>
      </c>
      <c r="F23" s="551">
        <v>2.7666180507</v>
      </c>
      <c r="G23" s="551">
        <v>2.5304825808000002</v>
      </c>
      <c r="H23" s="551">
        <v>2.5286930921000002</v>
      </c>
      <c r="I23" s="551">
        <v>2.6184805304999998</v>
      </c>
      <c r="J23" s="551">
        <v>2.6971412370999999</v>
      </c>
      <c r="K23" s="551">
        <v>2.6704238632999999</v>
      </c>
      <c r="L23" s="551">
        <v>2.6033552788000001</v>
      </c>
      <c r="M23" s="551">
        <v>2.6141116585000002</v>
      </c>
      <c r="N23" s="551">
        <v>2.5452739009999998</v>
      </c>
      <c r="O23" s="551">
        <v>2.5016331710999999</v>
      </c>
      <c r="P23" s="551">
        <v>2.4658320251000001</v>
      </c>
      <c r="Q23" s="551">
        <v>2.4657312295999998</v>
      </c>
      <c r="R23" s="551">
        <v>2.6061806363</v>
      </c>
      <c r="S23" s="551">
        <v>2.6619122732</v>
      </c>
      <c r="T23" s="551">
        <v>2.6181109709000001</v>
      </c>
      <c r="U23" s="551">
        <v>2.6359673655</v>
      </c>
      <c r="V23" s="551">
        <v>2.6067653046000001</v>
      </c>
      <c r="W23" s="551">
        <v>2.6011095961000001</v>
      </c>
      <c r="X23" s="551">
        <v>2.6476989738999999</v>
      </c>
      <c r="Y23" s="551">
        <v>2.6190556200000001</v>
      </c>
      <c r="Z23" s="551">
        <v>2.6121606375000002</v>
      </c>
      <c r="AA23" s="551">
        <v>2.4889885430000001</v>
      </c>
      <c r="AB23" s="551">
        <v>2.5203976036000002</v>
      </c>
      <c r="AC23" s="551">
        <v>2.5798855112000001</v>
      </c>
      <c r="AD23" s="551">
        <v>2.5804379962000001</v>
      </c>
      <c r="AE23" s="551">
        <v>2.5349571763999998</v>
      </c>
      <c r="AF23" s="551">
        <v>2.5134504695</v>
      </c>
      <c r="AG23" s="551">
        <v>2.5446700293000002</v>
      </c>
      <c r="AH23" s="551">
        <v>2.5741243735000001</v>
      </c>
      <c r="AI23" s="551">
        <v>2.5838512347</v>
      </c>
      <c r="AJ23" s="551">
        <v>2.5828085994999999</v>
      </c>
      <c r="AK23" s="551">
        <v>2.5925272287999999</v>
      </c>
      <c r="AL23" s="551">
        <v>2.4406354418</v>
      </c>
      <c r="AM23" s="551">
        <v>2.5517715904</v>
      </c>
      <c r="AN23" s="551">
        <v>2.5386723023000002</v>
      </c>
      <c r="AO23" s="551">
        <v>2.5668083620000002</v>
      </c>
      <c r="AP23" s="551">
        <v>2.5835165828000002</v>
      </c>
      <c r="AQ23" s="551">
        <v>2.6000089304</v>
      </c>
      <c r="AR23" s="551">
        <v>2.6384818188999999</v>
      </c>
      <c r="AS23" s="551">
        <v>2.6538759904</v>
      </c>
      <c r="AT23" s="551">
        <v>2.7105771689</v>
      </c>
      <c r="AU23" s="551">
        <v>2.6955672694000001</v>
      </c>
      <c r="AV23" s="551">
        <v>2.7291332992999999</v>
      </c>
      <c r="AW23" s="551">
        <v>2.7814677498</v>
      </c>
      <c r="AX23" s="551">
        <v>2.8124513640000002</v>
      </c>
      <c r="AY23" s="551">
        <v>2.6329806106000002</v>
      </c>
      <c r="AZ23" s="551">
        <v>2.8244368274</v>
      </c>
      <c r="BA23" s="551">
        <v>2.7946492100999998</v>
      </c>
      <c r="BB23" s="551">
        <v>2.8058278069</v>
      </c>
      <c r="BC23" s="551">
        <v>2.8170511181000002</v>
      </c>
      <c r="BD23" s="766" t="s">
        <v>1544</v>
      </c>
      <c r="BE23" s="766" t="s">
        <v>1544</v>
      </c>
      <c r="BF23" s="766" t="s">
        <v>1544</v>
      </c>
      <c r="BG23" s="766" t="s">
        <v>1544</v>
      </c>
      <c r="BH23" s="766" t="s">
        <v>1544</v>
      </c>
      <c r="BI23" s="766" t="s">
        <v>1544</v>
      </c>
      <c r="BJ23" s="766" t="s">
        <v>1544</v>
      </c>
      <c r="BK23" s="766" t="s">
        <v>1544</v>
      </c>
      <c r="BL23" s="766" t="s">
        <v>1544</v>
      </c>
      <c r="BM23" s="766" t="s">
        <v>1544</v>
      </c>
      <c r="BN23" s="766" t="s">
        <v>1544</v>
      </c>
      <c r="BO23" s="766" t="s">
        <v>1544</v>
      </c>
      <c r="BP23" s="766" t="s">
        <v>1544</v>
      </c>
      <c r="BQ23" s="766" t="s">
        <v>1544</v>
      </c>
      <c r="BR23" s="766" t="s">
        <v>1544</v>
      </c>
      <c r="BS23" s="766" t="s">
        <v>1544</v>
      </c>
      <c r="BT23" s="766" t="s">
        <v>1544</v>
      </c>
      <c r="BU23" s="766" t="s">
        <v>1544</v>
      </c>
      <c r="BV23" s="766" t="s">
        <v>1544</v>
      </c>
    </row>
    <row r="24" spans="1:74" ht="11.1" customHeight="1" x14ac:dyDescent="0.2">
      <c r="A24" s="300" t="s">
        <v>1539</v>
      </c>
      <c r="B24" s="680" t="s">
        <v>1520</v>
      </c>
      <c r="C24" s="551">
        <v>10.243089376923978</v>
      </c>
      <c r="D24" s="551">
        <v>10.2426105949492</v>
      </c>
      <c r="E24" s="551">
        <v>10.679162241944578</v>
      </c>
      <c r="F24" s="551">
        <v>10.29717511175928</v>
      </c>
      <c r="G24" s="551">
        <v>9.1226294298788702</v>
      </c>
      <c r="H24" s="551">
        <v>9.9510664601217975</v>
      </c>
      <c r="I24" s="551">
        <v>10.423018647991837</v>
      </c>
      <c r="J24" s="551">
        <v>10.613196434125992</v>
      </c>
      <c r="K24" s="551">
        <v>10.686936518433471</v>
      </c>
      <c r="L24" s="551">
        <v>10.831417350122846</v>
      </c>
      <c r="M24" s="551">
        <v>10.824323196134834</v>
      </c>
      <c r="N24" s="551">
        <v>10.660496264803932</v>
      </c>
      <c r="O24" s="551">
        <v>11.194433833202607</v>
      </c>
      <c r="P24" s="551">
        <v>9.1136133089965075</v>
      </c>
      <c r="Q24" s="551">
        <v>11.310853537723357</v>
      </c>
      <c r="R24" s="551">
        <v>12.162878889141732</v>
      </c>
      <c r="S24" s="551">
        <v>12.069738219388981</v>
      </c>
      <c r="T24" s="551">
        <v>12.154868459937973</v>
      </c>
      <c r="U24" s="551">
        <v>12.535657349571167</v>
      </c>
      <c r="V24" s="551">
        <v>12.69283992639175</v>
      </c>
      <c r="W24" s="551">
        <v>13.259936377911687</v>
      </c>
      <c r="X24" s="551">
        <v>13.511348721020228</v>
      </c>
      <c r="Y24" s="551">
        <v>13.605731178441779</v>
      </c>
      <c r="Z24" s="551">
        <v>13.300524081255054</v>
      </c>
      <c r="AA24" s="551">
        <v>12.873640133306871</v>
      </c>
      <c r="AB24" s="551">
        <v>13.02897525554029</v>
      </c>
      <c r="AC24" s="551">
        <v>13.755564287129646</v>
      </c>
      <c r="AD24" s="551">
        <v>14.209312572980119</v>
      </c>
      <c r="AE24" s="551">
        <v>14.262475215925074</v>
      </c>
      <c r="AF24" s="551">
        <v>14.176389678123432</v>
      </c>
      <c r="AG24" s="551">
        <v>14.462572822803828</v>
      </c>
      <c r="AH24" s="551">
        <v>14.688913469878214</v>
      </c>
      <c r="AI24" s="551">
        <v>15.071141220072315</v>
      </c>
      <c r="AJ24" s="551">
        <v>15.118393143723068</v>
      </c>
      <c r="AK24" s="551">
        <v>15.008219000437448</v>
      </c>
      <c r="AL24" s="551">
        <v>14.909377953756643</v>
      </c>
      <c r="AM24" s="551">
        <v>15.214697383514949</v>
      </c>
      <c r="AN24" s="551">
        <v>15.170009967032273</v>
      </c>
      <c r="AO24" s="551">
        <v>15.923795791496474</v>
      </c>
      <c r="AP24" s="551">
        <v>16.074081051276259</v>
      </c>
      <c r="AQ24" s="551">
        <v>16.057925051350651</v>
      </c>
      <c r="AR24" s="551">
        <v>15.866009303350681</v>
      </c>
      <c r="AS24" s="551">
        <v>16.234650102098115</v>
      </c>
      <c r="AT24" s="551">
        <v>16.555866554733477</v>
      </c>
      <c r="AU24" s="551">
        <v>16.727410298767307</v>
      </c>
      <c r="AV24" s="551">
        <v>16.711617885247229</v>
      </c>
      <c r="AW24" s="551">
        <v>17.027303512602753</v>
      </c>
      <c r="AX24" s="551">
        <v>17.33022448084067</v>
      </c>
      <c r="AY24" s="551">
        <v>17.340418199981649</v>
      </c>
      <c r="AZ24" s="551">
        <v>17.527397699396108</v>
      </c>
      <c r="BA24" s="551">
        <v>17.591371546098205</v>
      </c>
      <c r="BB24" s="551">
        <v>17.728908611857644</v>
      </c>
      <c r="BC24" s="551">
        <v>17.833545403216064</v>
      </c>
      <c r="BD24" s="766" t="s">
        <v>1544</v>
      </c>
      <c r="BE24" s="766" t="s">
        <v>1544</v>
      </c>
      <c r="BF24" s="766" t="s">
        <v>1544</v>
      </c>
      <c r="BG24" s="766" t="s">
        <v>1544</v>
      </c>
      <c r="BH24" s="766" t="s">
        <v>1544</v>
      </c>
      <c r="BI24" s="766" t="s">
        <v>1544</v>
      </c>
      <c r="BJ24" s="766" t="s">
        <v>1544</v>
      </c>
      <c r="BK24" s="766" t="s">
        <v>1544</v>
      </c>
      <c r="BL24" s="766" t="s">
        <v>1544</v>
      </c>
      <c r="BM24" s="766" t="s">
        <v>1544</v>
      </c>
      <c r="BN24" s="766" t="s">
        <v>1544</v>
      </c>
      <c r="BO24" s="766" t="s">
        <v>1544</v>
      </c>
      <c r="BP24" s="766" t="s">
        <v>1544</v>
      </c>
      <c r="BQ24" s="766" t="s">
        <v>1544</v>
      </c>
      <c r="BR24" s="766" t="s">
        <v>1544</v>
      </c>
      <c r="BS24" s="766" t="s">
        <v>1544</v>
      </c>
      <c r="BT24" s="766" t="s">
        <v>1544</v>
      </c>
      <c r="BU24" s="766" t="s">
        <v>1544</v>
      </c>
      <c r="BV24" s="766" t="s">
        <v>1544</v>
      </c>
    </row>
    <row r="25" spans="1:74" ht="11.1" customHeight="1" x14ac:dyDescent="0.2">
      <c r="A25" s="300" t="s">
        <v>1540</v>
      </c>
      <c r="B25" s="680" t="s">
        <v>1541</v>
      </c>
      <c r="C25" s="551">
        <v>7.0240000072999997</v>
      </c>
      <c r="D25" s="551">
        <v>7.2278573449000003</v>
      </c>
      <c r="E25" s="551">
        <v>7.3367350754</v>
      </c>
      <c r="F25" s="551">
        <v>6.6947542068999999</v>
      </c>
      <c r="G25" s="551">
        <v>6.9352491228000002</v>
      </c>
      <c r="H25" s="551">
        <v>7.0947430907999998</v>
      </c>
      <c r="I25" s="551">
        <v>6.7952413583000002</v>
      </c>
      <c r="J25" s="551">
        <v>6.8030895684999999</v>
      </c>
      <c r="K25" s="551">
        <v>7.1189992334000003</v>
      </c>
      <c r="L25" s="551">
        <v>6.7364056676999997</v>
      </c>
      <c r="M25" s="551">
        <v>6.9681137123000001</v>
      </c>
      <c r="N25" s="551">
        <v>7.2760483315000002</v>
      </c>
      <c r="O25" s="551">
        <v>6.6553554649000004</v>
      </c>
      <c r="P25" s="551">
        <v>6.8915638787000004</v>
      </c>
      <c r="Q25" s="551">
        <v>7.0579805600999999</v>
      </c>
      <c r="R25" s="551">
        <v>6.5388383269999997</v>
      </c>
      <c r="S25" s="551">
        <v>6.7548968827999998</v>
      </c>
      <c r="T25" s="551">
        <v>6.9266882499999998</v>
      </c>
      <c r="U25" s="551">
        <v>6.4672144118999997</v>
      </c>
      <c r="V25" s="551">
        <v>6.5478421854000004</v>
      </c>
      <c r="W25" s="551">
        <v>6.5906727190999996</v>
      </c>
      <c r="X25" s="551">
        <v>6.4959289923999997</v>
      </c>
      <c r="Y25" s="551">
        <v>6.6702191079000004</v>
      </c>
      <c r="Z25" s="551">
        <v>6.7554240564999999</v>
      </c>
      <c r="AA25" s="551">
        <v>6.2835529237000003</v>
      </c>
      <c r="AB25" s="551">
        <v>6.4752356776999997</v>
      </c>
      <c r="AC25" s="551">
        <v>6.5545146129000003</v>
      </c>
      <c r="AD25" s="551">
        <v>6.3285699684000001</v>
      </c>
      <c r="AE25" s="551">
        <v>6.4441411021999997</v>
      </c>
      <c r="AF25" s="551">
        <v>6.6630911197999998</v>
      </c>
      <c r="AG25" s="551">
        <v>6.4323797046999998</v>
      </c>
      <c r="AH25" s="551">
        <v>6.6427861778999997</v>
      </c>
      <c r="AI25" s="551">
        <v>6.6933918654999998</v>
      </c>
      <c r="AJ25" s="551">
        <v>6.0743113805000002</v>
      </c>
      <c r="AK25" s="551">
        <v>6.2687672353000004</v>
      </c>
      <c r="AL25" s="551">
        <v>6.3668377848000004</v>
      </c>
      <c r="AM25" s="551">
        <v>5.8570367736</v>
      </c>
      <c r="AN25" s="551">
        <v>5.8414509172000004</v>
      </c>
      <c r="AO25" s="551">
        <v>5.8422261095000003</v>
      </c>
      <c r="AP25" s="551">
        <v>5.2216768543000001</v>
      </c>
      <c r="AQ25" s="551">
        <v>5.2276362673000003</v>
      </c>
      <c r="AR25" s="551">
        <v>5.1696823433999999</v>
      </c>
      <c r="AS25" s="551">
        <v>4.7989873506</v>
      </c>
      <c r="AT25" s="551">
        <v>4.7774380959</v>
      </c>
      <c r="AU25" s="551">
        <v>4.7177283869000002</v>
      </c>
      <c r="AV25" s="551">
        <v>4.2337535234999999</v>
      </c>
      <c r="AW25" s="551">
        <v>4.2599188199000002</v>
      </c>
      <c r="AX25" s="551">
        <v>4.2420612242000004</v>
      </c>
      <c r="AY25" s="551">
        <v>3.8592969563000001</v>
      </c>
      <c r="AZ25" s="551">
        <v>3.975075865</v>
      </c>
      <c r="BA25" s="551">
        <v>3.9552004855999998</v>
      </c>
      <c r="BB25" s="551">
        <v>3.9383908835999999</v>
      </c>
      <c r="BC25" s="551">
        <v>3.9218496419000002</v>
      </c>
      <c r="BD25" s="766" t="s">
        <v>1544</v>
      </c>
      <c r="BE25" s="766" t="s">
        <v>1544</v>
      </c>
      <c r="BF25" s="766" t="s">
        <v>1544</v>
      </c>
      <c r="BG25" s="766" t="s">
        <v>1544</v>
      </c>
      <c r="BH25" s="766" t="s">
        <v>1544</v>
      </c>
      <c r="BI25" s="766" t="s">
        <v>1544</v>
      </c>
      <c r="BJ25" s="766" t="s">
        <v>1544</v>
      </c>
      <c r="BK25" s="766" t="s">
        <v>1544</v>
      </c>
      <c r="BL25" s="766" t="s">
        <v>1544</v>
      </c>
      <c r="BM25" s="766" t="s">
        <v>1544</v>
      </c>
      <c r="BN25" s="766" t="s">
        <v>1544</v>
      </c>
      <c r="BO25" s="766" t="s">
        <v>1544</v>
      </c>
      <c r="BP25" s="766" t="s">
        <v>1544</v>
      </c>
      <c r="BQ25" s="766" t="s">
        <v>1544</v>
      </c>
      <c r="BR25" s="766" t="s">
        <v>1544</v>
      </c>
      <c r="BS25" s="766" t="s">
        <v>1544</v>
      </c>
      <c r="BT25" s="766" t="s">
        <v>1544</v>
      </c>
      <c r="BU25" s="766" t="s">
        <v>1544</v>
      </c>
      <c r="BV25" s="766" t="s">
        <v>1544</v>
      </c>
    </row>
    <row r="26" spans="1:74" ht="11.1" customHeight="1" x14ac:dyDescent="0.2">
      <c r="A26" s="300" t="s">
        <v>1542</v>
      </c>
      <c r="B26" s="680" t="s">
        <v>1522</v>
      </c>
      <c r="C26" s="551">
        <v>2.8975105147</v>
      </c>
      <c r="D26" s="551">
        <v>2.8031425504</v>
      </c>
      <c r="E26" s="551">
        <v>2.7493697021000001</v>
      </c>
      <c r="F26" s="551">
        <v>2.6558530803</v>
      </c>
      <c r="G26" s="551">
        <v>2.4188355525</v>
      </c>
      <c r="H26" s="551">
        <v>2.5340821927000001</v>
      </c>
      <c r="I26" s="551">
        <v>2.5215352852000001</v>
      </c>
      <c r="J26" s="551">
        <v>2.4935223235000001</v>
      </c>
      <c r="K26" s="551">
        <v>2.5898631970000001</v>
      </c>
      <c r="L26" s="551">
        <v>2.5343759149</v>
      </c>
      <c r="M26" s="551">
        <v>2.6718848885000002</v>
      </c>
      <c r="N26" s="551">
        <v>2.6408705381000002</v>
      </c>
      <c r="O26" s="551">
        <v>2.6148324786999999</v>
      </c>
      <c r="P26" s="551">
        <v>2.1963316173999998</v>
      </c>
      <c r="Q26" s="551">
        <v>2.7193223874000001</v>
      </c>
      <c r="R26" s="551">
        <v>2.7784023445999999</v>
      </c>
      <c r="S26" s="551">
        <v>2.7222730587999999</v>
      </c>
      <c r="T26" s="551">
        <v>2.7237025430999999</v>
      </c>
      <c r="U26" s="551">
        <v>2.7958321637000001</v>
      </c>
      <c r="V26" s="551">
        <v>2.7581764901999999</v>
      </c>
      <c r="W26" s="551">
        <v>2.7735133285</v>
      </c>
      <c r="X26" s="551">
        <v>2.7445784083000002</v>
      </c>
      <c r="Y26" s="551">
        <v>2.8214702795000002</v>
      </c>
      <c r="Z26" s="551">
        <v>2.7529062781999998</v>
      </c>
      <c r="AA26" s="551">
        <v>2.6992222191000002</v>
      </c>
      <c r="AB26" s="551">
        <v>2.6858549365000002</v>
      </c>
      <c r="AC26" s="551">
        <v>2.7750623837999999</v>
      </c>
      <c r="AD26" s="551">
        <v>2.9367135173999999</v>
      </c>
      <c r="AE26" s="551">
        <v>2.9185527009999999</v>
      </c>
      <c r="AF26" s="551">
        <v>2.9193473898</v>
      </c>
      <c r="AG26" s="551">
        <v>2.9062286741999999</v>
      </c>
      <c r="AH26" s="551">
        <v>2.9476014797999999</v>
      </c>
      <c r="AI26" s="551">
        <v>3.0745421304999998</v>
      </c>
      <c r="AJ26" s="551">
        <v>2.9296783443000001</v>
      </c>
      <c r="AK26" s="551">
        <v>3.0790372024999999</v>
      </c>
      <c r="AL26" s="551">
        <v>3.0119467793000001</v>
      </c>
      <c r="AM26" s="551">
        <v>3.2035687384</v>
      </c>
      <c r="AN26" s="551">
        <v>3.0133088377999999</v>
      </c>
      <c r="AO26" s="551">
        <v>2.9767687698</v>
      </c>
      <c r="AP26" s="551">
        <v>2.9863492545999999</v>
      </c>
      <c r="AQ26" s="551">
        <v>2.9732311521999999</v>
      </c>
      <c r="AR26" s="551">
        <v>2.9828873421000002</v>
      </c>
      <c r="AS26" s="551">
        <v>2.9605753288000001</v>
      </c>
      <c r="AT26" s="551">
        <v>2.8734936943</v>
      </c>
      <c r="AU26" s="551">
        <v>2.9247400163999999</v>
      </c>
      <c r="AV26" s="551">
        <v>2.9244431350000002</v>
      </c>
      <c r="AW26" s="551">
        <v>2.8748413978</v>
      </c>
      <c r="AX26" s="551">
        <v>2.9687206221000002</v>
      </c>
      <c r="AY26" s="551">
        <v>2.73</v>
      </c>
      <c r="AZ26" s="551">
        <v>2.8750150145000002</v>
      </c>
      <c r="BA26" s="551">
        <v>2.8750728891000001</v>
      </c>
      <c r="BB26" s="551">
        <v>2.8751307649000002</v>
      </c>
      <c r="BC26" s="551">
        <v>2.8751886417999999</v>
      </c>
      <c r="BD26" s="766" t="s">
        <v>1544</v>
      </c>
      <c r="BE26" s="766" t="s">
        <v>1544</v>
      </c>
      <c r="BF26" s="766" t="s">
        <v>1544</v>
      </c>
      <c r="BG26" s="766" t="s">
        <v>1544</v>
      </c>
      <c r="BH26" s="766" t="s">
        <v>1544</v>
      </c>
      <c r="BI26" s="766" t="s">
        <v>1544</v>
      </c>
      <c r="BJ26" s="766" t="s">
        <v>1544</v>
      </c>
      <c r="BK26" s="766" t="s">
        <v>1544</v>
      </c>
      <c r="BL26" s="766" t="s">
        <v>1544</v>
      </c>
      <c r="BM26" s="766" t="s">
        <v>1544</v>
      </c>
      <c r="BN26" s="766" t="s">
        <v>1544</v>
      </c>
      <c r="BO26" s="766" t="s">
        <v>1544</v>
      </c>
      <c r="BP26" s="766" t="s">
        <v>1544</v>
      </c>
      <c r="BQ26" s="766" t="s">
        <v>1544</v>
      </c>
      <c r="BR26" s="766" t="s">
        <v>1544</v>
      </c>
      <c r="BS26" s="766" t="s">
        <v>1544</v>
      </c>
      <c r="BT26" s="766" t="s">
        <v>1544</v>
      </c>
      <c r="BU26" s="766" t="s">
        <v>1544</v>
      </c>
      <c r="BV26" s="766" t="s">
        <v>1544</v>
      </c>
    </row>
    <row r="27" spans="1:74" ht="11.1" customHeight="1" x14ac:dyDescent="0.2">
      <c r="A27" s="300" t="s">
        <v>1543</v>
      </c>
      <c r="B27" s="762" t="s">
        <v>1524</v>
      </c>
      <c r="C27" s="683">
        <v>2.8217554284999999</v>
      </c>
      <c r="D27" s="683">
        <v>2.8584432471999999</v>
      </c>
      <c r="E27" s="683">
        <v>2.7817009552999998</v>
      </c>
      <c r="F27" s="683">
        <v>2.6942705235000002</v>
      </c>
      <c r="G27" s="683">
        <v>2.5135968585000001</v>
      </c>
      <c r="H27" s="683">
        <v>2.5944804598000002</v>
      </c>
      <c r="I27" s="683">
        <v>2.5941236983999998</v>
      </c>
      <c r="J27" s="683">
        <v>2.6043704616999999</v>
      </c>
      <c r="K27" s="683">
        <v>2.6210005185999998</v>
      </c>
      <c r="L27" s="683">
        <v>2.6058366077000001</v>
      </c>
      <c r="M27" s="683">
        <v>2.6313750454</v>
      </c>
      <c r="N27" s="683">
        <v>2.5791381506</v>
      </c>
      <c r="O27" s="683">
        <v>2.5436254209000002</v>
      </c>
      <c r="P27" s="683">
        <v>2.2857909702999999</v>
      </c>
      <c r="Q27" s="683">
        <v>2.5341866915</v>
      </c>
      <c r="R27" s="683">
        <v>2.5123583332999999</v>
      </c>
      <c r="S27" s="683">
        <v>2.3654120220000001</v>
      </c>
      <c r="T27" s="683">
        <v>2.4791036595999998</v>
      </c>
      <c r="U27" s="683">
        <v>2.3116673221999999</v>
      </c>
      <c r="V27" s="683">
        <v>2.4658704955999999</v>
      </c>
      <c r="W27" s="683">
        <v>2.4836178144000001</v>
      </c>
      <c r="X27" s="683">
        <v>2.4772415066</v>
      </c>
      <c r="Y27" s="683">
        <v>2.4506554511999998</v>
      </c>
      <c r="Z27" s="683">
        <v>2.4300503197999999</v>
      </c>
      <c r="AA27" s="683">
        <v>2.3871907926000002</v>
      </c>
      <c r="AB27" s="683">
        <v>2.3385528655000001</v>
      </c>
      <c r="AC27" s="683">
        <v>2.3976960709999999</v>
      </c>
      <c r="AD27" s="683">
        <v>2.3713057268000002</v>
      </c>
      <c r="AE27" s="683">
        <v>2.3800579502999999</v>
      </c>
      <c r="AF27" s="683">
        <v>2.3468079580999999</v>
      </c>
      <c r="AG27" s="683">
        <v>2.3783259449999998</v>
      </c>
      <c r="AH27" s="683">
        <v>2.3634901065</v>
      </c>
      <c r="AI27" s="683">
        <v>2.3667044167000002</v>
      </c>
      <c r="AJ27" s="683">
        <v>2.4170120652999998</v>
      </c>
      <c r="AK27" s="683">
        <v>2.3778988658000002</v>
      </c>
      <c r="AL27" s="683">
        <v>2.3025531556000001</v>
      </c>
      <c r="AM27" s="683">
        <v>2.3461059021000001</v>
      </c>
      <c r="AN27" s="683">
        <v>2.2943906303000001</v>
      </c>
      <c r="AO27" s="683">
        <v>2.3029903404000001</v>
      </c>
      <c r="AP27" s="683">
        <v>2.2989088618000002</v>
      </c>
      <c r="AQ27" s="683">
        <v>2.2878146852999999</v>
      </c>
      <c r="AR27" s="683">
        <v>2.2709179526000001</v>
      </c>
      <c r="AS27" s="683">
        <v>2.2574359543</v>
      </c>
      <c r="AT27" s="683">
        <v>2.2556108732000002</v>
      </c>
      <c r="AU27" s="683">
        <v>2.2482801120000002</v>
      </c>
      <c r="AV27" s="683">
        <v>2.2144480182000001</v>
      </c>
      <c r="AW27" s="683">
        <v>2.2858136355999998</v>
      </c>
      <c r="AX27" s="683">
        <v>2.3317499495999998</v>
      </c>
      <c r="AY27" s="683">
        <v>2.1988555286000002</v>
      </c>
      <c r="AZ27" s="683">
        <v>2.1692049241000002</v>
      </c>
      <c r="BA27" s="683">
        <v>2.0495672832</v>
      </c>
      <c r="BB27" s="683">
        <v>2.0374319326000001</v>
      </c>
      <c r="BC27" s="683">
        <v>2.0256106413000001</v>
      </c>
      <c r="BD27" s="767" t="s">
        <v>1544</v>
      </c>
      <c r="BE27" s="767" t="s">
        <v>1544</v>
      </c>
      <c r="BF27" s="767" t="s">
        <v>1544</v>
      </c>
      <c r="BG27" s="767" t="s">
        <v>1544</v>
      </c>
      <c r="BH27" s="767" t="s">
        <v>1544</v>
      </c>
      <c r="BI27" s="767" t="s">
        <v>1544</v>
      </c>
      <c r="BJ27" s="767" t="s">
        <v>1544</v>
      </c>
      <c r="BK27" s="767" t="s">
        <v>1544</v>
      </c>
      <c r="BL27" s="767" t="s">
        <v>1544</v>
      </c>
      <c r="BM27" s="767" t="s">
        <v>1544</v>
      </c>
      <c r="BN27" s="767" t="s">
        <v>1544</v>
      </c>
      <c r="BO27" s="767" t="s">
        <v>1544</v>
      </c>
      <c r="BP27" s="767" t="s">
        <v>1544</v>
      </c>
      <c r="BQ27" s="767" t="s">
        <v>1544</v>
      </c>
      <c r="BR27" s="767" t="s">
        <v>1544</v>
      </c>
      <c r="BS27" s="767" t="s">
        <v>1544</v>
      </c>
      <c r="BT27" s="767" t="s">
        <v>1544</v>
      </c>
      <c r="BU27" s="767" t="s">
        <v>1544</v>
      </c>
      <c r="BV27" s="767" t="s">
        <v>1544</v>
      </c>
    </row>
    <row r="28" spans="1:74" s="120" customFormat="1" ht="12" customHeight="1" x14ac:dyDescent="0.2">
      <c r="A28" s="1"/>
      <c r="B28" s="665" t="s">
        <v>1505</v>
      </c>
      <c r="C28" s="743"/>
      <c r="D28" s="743"/>
      <c r="E28" s="743"/>
      <c r="F28" s="743"/>
      <c r="G28" s="743"/>
      <c r="H28" s="743"/>
      <c r="I28" s="743"/>
      <c r="J28" s="743"/>
      <c r="K28" s="743"/>
      <c r="L28" s="743"/>
      <c r="M28" s="743"/>
      <c r="N28" s="743"/>
      <c r="O28" s="743"/>
      <c r="P28" s="743"/>
      <c r="Q28" s="743"/>
      <c r="R28" s="743"/>
      <c r="AY28" s="244"/>
      <c r="AZ28" s="244"/>
      <c r="BA28" s="244"/>
      <c r="BB28" s="244"/>
      <c r="BC28" s="244"/>
      <c r="BD28" s="244"/>
      <c r="BE28" s="244"/>
      <c r="BF28" s="244"/>
      <c r="BG28" s="244"/>
      <c r="BH28" s="244"/>
      <c r="BI28" s="244"/>
      <c r="BJ28" s="244"/>
    </row>
    <row r="29" spans="1:74" s="414" customFormat="1" ht="12" customHeight="1" x14ac:dyDescent="0.2">
      <c r="A29" s="413"/>
      <c r="B29" s="404" t="s">
        <v>929</v>
      </c>
      <c r="C29" s="404"/>
      <c r="D29" s="404"/>
      <c r="E29" s="404"/>
      <c r="F29" s="404"/>
      <c r="G29" s="404"/>
      <c r="H29" s="404"/>
      <c r="I29" s="404"/>
      <c r="J29" s="404"/>
      <c r="K29" s="404"/>
      <c r="L29" s="404"/>
      <c r="M29" s="404"/>
      <c r="N29" s="404"/>
      <c r="O29" s="404"/>
      <c r="P29" s="404"/>
      <c r="Q29" s="404"/>
      <c r="R29" s="760"/>
    </row>
    <row r="30" spans="1:74" s="190" customFormat="1" ht="12" customHeight="1" x14ac:dyDescent="0.2">
      <c r="A30" s="189"/>
      <c r="B30" s="788" t="str">
        <f>Dates!$G$2</f>
        <v>EIA completed modeling and analysis for this report on Thursday, June 6, 2024.</v>
      </c>
      <c r="C30" s="789"/>
      <c r="D30" s="789"/>
      <c r="E30" s="789"/>
      <c r="F30" s="789"/>
      <c r="G30" s="789"/>
      <c r="H30" s="789"/>
      <c r="I30" s="789"/>
      <c r="J30" s="789"/>
      <c r="K30" s="789"/>
      <c r="L30" s="789"/>
      <c r="M30" s="789"/>
      <c r="N30" s="789"/>
      <c r="O30" s="789"/>
      <c r="P30" s="789"/>
      <c r="Q30" s="789"/>
      <c r="R30" s="759"/>
      <c r="AY30" s="245"/>
      <c r="AZ30" s="245"/>
      <c r="BA30" s="245"/>
      <c r="BB30" s="245"/>
      <c r="BC30" s="245"/>
      <c r="BD30" s="245"/>
      <c r="BE30" s="245"/>
      <c r="BF30" s="245"/>
      <c r="BG30" s="245"/>
      <c r="BH30" s="245"/>
      <c r="BI30" s="245"/>
      <c r="BJ30" s="245"/>
    </row>
    <row r="31" spans="1:74" s="190" customFormat="1" ht="12" customHeight="1" x14ac:dyDescent="0.2">
      <c r="A31" s="189"/>
      <c r="B31" s="798" t="s">
        <v>520</v>
      </c>
      <c r="C31" s="780"/>
      <c r="D31" s="780"/>
      <c r="E31" s="780"/>
      <c r="F31" s="780"/>
      <c r="G31" s="780"/>
      <c r="H31" s="780"/>
      <c r="I31" s="780"/>
      <c r="J31" s="780"/>
      <c r="K31" s="780"/>
      <c r="L31" s="780"/>
      <c r="M31" s="780"/>
      <c r="N31" s="780"/>
      <c r="O31" s="780"/>
      <c r="P31" s="780"/>
      <c r="Q31" s="780"/>
      <c r="R31" s="759"/>
      <c r="AY31" s="245"/>
      <c r="AZ31" s="245"/>
      <c r="BA31" s="245"/>
      <c r="BB31" s="245"/>
      <c r="BC31" s="245"/>
      <c r="BD31" s="245"/>
      <c r="BE31" s="245"/>
      <c r="BF31" s="245"/>
      <c r="BG31" s="245"/>
      <c r="BH31" s="245"/>
      <c r="BI31" s="245"/>
      <c r="BJ31" s="245"/>
    </row>
    <row r="32" spans="1:74" s="120" customFormat="1" ht="12" customHeight="1" x14ac:dyDescent="0.2">
      <c r="A32" s="1"/>
      <c r="B32" s="803" t="s">
        <v>213</v>
      </c>
      <c r="C32" s="789"/>
      <c r="D32" s="789"/>
      <c r="E32" s="789"/>
      <c r="F32" s="789"/>
      <c r="G32" s="789"/>
      <c r="H32" s="789"/>
      <c r="I32" s="789"/>
      <c r="J32" s="789"/>
      <c r="K32" s="789"/>
      <c r="L32" s="789"/>
      <c r="M32" s="789"/>
      <c r="N32" s="789"/>
      <c r="O32" s="789"/>
      <c r="P32" s="789"/>
      <c r="Q32" s="789"/>
      <c r="R32" s="759"/>
      <c r="AY32" s="244"/>
      <c r="AZ32" s="244"/>
      <c r="BA32" s="244"/>
      <c r="BB32" s="244"/>
      <c r="BC32" s="244"/>
      <c r="BD32" s="244"/>
      <c r="BE32" s="244"/>
      <c r="BF32" s="244"/>
      <c r="BG32" s="244"/>
      <c r="BH32" s="244"/>
      <c r="BI32" s="244"/>
      <c r="BJ32" s="244"/>
    </row>
    <row r="33" spans="1:74" s="190" customFormat="1" ht="12" customHeight="1" x14ac:dyDescent="0.2">
      <c r="A33" s="189"/>
      <c r="B33" s="800" t="s">
        <v>536</v>
      </c>
      <c r="C33" s="801"/>
      <c r="D33" s="801"/>
      <c r="E33" s="801"/>
      <c r="F33" s="801"/>
      <c r="G33" s="801"/>
      <c r="H33" s="801"/>
      <c r="I33" s="801"/>
      <c r="J33" s="801"/>
      <c r="K33" s="801"/>
      <c r="L33" s="801"/>
      <c r="M33" s="801"/>
      <c r="N33" s="801"/>
      <c r="O33" s="801"/>
      <c r="P33" s="801"/>
      <c r="Q33" s="792"/>
      <c r="R33" s="759"/>
      <c r="AY33" s="245"/>
      <c r="AZ33" s="245"/>
      <c r="BA33" s="245"/>
      <c r="BB33" s="245"/>
      <c r="BC33" s="245"/>
      <c r="BD33" s="245"/>
      <c r="BE33" s="245"/>
      <c r="BF33" s="245"/>
      <c r="BG33" s="245"/>
      <c r="BH33" s="245"/>
      <c r="BI33" s="245"/>
      <c r="BJ33" s="245"/>
    </row>
    <row r="34" spans="1:74" s="190" customFormat="1" ht="12" customHeight="1" x14ac:dyDescent="0.2">
      <c r="A34" s="189"/>
      <c r="B34" s="816" t="s">
        <v>950</v>
      </c>
      <c r="C34" s="816"/>
      <c r="D34" s="816"/>
      <c r="E34" s="816"/>
      <c r="F34" s="816"/>
      <c r="G34" s="816"/>
      <c r="H34" s="816"/>
      <c r="I34" s="816"/>
      <c r="J34" s="816"/>
      <c r="K34" s="816"/>
      <c r="L34" s="816"/>
      <c r="M34" s="816"/>
      <c r="N34" s="816"/>
      <c r="O34" s="816"/>
      <c r="P34" s="816"/>
      <c r="Q34" s="816"/>
      <c r="R34" s="816"/>
      <c r="AY34" s="245"/>
      <c r="AZ34" s="245"/>
      <c r="BA34" s="245"/>
      <c r="BB34" s="245"/>
      <c r="BC34" s="245"/>
      <c r="BD34" s="245"/>
      <c r="BE34" s="245"/>
      <c r="BF34" s="245"/>
      <c r="BG34" s="245"/>
      <c r="BH34" s="245"/>
      <c r="BI34" s="245"/>
      <c r="BJ34" s="245"/>
    </row>
    <row r="35" spans="1:74" s="190" customFormat="1" ht="12" customHeight="1" x14ac:dyDescent="0.2">
      <c r="A35" s="189"/>
      <c r="B35" s="800" t="s">
        <v>1506</v>
      </c>
      <c r="C35" s="791"/>
      <c r="D35" s="791"/>
      <c r="E35" s="791"/>
      <c r="F35" s="791"/>
      <c r="G35" s="791"/>
      <c r="H35" s="791"/>
      <c r="I35" s="791"/>
      <c r="J35" s="791"/>
      <c r="K35" s="791"/>
      <c r="L35" s="791"/>
      <c r="M35" s="791"/>
      <c r="N35" s="791"/>
      <c r="O35" s="791"/>
      <c r="P35" s="791"/>
      <c r="Q35" s="792"/>
      <c r="R35" s="759"/>
      <c r="AY35" s="245"/>
      <c r="AZ35" s="245"/>
      <c r="BA35" s="245"/>
      <c r="BB35" s="245"/>
      <c r="BC35" s="245"/>
      <c r="BD35" s="245"/>
      <c r="BE35" s="245"/>
      <c r="BF35" s="245"/>
      <c r="BG35" s="245"/>
      <c r="BH35" s="245"/>
      <c r="BI35" s="245"/>
      <c r="BJ35" s="245"/>
    </row>
    <row r="36" spans="1:74" s="190" customFormat="1" ht="12" customHeight="1" x14ac:dyDescent="0.15">
      <c r="A36" s="2"/>
      <c r="B36" s="800"/>
      <c r="C36" s="792"/>
      <c r="D36" s="792"/>
      <c r="E36" s="792"/>
      <c r="F36" s="792"/>
      <c r="G36" s="792"/>
      <c r="H36" s="792"/>
      <c r="I36" s="792"/>
      <c r="J36" s="792"/>
      <c r="K36" s="792"/>
      <c r="L36" s="792"/>
      <c r="M36" s="792"/>
      <c r="N36" s="792"/>
      <c r="O36" s="792"/>
      <c r="P36" s="792"/>
      <c r="Q36" s="792"/>
      <c r="AY36" s="245"/>
      <c r="AZ36" s="245"/>
      <c r="BA36" s="245"/>
      <c r="BB36" s="245"/>
      <c r="BC36" s="245"/>
      <c r="BD36" s="245"/>
      <c r="BE36" s="245"/>
      <c r="BF36" s="245"/>
      <c r="BG36" s="245"/>
      <c r="BH36" s="245"/>
      <c r="BI36" s="245"/>
      <c r="BJ36" s="245"/>
    </row>
    <row r="37" spans="1:74" s="190" customFormat="1" ht="12" customHeight="1" x14ac:dyDescent="0.15">
      <c r="A37" s="2"/>
      <c r="B37" s="850"/>
      <c r="C37" s="792"/>
      <c r="D37" s="792"/>
      <c r="E37" s="792"/>
      <c r="F37" s="792"/>
      <c r="G37" s="792"/>
      <c r="H37" s="792"/>
      <c r="I37" s="792"/>
      <c r="J37" s="792"/>
      <c r="K37" s="792"/>
      <c r="L37" s="792"/>
      <c r="M37" s="792"/>
      <c r="N37" s="792"/>
      <c r="O37" s="792"/>
      <c r="P37" s="792"/>
      <c r="Q37" s="792"/>
      <c r="AY37" s="245"/>
      <c r="AZ37" s="245"/>
      <c r="BA37" s="245"/>
      <c r="BB37" s="245"/>
      <c r="BC37" s="245"/>
      <c r="BD37" s="245"/>
      <c r="BE37" s="245"/>
      <c r="BF37" s="245"/>
      <c r="BG37" s="245"/>
      <c r="BH37" s="245"/>
      <c r="BI37" s="245"/>
      <c r="BJ37" s="245"/>
    </row>
    <row r="38" spans="1:74" s="191" customFormat="1" ht="12" customHeight="1" x14ac:dyDescent="0.15">
      <c r="A38" s="2"/>
      <c r="B38" s="404"/>
      <c r="C38" s="663"/>
      <c r="D38" s="663"/>
      <c r="E38" s="663"/>
      <c r="F38" s="663"/>
      <c r="G38" s="663"/>
      <c r="H38" s="663"/>
      <c r="I38" s="663"/>
      <c r="J38" s="663"/>
      <c r="K38" s="663"/>
      <c r="L38" s="663"/>
      <c r="M38" s="663"/>
      <c r="N38" s="663"/>
      <c r="O38" s="663"/>
      <c r="P38" s="663"/>
      <c r="Q38" s="663"/>
      <c r="AY38" s="246"/>
      <c r="AZ38" s="246"/>
      <c r="BA38" s="246"/>
      <c r="BB38" s="246"/>
      <c r="BC38" s="246"/>
      <c r="BD38" s="246"/>
      <c r="BE38" s="246"/>
      <c r="BF38" s="246"/>
      <c r="BG38" s="246"/>
      <c r="BH38" s="246"/>
      <c r="BI38" s="246"/>
      <c r="BJ38" s="246"/>
    </row>
    <row r="39" spans="1:74" ht="12.75" x14ac:dyDescent="0.15">
      <c r="B39" s="800"/>
      <c r="C39" s="791"/>
      <c r="D39" s="791"/>
      <c r="E39" s="791"/>
      <c r="F39" s="791"/>
      <c r="G39" s="791"/>
      <c r="H39" s="791"/>
      <c r="I39" s="791"/>
      <c r="J39" s="791"/>
      <c r="K39" s="791"/>
      <c r="L39" s="791"/>
      <c r="M39" s="791"/>
      <c r="N39" s="791"/>
      <c r="O39" s="791"/>
      <c r="P39" s="791"/>
      <c r="Q39" s="792"/>
      <c r="BD39" s="156"/>
      <c r="BE39" s="156"/>
      <c r="BF39" s="156"/>
      <c r="BK39" s="156"/>
      <c r="BL39" s="156"/>
      <c r="BM39" s="156"/>
      <c r="BN39" s="156"/>
      <c r="BO39" s="156"/>
      <c r="BP39" s="156"/>
      <c r="BQ39" s="156"/>
      <c r="BR39" s="156"/>
      <c r="BS39" s="156"/>
      <c r="BT39" s="156"/>
      <c r="BU39" s="156"/>
      <c r="BV39" s="156"/>
    </row>
    <row r="40" spans="1:74" ht="12.75" x14ac:dyDescent="0.15">
      <c r="B40" s="799"/>
      <c r="C40" s="801"/>
      <c r="D40" s="801"/>
      <c r="E40" s="801"/>
      <c r="F40" s="801"/>
      <c r="G40" s="801"/>
      <c r="H40" s="801"/>
      <c r="I40" s="801"/>
      <c r="J40" s="801"/>
      <c r="K40" s="801"/>
      <c r="L40" s="801"/>
      <c r="M40" s="801"/>
      <c r="N40" s="801"/>
      <c r="O40" s="801"/>
      <c r="P40" s="801"/>
      <c r="Q40" s="792"/>
      <c r="BK40" s="156"/>
      <c r="BL40" s="156"/>
      <c r="BM40" s="156"/>
      <c r="BN40" s="156"/>
      <c r="BO40" s="156"/>
      <c r="BP40" s="156"/>
      <c r="BQ40" s="156"/>
      <c r="BR40" s="156"/>
      <c r="BS40" s="156"/>
      <c r="BT40" s="156"/>
      <c r="BU40" s="156"/>
      <c r="BV40" s="156"/>
    </row>
    <row r="41" spans="1:74" ht="12.75" x14ac:dyDescent="0.15">
      <c r="B41" s="808"/>
      <c r="C41" s="792"/>
      <c r="D41" s="792"/>
      <c r="E41" s="792"/>
      <c r="F41" s="792"/>
      <c r="G41" s="792"/>
      <c r="H41" s="792"/>
      <c r="I41" s="792"/>
      <c r="J41" s="792"/>
      <c r="K41" s="792"/>
      <c r="L41" s="792"/>
      <c r="M41" s="792"/>
      <c r="N41" s="792"/>
      <c r="O41" s="792"/>
      <c r="P41" s="792"/>
      <c r="Q41" s="792"/>
      <c r="BK41" s="156"/>
      <c r="BL41" s="156"/>
      <c r="BM41" s="156"/>
      <c r="BN41" s="156"/>
      <c r="BO41" s="156"/>
      <c r="BP41" s="156"/>
      <c r="BQ41" s="156"/>
      <c r="BR41" s="156"/>
      <c r="BS41" s="156"/>
      <c r="BT41" s="156"/>
      <c r="BU41" s="156"/>
      <c r="BV41" s="156"/>
    </row>
    <row r="42" spans="1:74" x14ac:dyDescent="0.15">
      <c r="BK42" s="156"/>
      <c r="BL42" s="156"/>
      <c r="BM42" s="156"/>
      <c r="BN42" s="156"/>
      <c r="BO42" s="156"/>
      <c r="BP42" s="156"/>
      <c r="BQ42" s="156"/>
      <c r="BR42" s="156"/>
      <c r="BS42" s="156"/>
      <c r="BT42" s="156"/>
      <c r="BU42" s="156"/>
      <c r="BV42" s="156"/>
    </row>
    <row r="43" spans="1:74" x14ac:dyDescent="0.15">
      <c r="BK43" s="156"/>
      <c r="BL43" s="156"/>
      <c r="BM43" s="156"/>
      <c r="BN43" s="156"/>
      <c r="BO43" s="156"/>
      <c r="BP43" s="156"/>
      <c r="BQ43" s="156"/>
      <c r="BR43" s="156"/>
      <c r="BS43" s="156"/>
      <c r="BT43" s="156"/>
      <c r="BU43" s="156"/>
      <c r="BV43" s="156"/>
    </row>
    <row r="44" spans="1:74" x14ac:dyDescent="0.15">
      <c r="BK44" s="156"/>
      <c r="BL44" s="156"/>
      <c r="BM44" s="156"/>
      <c r="BN44" s="156"/>
      <c r="BO44" s="156"/>
      <c r="BP44" s="156"/>
      <c r="BQ44" s="156"/>
      <c r="BR44" s="156"/>
      <c r="BS44" s="156"/>
      <c r="BT44" s="156"/>
      <c r="BU44" s="156"/>
      <c r="BV44" s="156"/>
    </row>
    <row r="45" spans="1:74" x14ac:dyDescent="0.15">
      <c r="BK45" s="156"/>
      <c r="BL45" s="156"/>
      <c r="BM45" s="156"/>
      <c r="BN45" s="156"/>
      <c r="BO45" s="156"/>
      <c r="BP45" s="156"/>
      <c r="BQ45" s="156"/>
      <c r="BR45" s="156"/>
      <c r="BS45" s="156"/>
      <c r="BT45" s="156"/>
      <c r="BU45" s="156"/>
      <c r="BV45" s="156"/>
    </row>
    <row r="46" spans="1:74" x14ac:dyDescent="0.15">
      <c r="BK46" s="156"/>
      <c r="BL46" s="156"/>
      <c r="BM46" s="156"/>
      <c r="BN46" s="156"/>
      <c r="BO46" s="156"/>
      <c r="BP46" s="156"/>
      <c r="BQ46" s="156"/>
      <c r="BR46" s="156"/>
      <c r="BS46" s="156"/>
      <c r="BT46" s="156"/>
      <c r="BU46" s="156"/>
      <c r="BV46" s="156"/>
    </row>
    <row r="47" spans="1:74" x14ac:dyDescent="0.15">
      <c r="BK47" s="156"/>
      <c r="BL47" s="156"/>
      <c r="BM47" s="156"/>
      <c r="BN47" s="156"/>
      <c r="BO47" s="156"/>
      <c r="BP47" s="156"/>
      <c r="BQ47" s="156"/>
      <c r="BR47" s="156"/>
      <c r="BS47" s="156"/>
      <c r="BT47" s="156"/>
      <c r="BU47" s="156"/>
      <c r="BV47" s="156"/>
    </row>
    <row r="48" spans="1:74" x14ac:dyDescent="0.15">
      <c r="BK48" s="156"/>
      <c r="BL48" s="156"/>
      <c r="BM48" s="156"/>
      <c r="BN48" s="156"/>
      <c r="BO48" s="156"/>
      <c r="BP48" s="156"/>
      <c r="BQ48" s="156"/>
      <c r="BR48" s="156"/>
      <c r="BS48" s="156"/>
      <c r="BT48" s="156"/>
      <c r="BU48" s="156"/>
      <c r="BV48" s="156"/>
    </row>
    <row r="49" spans="63:74" x14ac:dyDescent="0.15">
      <c r="BK49" s="156"/>
      <c r="BL49" s="156"/>
      <c r="BM49" s="156"/>
      <c r="BN49" s="156"/>
      <c r="BO49" s="156"/>
      <c r="BP49" s="156"/>
      <c r="BQ49" s="156"/>
      <c r="BR49" s="156"/>
      <c r="BS49" s="156"/>
      <c r="BT49" s="156"/>
      <c r="BU49" s="156"/>
      <c r="BV49" s="156"/>
    </row>
    <row r="50" spans="63:74" x14ac:dyDescent="0.15">
      <c r="BK50" s="156"/>
      <c r="BL50" s="156"/>
      <c r="BM50" s="156"/>
      <c r="BN50" s="156"/>
      <c r="BO50" s="156"/>
      <c r="BP50" s="156"/>
      <c r="BQ50" s="156"/>
      <c r="BR50" s="156"/>
      <c r="BS50" s="156"/>
      <c r="BT50" s="156"/>
      <c r="BU50" s="156"/>
      <c r="BV50" s="156"/>
    </row>
    <row r="51" spans="63:74" x14ac:dyDescent="0.15">
      <c r="BK51" s="156"/>
      <c r="BL51" s="156"/>
      <c r="BM51" s="156"/>
      <c r="BN51" s="156"/>
      <c r="BO51" s="156"/>
      <c r="BP51" s="156"/>
      <c r="BQ51" s="156"/>
      <c r="BR51" s="156"/>
      <c r="BS51" s="156"/>
      <c r="BT51" s="156"/>
      <c r="BU51" s="156"/>
      <c r="BV51" s="156"/>
    </row>
    <row r="52" spans="63:74" x14ac:dyDescent="0.15">
      <c r="BK52" s="156"/>
      <c r="BL52" s="156"/>
      <c r="BM52" s="156"/>
      <c r="BN52" s="156"/>
      <c r="BO52" s="156"/>
      <c r="BP52" s="156"/>
      <c r="BQ52" s="156"/>
      <c r="BR52" s="156"/>
      <c r="BS52" s="156"/>
      <c r="BT52" s="156"/>
      <c r="BU52" s="156"/>
      <c r="BV52" s="156"/>
    </row>
    <row r="53" spans="63:74" x14ac:dyDescent="0.15">
      <c r="BK53" s="156"/>
      <c r="BL53" s="156"/>
      <c r="BM53" s="156"/>
      <c r="BN53" s="156"/>
      <c r="BO53" s="156"/>
      <c r="BP53" s="156"/>
      <c r="BQ53" s="156"/>
      <c r="BR53" s="156"/>
      <c r="BS53" s="156"/>
      <c r="BT53" s="156"/>
      <c r="BU53" s="156"/>
      <c r="BV53" s="156"/>
    </row>
    <row r="54" spans="63:74" x14ac:dyDescent="0.15">
      <c r="BK54" s="156"/>
      <c r="BL54" s="156"/>
      <c r="BM54" s="156"/>
      <c r="BN54" s="156"/>
      <c r="BO54" s="156"/>
      <c r="BP54" s="156"/>
      <c r="BQ54" s="156"/>
      <c r="BR54" s="156"/>
      <c r="BS54" s="156"/>
      <c r="BT54" s="156"/>
      <c r="BU54" s="156"/>
      <c r="BV54" s="156"/>
    </row>
    <row r="55" spans="63:74" x14ac:dyDescent="0.15">
      <c r="BK55" s="156"/>
      <c r="BL55" s="156"/>
      <c r="BM55" s="156"/>
      <c r="BN55" s="156"/>
      <c r="BO55" s="156"/>
      <c r="BP55" s="156"/>
      <c r="BQ55" s="156"/>
      <c r="BR55" s="156"/>
      <c r="BS55" s="156"/>
      <c r="BT55" s="156"/>
      <c r="BU55" s="156"/>
      <c r="BV55" s="156"/>
    </row>
    <row r="56" spans="63:74" x14ac:dyDescent="0.15">
      <c r="BK56" s="156"/>
      <c r="BL56" s="156"/>
      <c r="BM56" s="156"/>
      <c r="BN56" s="156"/>
      <c r="BO56" s="156"/>
      <c r="BP56" s="156"/>
      <c r="BQ56" s="156"/>
      <c r="BR56" s="156"/>
      <c r="BS56" s="156"/>
      <c r="BT56" s="156"/>
      <c r="BU56" s="156"/>
      <c r="BV56" s="156"/>
    </row>
    <row r="57" spans="63:74" x14ac:dyDescent="0.15">
      <c r="BK57" s="156"/>
      <c r="BL57" s="156"/>
      <c r="BM57" s="156"/>
      <c r="BN57" s="156"/>
      <c r="BO57" s="156"/>
      <c r="BP57" s="156"/>
      <c r="BQ57" s="156"/>
      <c r="BR57" s="156"/>
      <c r="BS57" s="156"/>
      <c r="BT57" s="156"/>
      <c r="BU57" s="156"/>
      <c r="BV57" s="156"/>
    </row>
    <row r="58" spans="63:74" x14ac:dyDescent="0.15">
      <c r="BK58" s="156"/>
      <c r="BL58" s="156"/>
      <c r="BM58" s="156"/>
      <c r="BN58" s="156"/>
      <c r="BO58" s="156"/>
      <c r="BP58" s="156"/>
      <c r="BQ58" s="156"/>
      <c r="BR58" s="156"/>
      <c r="BS58" s="156"/>
      <c r="BT58" s="156"/>
      <c r="BU58" s="156"/>
      <c r="BV58" s="156"/>
    </row>
    <row r="59" spans="63:74" x14ac:dyDescent="0.15">
      <c r="BK59" s="156"/>
      <c r="BL59" s="156"/>
      <c r="BM59" s="156"/>
      <c r="BN59" s="156"/>
      <c r="BO59" s="156"/>
      <c r="BP59" s="156"/>
      <c r="BQ59" s="156"/>
      <c r="BR59" s="156"/>
      <c r="BS59" s="156"/>
      <c r="BT59" s="156"/>
      <c r="BU59" s="156"/>
      <c r="BV59" s="156"/>
    </row>
    <row r="60" spans="63:74" x14ac:dyDescent="0.15">
      <c r="BK60" s="156"/>
      <c r="BL60" s="156"/>
      <c r="BM60" s="156"/>
      <c r="BN60" s="156"/>
      <c r="BO60" s="156"/>
      <c r="BP60" s="156"/>
      <c r="BQ60" s="156"/>
      <c r="BR60" s="156"/>
      <c r="BS60" s="156"/>
      <c r="BT60" s="156"/>
      <c r="BU60" s="156"/>
      <c r="BV60" s="156"/>
    </row>
    <row r="61" spans="63:74" x14ac:dyDescent="0.15">
      <c r="BK61" s="156"/>
      <c r="BL61" s="156"/>
      <c r="BM61" s="156"/>
      <c r="BN61" s="156"/>
      <c r="BO61" s="156"/>
      <c r="BP61" s="156"/>
      <c r="BQ61" s="156"/>
      <c r="BR61" s="156"/>
      <c r="BS61" s="156"/>
      <c r="BT61" s="156"/>
      <c r="BU61" s="156"/>
      <c r="BV61" s="156"/>
    </row>
    <row r="62" spans="63:74" x14ac:dyDescent="0.15">
      <c r="BK62" s="156"/>
      <c r="BL62" s="156"/>
      <c r="BM62" s="156"/>
      <c r="BN62" s="156"/>
      <c r="BO62" s="156"/>
      <c r="BP62" s="156"/>
      <c r="BQ62" s="156"/>
      <c r="BR62" s="156"/>
      <c r="BS62" s="156"/>
      <c r="BT62" s="156"/>
      <c r="BU62" s="156"/>
      <c r="BV62" s="156"/>
    </row>
    <row r="63" spans="63:74" x14ac:dyDescent="0.15">
      <c r="BK63" s="156"/>
      <c r="BL63" s="156"/>
      <c r="BM63" s="156"/>
      <c r="BN63" s="156"/>
      <c r="BO63" s="156"/>
      <c r="BP63" s="156"/>
      <c r="BQ63" s="156"/>
      <c r="BR63" s="156"/>
      <c r="BS63" s="156"/>
      <c r="BT63" s="156"/>
      <c r="BU63" s="156"/>
      <c r="BV63" s="156"/>
    </row>
    <row r="64" spans="63:74" x14ac:dyDescent="0.15">
      <c r="BK64" s="156"/>
      <c r="BL64" s="156"/>
      <c r="BM64" s="156"/>
      <c r="BN64" s="156"/>
      <c r="BO64" s="156"/>
      <c r="BP64" s="156"/>
      <c r="BQ64" s="156"/>
      <c r="BR64" s="156"/>
      <c r="BS64" s="156"/>
      <c r="BT64" s="156"/>
      <c r="BU64" s="156"/>
      <c r="BV64" s="156"/>
    </row>
    <row r="65" spans="63:74" x14ac:dyDescent="0.15">
      <c r="BK65" s="156"/>
      <c r="BL65" s="156"/>
      <c r="BM65" s="156"/>
      <c r="BN65" s="156"/>
      <c r="BO65" s="156"/>
      <c r="BP65" s="156"/>
      <c r="BQ65" s="156"/>
      <c r="BR65" s="156"/>
      <c r="BS65" s="156"/>
      <c r="BT65" s="156"/>
      <c r="BU65" s="156"/>
      <c r="BV65" s="156"/>
    </row>
    <row r="66" spans="63:74" x14ac:dyDescent="0.15">
      <c r="BK66" s="156"/>
      <c r="BL66" s="156"/>
      <c r="BM66" s="156"/>
      <c r="BN66" s="156"/>
      <c r="BO66" s="156"/>
      <c r="BP66" s="156"/>
      <c r="BQ66" s="156"/>
      <c r="BR66" s="156"/>
      <c r="BS66" s="156"/>
      <c r="BT66" s="156"/>
      <c r="BU66" s="156"/>
      <c r="BV66" s="156"/>
    </row>
    <row r="67" spans="63:74" x14ac:dyDescent="0.15">
      <c r="BK67" s="156"/>
      <c r="BL67" s="156"/>
      <c r="BM67" s="156"/>
      <c r="BN67" s="156"/>
      <c r="BO67" s="156"/>
      <c r="BP67" s="156"/>
      <c r="BQ67" s="156"/>
      <c r="BR67" s="156"/>
      <c r="BS67" s="156"/>
      <c r="BT67" s="156"/>
      <c r="BU67" s="156"/>
      <c r="BV67" s="156"/>
    </row>
    <row r="68" spans="63:74" x14ac:dyDescent="0.15">
      <c r="BK68" s="156"/>
      <c r="BL68" s="156"/>
      <c r="BM68" s="156"/>
      <c r="BN68" s="156"/>
      <c r="BO68" s="156"/>
      <c r="BP68" s="156"/>
      <c r="BQ68" s="156"/>
      <c r="BR68" s="156"/>
      <c r="BS68" s="156"/>
      <c r="BT68" s="156"/>
      <c r="BU68" s="156"/>
      <c r="BV68" s="156"/>
    </row>
    <row r="69" spans="63:74" x14ac:dyDescent="0.15">
      <c r="BK69" s="156"/>
      <c r="BL69" s="156"/>
      <c r="BM69" s="156"/>
      <c r="BN69" s="156"/>
      <c r="BO69" s="156"/>
      <c r="BP69" s="156"/>
      <c r="BQ69" s="156"/>
      <c r="BR69" s="156"/>
      <c r="BS69" s="156"/>
      <c r="BT69" s="156"/>
      <c r="BU69" s="156"/>
      <c r="BV69" s="156"/>
    </row>
    <row r="70" spans="63:74" x14ac:dyDescent="0.15">
      <c r="BK70" s="156"/>
      <c r="BL70" s="156"/>
      <c r="BM70" s="156"/>
      <c r="BN70" s="156"/>
      <c r="BO70" s="156"/>
      <c r="BP70" s="156"/>
      <c r="BQ70" s="156"/>
      <c r="BR70" s="156"/>
      <c r="BS70" s="156"/>
      <c r="BT70" s="156"/>
      <c r="BU70" s="156"/>
      <c r="BV70" s="156"/>
    </row>
    <row r="71" spans="63:74" x14ac:dyDescent="0.15">
      <c r="BK71" s="156"/>
      <c r="BL71" s="156"/>
      <c r="BM71" s="156"/>
      <c r="BN71" s="156"/>
      <c r="BO71" s="156"/>
      <c r="BP71" s="156"/>
      <c r="BQ71" s="156"/>
      <c r="BR71" s="156"/>
      <c r="BS71" s="156"/>
      <c r="BT71" s="156"/>
      <c r="BU71" s="156"/>
      <c r="BV71" s="156"/>
    </row>
    <row r="72" spans="63:74" x14ac:dyDescent="0.15">
      <c r="BK72" s="156"/>
      <c r="BL72" s="156"/>
      <c r="BM72" s="156"/>
      <c r="BN72" s="156"/>
      <c r="BO72" s="156"/>
      <c r="BP72" s="156"/>
      <c r="BQ72" s="156"/>
      <c r="BR72" s="156"/>
      <c r="BS72" s="156"/>
      <c r="BT72" s="156"/>
      <c r="BU72" s="156"/>
      <c r="BV72" s="156"/>
    </row>
    <row r="73" spans="63:74" x14ac:dyDescent="0.15">
      <c r="BK73" s="156"/>
      <c r="BL73" s="156"/>
      <c r="BM73" s="156"/>
      <c r="BN73" s="156"/>
      <c r="BO73" s="156"/>
      <c r="BP73" s="156"/>
      <c r="BQ73" s="156"/>
      <c r="BR73" s="156"/>
      <c r="BS73" s="156"/>
      <c r="BT73" s="156"/>
      <c r="BU73" s="156"/>
      <c r="BV73" s="156"/>
    </row>
    <row r="74" spans="63:74" x14ac:dyDescent="0.15">
      <c r="BK74" s="156"/>
      <c r="BL74" s="156"/>
      <c r="BM74" s="156"/>
      <c r="BN74" s="156"/>
      <c r="BO74" s="156"/>
      <c r="BP74" s="156"/>
      <c r="BQ74" s="156"/>
      <c r="BR74" s="156"/>
      <c r="BS74" s="156"/>
      <c r="BT74" s="156"/>
      <c r="BU74" s="156"/>
      <c r="BV74" s="156"/>
    </row>
    <row r="75" spans="63:74" x14ac:dyDescent="0.15">
      <c r="BK75" s="156"/>
      <c r="BL75" s="156"/>
      <c r="BM75" s="156"/>
      <c r="BN75" s="156"/>
      <c r="BO75" s="156"/>
      <c r="BP75" s="156"/>
      <c r="BQ75" s="156"/>
      <c r="BR75" s="156"/>
      <c r="BS75" s="156"/>
      <c r="BT75" s="156"/>
      <c r="BU75" s="156"/>
      <c r="BV75" s="156"/>
    </row>
    <row r="76" spans="63:74" x14ac:dyDescent="0.15">
      <c r="BK76" s="156"/>
      <c r="BL76" s="156"/>
      <c r="BM76" s="156"/>
      <c r="BN76" s="156"/>
      <c r="BO76" s="156"/>
      <c r="BP76" s="156"/>
      <c r="BQ76" s="156"/>
      <c r="BR76" s="156"/>
      <c r="BS76" s="156"/>
      <c r="BT76" s="156"/>
      <c r="BU76" s="156"/>
      <c r="BV76" s="156"/>
    </row>
    <row r="77" spans="63:74" x14ac:dyDescent="0.15">
      <c r="BK77" s="156"/>
      <c r="BL77" s="156"/>
      <c r="BM77" s="156"/>
      <c r="BN77" s="156"/>
      <c r="BO77" s="156"/>
      <c r="BP77" s="156"/>
      <c r="BQ77" s="156"/>
      <c r="BR77" s="156"/>
      <c r="BS77" s="156"/>
      <c r="BT77" s="156"/>
      <c r="BU77" s="156"/>
      <c r="BV77" s="156"/>
    </row>
    <row r="78" spans="63:74" x14ac:dyDescent="0.15">
      <c r="BK78" s="156"/>
      <c r="BL78" s="156"/>
      <c r="BM78" s="156"/>
      <c r="BN78" s="156"/>
      <c r="BO78" s="156"/>
      <c r="BP78" s="156"/>
      <c r="BQ78" s="156"/>
      <c r="BR78" s="156"/>
      <c r="BS78" s="156"/>
      <c r="BT78" s="156"/>
      <c r="BU78" s="156"/>
      <c r="BV78" s="156"/>
    </row>
    <row r="79" spans="63:74" x14ac:dyDescent="0.15">
      <c r="BK79" s="156"/>
      <c r="BL79" s="156"/>
      <c r="BM79" s="156"/>
      <c r="BN79" s="156"/>
      <c r="BO79" s="156"/>
      <c r="BP79" s="156"/>
      <c r="BQ79" s="156"/>
      <c r="BR79" s="156"/>
      <c r="BS79" s="156"/>
      <c r="BT79" s="156"/>
      <c r="BU79" s="156"/>
      <c r="BV79" s="156"/>
    </row>
    <row r="80" spans="63:74" x14ac:dyDescent="0.15">
      <c r="BK80" s="156"/>
      <c r="BL80" s="156"/>
      <c r="BM80" s="156"/>
      <c r="BN80" s="156"/>
      <c r="BO80" s="156"/>
      <c r="BP80" s="156"/>
      <c r="BQ80" s="156"/>
      <c r="BR80" s="156"/>
      <c r="BS80" s="156"/>
      <c r="BT80" s="156"/>
      <c r="BU80" s="156"/>
      <c r="BV80" s="156"/>
    </row>
    <row r="81" spans="63:74" x14ac:dyDescent="0.15">
      <c r="BK81" s="156"/>
      <c r="BL81" s="156"/>
      <c r="BM81" s="156"/>
      <c r="BN81" s="156"/>
      <c r="BO81" s="156"/>
      <c r="BP81" s="156"/>
      <c r="BQ81" s="156"/>
      <c r="BR81" s="156"/>
      <c r="BS81" s="156"/>
      <c r="BT81" s="156"/>
      <c r="BU81" s="156"/>
      <c r="BV81" s="156"/>
    </row>
    <row r="82" spans="63:74" x14ac:dyDescent="0.15">
      <c r="BK82" s="156"/>
      <c r="BL82" s="156"/>
      <c r="BM82" s="156"/>
      <c r="BN82" s="156"/>
      <c r="BO82" s="156"/>
      <c r="BP82" s="156"/>
      <c r="BQ82" s="156"/>
      <c r="BR82" s="156"/>
      <c r="BS82" s="156"/>
      <c r="BT82" s="156"/>
      <c r="BU82" s="156"/>
      <c r="BV82" s="156"/>
    </row>
    <row r="83" spans="63:74" x14ac:dyDescent="0.15">
      <c r="BK83" s="156"/>
      <c r="BL83" s="156"/>
      <c r="BM83" s="156"/>
      <c r="BN83" s="156"/>
      <c r="BO83" s="156"/>
      <c r="BP83" s="156"/>
      <c r="BQ83" s="156"/>
      <c r="BR83" s="156"/>
      <c r="BS83" s="156"/>
      <c r="BT83" s="156"/>
      <c r="BU83" s="156"/>
      <c r="BV83" s="156"/>
    </row>
    <row r="84" spans="63:74" x14ac:dyDescent="0.15">
      <c r="BK84" s="156"/>
      <c r="BL84" s="156"/>
      <c r="BM84" s="156"/>
      <c r="BN84" s="156"/>
      <c r="BO84" s="156"/>
      <c r="BP84" s="156"/>
      <c r="BQ84" s="156"/>
      <c r="BR84" s="156"/>
      <c r="BS84" s="156"/>
      <c r="BT84" s="156"/>
      <c r="BU84" s="156"/>
      <c r="BV84" s="156"/>
    </row>
    <row r="85" spans="63:74" x14ac:dyDescent="0.15">
      <c r="BK85" s="156"/>
      <c r="BL85" s="156"/>
      <c r="BM85" s="156"/>
      <c r="BN85" s="156"/>
      <c r="BO85" s="156"/>
      <c r="BP85" s="156"/>
      <c r="BQ85" s="156"/>
      <c r="BR85" s="156"/>
      <c r="BS85" s="156"/>
      <c r="BT85" s="156"/>
      <c r="BU85" s="156"/>
      <c r="BV85" s="156"/>
    </row>
    <row r="86" spans="63:74" x14ac:dyDescent="0.15">
      <c r="BK86" s="156"/>
      <c r="BL86" s="156"/>
      <c r="BM86" s="156"/>
      <c r="BN86" s="156"/>
      <c r="BO86" s="156"/>
      <c r="BP86" s="156"/>
      <c r="BQ86" s="156"/>
      <c r="BR86" s="156"/>
      <c r="BS86" s="156"/>
      <c r="BT86" s="156"/>
      <c r="BU86" s="156"/>
      <c r="BV86" s="156"/>
    </row>
    <row r="87" spans="63:74" x14ac:dyDescent="0.15">
      <c r="BK87" s="156"/>
      <c r="BL87" s="156"/>
      <c r="BM87" s="156"/>
      <c r="BN87" s="156"/>
      <c r="BO87" s="156"/>
      <c r="BP87" s="156"/>
      <c r="BQ87" s="156"/>
      <c r="BR87" s="156"/>
      <c r="BS87" s="156"/>
      <c r="BT87" s="156"/>
      <c r="BU87" s="156"/>
      <c r="BV87" s="156"/>
    </row>
    <row r="88" spans="63:74" x14ac:dyDescent="0.15">
      <c r="BK88" s="156"/>
      <c r="BL88" s="156"/>
      <c r="BM88" s="156"/>
      <c r="BN88" s="156"/>
      <c r="BO88" s="156"/>
      <c r="BP88" s="156"/>
      <c r="BQ88" s="156"/>
      <c r="BR88" s="156"/>
      <c r="BS88" s="156"/>
      <c r="BT88" s="156"/>
      <c r="BU88" s="156"/>
      <c r="BV88" s="156"/>
    </row>
    <row r="89" spans="63:74" x14ac:dyDescent="0.15">
      <c r="BK89" s="156"/>
      <c r="BL89" s="156"/>
      <c r="BM89" s="156"/>
      <c r="BN89" s="156"/>
      <c r="BO89" s="156"/>
      <c r="BP89" s="156"/>
      <c r="BQ89" s="156"/>
      <c r="BR89" s="156"/>
      <c r="BS89" s="156"/>
      <c r="BT89" s="156"/>
      <c r="BU89" s="156"/>
      <c r="BV89" s="156"/>
    </row>
    <row r="90" spans="63:74" x14ac:dyDescent="0.15">
      <c r="BK90" s="156"/>
      <c r="BL90" s="156"/>
      <c r="BM90" s="156"/>
      <c r="BN90" s="156"/>
      <c r="BO90" s="156"/>
      <c r="BP90" s="156"/>
      <c r="BQ90" s="156"/>
      <c r="BR90" s="156"/>
      <c r="BS90" s="156"/>
      <c r="BT90" s="156"/>
      <c r="BU90" s="156"/>
      <c r="BV90" s="156"/>
    </row>
    <row r="91" spans="63:74" x14ac:dyDescent="0.15">
      <c r="BK91" s="156"/>
      <c r="BL91" s="156"/>
      <c r="BM91" s="156"/>
      <c r="BN91" s="156"/>
      <c r="BO91" s="156"/>
      <c r="BP91" s="156"/>
      <c r="BQ91" s="156"/>
      <c r="BR91" s="156"/>
      <c r="BS91" s="156"/>
      <c r="BT91" s="156"/>
      <c r="BU91" s="156"/>
      <c r="BV91" s="156"/>
    </row>
    <row r="92" spans="63:74" x14ac:dyDescent="0.15">
      <c r="BK92" s="156"/>
      <c r="BL92" s="156"/>
      <c r="BM92" s="156"/>
      <c r="BN92" s="156"/>
      <c r="BO92" s="156"/>
      <c r="BP92" s="156"/>
      <c r="BQ92" s="156"/>
      <c r="BR92" s="156"/>
      <c r="BS92" s="156"/>
      <c r="BT92" s="156"/>
      <c r="BU92" s="156"/>
      <c r="BV92" s="156"/>
    </row>
    <row r="93" spans="63:74" x14ac:dyDescent="0.15">
      <c r="BK93" s="156"/>
      <c r="BL93" s="156"/>
      <c r="BM93" s="156"/>
      <c r="BN93" s="156"/>
      <c r="BO93" s="156"/>
      <c r="BP93" s="156"/>
      <c r="BQ93" s="156"/>
      <c r="BR93" s="156"/>
      <c r="BS93" s="156"/>
      <c r="BT93" s="156"/>
      <c r="BU93" s="156"/>
      <c r="BV93" s="156"/>
    </row>
    <row r="94" spans="63:74" x14ac:dyDescent="0.15">
      <c r="BK94" s="156"/>
      <c r="BL94" s="156"/>
      <c r="BM94" s="156"/>
      <c r="BN94" s="156"/>
      <c r="BO94" s="156"/>
      <c r="BP94" s="156"/>
      <c r="BQ94" s="156"/>
      <c r="BR94" s="156"/>
      <c r="BS94" s="156"/>
      <c r="BT94" s="156"/>
      <c r="BU94" s="156"/>
      <c r="BV94" s="156"/>
    </row>
    <row r="95" spans="63:74" x14ac:dyDescent="0.15">
      <c r="BK95" s="156"/>
      <c r="BL95" s="156"/>
      <c r="BM95" s="156"/>
      <c r="BN95" s="156"/>
      <c r="BO95" s="156"/>
      <c r="BP95" s="156"/>
      <c r="BQ95" s="156"/>
      <c r="BR95" s="156"/>
      <c r="BS95" s="156"/>
      <c r="BT95" s="156"/>
      <c r="BU95" s="156"/>
      <c r="BV95" s="156"/>
    </row>
    <row r="96" spans="63:74" x14ac:dyDescent="0.15">
      <c r="BK96" s="156"/>
      <c r="BL96" s="156"/>
      <c r="BM96" s="156"/>
      <c r="BN96" s="156"/>
      <c r="BO96" s="156"/>
      <c r="BP96" s="156"/>
      <c r="BQ96" s="156"/>
      <c r="BR96" s="156"/>
      <c r="BS96" s="156"/>
      <c r="BT96" s="156"/>
      <c r="BU96" s="156"/>
      <c r="BV96" s="156"/>
    </row>
    <row r="97" spans="63:74" x14ac:dyDescent="0.15">
      <c r="BK97" s="156"/>
      <c r="BL97" s="156"/>
      <c r="BM97" s="156"/>
      <c r="BN97" s="156"/>
      <c r="BO97" s="156"/>
      <c r="BP97" s="156"/>
      <c r="BQ97" s="156"/>
      <c r="BR97" s="156"/>
      <c r="BS97" s="156"/>
      <c r="BT97" s="156"/>
      <c r="BU97" s="156"/>
      <c r="BV97" s="156"/>
    </row>
    <row r="98" spans="63:74" x14ac:dyDescent="0.15">
      <c r="BK98" s="156"/>
      <c r="BL98" s="156"/>
      <c r="BM98" s="156"/>
      <c r="BN98" s="156"/>
      <c r="BO98" s="156"/>
      <c r="BP98" s="156"/>
      <c r="BQ98" s="156"/>
      <c r="BR98" s="156"/>
      <c r="BS98" s="156"/>
      <c r="BT98" s="156"/>
      <c r="BU98" s="156"/>
      <c r="BV98" s="156"/>
    </row>
    <row r="99" spans="63:74" x14ac:dyDescent="0.15">
      <c r="BK99" s="156"/>
      <c r="BL99" s="156"/>
      <c r="BM99" s="156"/>
      <c r="BN99" s="156"/>
      <c r="BO99" s="156"/>
      <c r="BP99" s="156"/>
      <c r="BQ99" s="156"/>
      <c r="BR99" s="156"/>
      <c r="BS99" s="156"/>
      <c r="BT99" s="156"/>
      <c r="BU99" s="156"/>
      <c r="BV99" s="156"/>
    </row>
    <row r="100" spans="63:74" x14ac:dyDescent="0.15">
      <c r="BK100" s="156"/>
      <c r="BL100" s="156"/>
      <c r="BM100" s="156"/>
      <c r="BN100" s="156"/>
      <c r="BO100" s="156"/>
      <c r="BP100" s="156"/>
      <c r="BQ100" s="156"/>
      <c r="BR100" s="156"/>
      <c r="BS100" s="156"/>
      <c r="BT100" s="156"/>
      <c r="BU100" s="156"/>
      <c r="BV100" s="156"/>
    </row>
    <row r="101" spans="63:74" x14ac:dyDescent="0.15">
      <c r="BK101" s="156"/>
      <c r="BL101" s="156"/>
      <c r="BM101" s="156"/>
      <c r="BN101" s="156"/>
      <c r="BO101" s="156"/>
      <c r="BP101" s="156"/>
      <c r="BQ101" s="156"/>
      <c r="BR101" s="156"/>
      <c r="BS101" s="156"/>
      <c r="BT101" s="156"/>
      <c r="BU101" s="156"/>
      <c r="BV101" s="156"/>
    </row>
    <row r="102" spans="63:74" x14ac:dyDescent="0.15">
      <c r="BK102" s="156"/>
      <c r="BL102" s="156"/>
      <c r="BM102" s="156"/>
      <c r="BN102" s="156"/>
      <c r="BO102" s="156"/>
      <c r="BP102" s="156"/>
      <c r="BQ102" s="156"/>
      <c r="BR102" s="156"/>
      <c r="BS102" s="156"/>
      <c r="BT102" s="156"/>
      <c r="BU102" s="156"/>
      <c r="BV102" s="156"/>
    </row>
    <row r="103" spans="63:74" x14ac:dyDescent="0.15">
      <c r="BK103" s="156"/>
      <c r="BL103" s="156"/>
      <c r="BM103" s="156"/>
      <c r="BN103" s="156"/>
      <c r="BO103" s="156"/>
      <c r="BP103" s="156"/>
      <c r="BQ103" s="156"/>
      <c r="BR103" s="156"/>
      <c r="BS103" s="156"/>
      <c r="BT103" s="156"/>
      <c r="BU103" s="156"/>
      <c r="BV103" s="156"/>
    </row>
    <row r="104" spans="63:74" x14ac:dyDescent="0.15">
      <c r="BK104" s="156"/>
      <c r="BL104" s="156"/>
      <c r="BM104" s="156"/>
      <c r="BN104" s="156"/>
      <c r="BO104" s="156"/>
      <c r="BP104" s="156"/>
      <c r="BQ104" s="156"/>
      <c r="BR104" s="156"/>
      <c r="BS104" s="156"/>
      <c r="BT104" s="156"/>
      <c r="BU104" s="156"/>
      <c r="BV104" s="156"/>
    </row>
    <row r="105" spans="63:74" x14ac:dyDescent="0.15">
      <c r="BK105" s="156"/>
      <c r="BL105" s="156"/>
      <c r="BM105" s="156"/>
      <c r="BN105" s="156"/>
      <c r="BO105" s="156"/>
      <c r="BP105" s="156"/>
      <c r="BQ105" s="156"/>
      <c r="BR105" s="156"/>
      <c r="BS105" s="156"/>
      <c r="BT105" s="156"/>
      <c r="BU105" s="156"/>
      <c r="BV105" s="156"/>
    </row>
    <row r="106" spans="63:74" x14ac:dyDescent="0.15">
      <c r="BK106" s="156"/>
      <c r="BL106" s="156"/>
      <c r="BM106" s="156"/>
      <c r="BN106" s="156"/>
      <c r="BO106" s="156"/>
      <c r="BP106" s="156"/>
      <c r="BQ106" s="156"/>
      <c r="BR106" s="156"/>
      <c r="BS106" s="156"/>
      <c r="BT106" s="156"/>
      <c r="BU106" s="156"/>
      <c r="BV106" s="156"/>
    </row>
    <row r="107" spans="63:74" x14ac:dyDescent="0.15">
      <c r="BK107" s="156"/>
      <c r="BL107" s="156"/>
      <c r="BM107" s="156"/>
      <c r="BN107" s="156"/>
      <c r="BO107" s="156"/>
      <c r="BP107" s="156"/>
      <c r="BQ107" s="156"/>
      <c r="BR107" s="156"/>
      <c r="BS107" s="156"/>
      <c r="BT107" s="156"/>
      <c r="BU107" s="156"/>
      <c r="BV107" s="156"/>
    </row>
    <row r="108" spans="63:74" x14ac:dyDescent="0.15">
      <c r="BK108" s="156"/>
      <c r="BL108" s="156"/>
      <c r="BM108" s="156"/>
      <c r="BN108" s="156"/>
      <c r="BO108" s="156"/>
      <c r="BP108" s="156"/>
      <c r="BQ108" s="156"/>
      <c r="BR108" s="156"/>
      <c r="BS108" s="156"/>
      <c r="BT108" s="156"/>
      <c r="BU108" s="156"/>
      <c r="BV108" s="156"/>
    </row>
    <row r="109" spans="63:74" x14ac:dyDescent="0.15">
      <c r="BK109" s="156"/>
      <c r="BL109" s="156"/>
      <c r="BM109" s="156"/>
      <c r="BN109" s="156"/>
      <c r="BO109" s="156"/>
      <c r="BP109" s="156"/>
      <c r="BQ109" s="156"/>
      <c r="BR109" s="156"/>
      <c r="BS109" s="156"/>
      <c r="BT109" s="156"/>
      <c r="BU109" s="156"/>
      <c r="BV109" s="156"/>
    </row>
    <row r="110" spans="63:74" x14ac:dyDescent="0.15">
      <c r="BK110" s="156"/>
      <c r="BL110" s="156"/>
      <c r="BM110" s="156"/>
      <c r="BN110" s="156"/>
      <c r="BO110" s="156"/>
      <c r="BP110" s="156"/>
      <c r="BQ110" s="156"/>
      <c r="BR110" s="156"/>
      <c r="BS110" s="156"/>
      <c r="BT110" s="156"/>
      <c r="BU110" s="156"/>
      <c r="BV110" s="156"/>
    </row>
    <row r="111" spans="63:74" x14ac:dyDescent="0.15">
      <c r="BK111" s="156"/>
      <c r="BL111" s="156"/>
      <c r="BM111" s="156"/>
      <c r="BN111" s="156"/>
      <c r="BO111" s="156"/>
      <c r="BP111" s="156"/>
      <c r="BQ111" s="156"/>
      <c r="BR111" s="156"/>
      <c r="BS111" s="156"/>
      <c r="BT111" s="156"/>
      <c r="BU111" s="156"/>
      <c r="BV111" s="156"/>
    </row>
    <row r="112" spans="63:74" x14ac:dyDescent="0.15">
      <c r="BK112" s="156"/>
      <c r="BL112" s="156"/>
      <c r="BM112" s="156"/>
      <c r="BN112" s="156"/>
      <c r="BO112" s="156"/>
      <c r="BP112" s="156"/>
      <c r="BQ112" s="156"/>
      <c r="BR112" s="156"/>
      <c r="BS112" s="156"/>
      <c r="BT112" s="156"/>
      <c r="BU112" s="156"/>
      <c r="BV112" s="156"/>
    </row>
    <row r="113" spans="63:74" x14ac:dyDescent="0.15">
      <c r="BK113" s="156"/>
      <c r="BL113" s="156"/>
      <c r="BM113" s="156"/>
      <c r="BN113" s="156"/>
      <c r="BO113" s="156"/>
      <c r="BP113" s="156"/>
      <c r="BQ113" s="156"/>
      <c r="BR113" s="156"/>
      <c r="BS113" s="156"/>
      <c r="BT113" s="156"/>
      <c r="BU113" s="156"/>
      <c r="BV113" s="156"/>
    </row>
    <row r="114" spans="63:74" x14ac:dyDescent="0.15">
      <c r="BK114" s="156"/>
      <c r="BL114" s="156"/>
      <c r="BM114" s="156"/>
      <c r="BN114" s="156"/>
      <c r="BO114" s="156"/>
      <c r="BP114" s="156"/>
      <c r="BQ114" s="156"/>
      <c r="BR114" s="156"/>
      <c r="BS114" s="156"/>
      <c r="BT114" s="156"/>
      <c r="BU114" s="156"/>
      <c r="BV114" s="156"/>
    </row>
    <row r="115" spans="63:74" x14ac:dyDescent="0.15">
      <c r="BK115" s="156"/>
      <c r="BL115" s="156"/>
      <c r="BM115" s="156"/>
      <c r="BN115" s="156"/>
      <c r="BO115" s="156"/>
      <c r="BP115" s="156"/>
      <c r="BQ115" s="156"/>
      <c r="BR115" s="156"/>
      <c r="BS115" s="156"/>
      <c r="BT115" s="156"/>
      <c r="BU115" s="156"/>
      <c r="BV115" s="156"/>
    </row>
    <row r="116" spans="63:74" x14ac:dyDescent="0.15">
      <c r="BK116" s="156"/>
      <c r="BL116" s="156"/>
      <c r="BM116" s="156"/>
      <c r="BN116" s="156"/>
      <c r="BO116" s="156"/>
      <c r="BP116" s="156"/>
      <c r="BQ116" s="156"/>
      <c r="BR116" s="156"/>
      <c r="BS116" s="156"/>
      <c r="BT116" s="156"/>
      <c r="BU116" s="156"/>
      <c r="BV116" s="156"/>
    </row>
    <row r="117" spans="63:74" x14ac:dyDescent="0.15">
      <c r="BK117" s="156"/>
      <c r="BL117" s="156"/>
      <c r="BM117" s="156"/>
      <c r="BN117" s="156"/>
      <c r="BO117" s="156"/>
      <c r="BP117" s="156"/>
      <c r="BQ117" s="156"/>
      <c r="BR117" s="156"/>
      <c r="BS117" s="156"/>
      <c r="BT117" s="156"/>
      <c r="BU117" s="156"/>
      <c r="BV117" s="156"/>
    </row>
    <row r="118" spans="63:74" x14ac:dyDescent="0.15">
      <c r="BK118" s="156"/>
      <c r="BL118" s="156"/>
      <c r="BM118" s="156"/>
      <c r="BN118" s="156"/>
      <c r="BO118" s="156"/>
      <c r="BP118" s="156"/>
      <c r="BQ118" s="156"/>
      <c r="BR118" s="156"/>
      <c r="BS118" s="156"/>
      <c r="BT118" s="156"/>
      <c r="BU118" s="156"/>
      <c r="BV118" s="156"/>
    </row>
    <row r="119" spans="63:74" x14ac:dyDescent="0.15">
      <c r="BK119" s="156"/>
      <c r="BL119" s="156"/>
      <c r="BM119" s="156"/>
      <c r="BN119" s="156"/>
      <c r="BO119" s="156"/>
      <c r="BP119" s="156"/>
      <c r="BQ119" s="156"/>
      <c r="BR119" s="156"/>
      <c r="BS119" s="156"/>
      <c r="BT119" s="156"/>
      <c r="BU119" s="156"/>
      <c r="BV119" s="156"/>
    </row>
    <row r="120" spans="63:74" x14ac:dyDescent="0.15">
      <c r="BK120" s="156"/>
      <c r="BL120" s="156"/>
      <c r="BM120" s="156"/>
      <c r="BN120" s="156"/>
      <c r="BO120" s="156"/>
      <c r="BP120" s="156"/>
      <c r="BQ120" s="156"/>
      <c r="BR120" s="156"/>
      <c r="BS120" s="156"/>
      <c r="BT120" s="156"/>
      <c r="BU120" s="156"/>
      <c r="BV120" s="156"/>
    </row>
    <row r="121" spans="63:74" x14ac:dyDescent="0.15">
      <c r="BK121" s="156"/>
      <c r="BL121" s="156"/>
      <c r="BM121" s="156"/>
      <c r="BN121" s="156"/>
      <c r="BO121" s="156"/>
      <c r="BP121" s="156"/>
      <c r="BQ121" s="156"/>
      <c r="BR121" s="156"/>
      <c r="BS121" s="156"/>
      <c r="BT121" s="156"/>
      <c r="BU121" s="156"/>
      <c r="BV121" s="156"/>
    </row>
    <row r="122" spans="63:74" x14ac:dyDescent="0.15">
      <c r="BK122" s="156"/>
      <c r="BL122" s="156"/>
      <c r="BM122" s="156"/>
      <c r="BN122" s="156"/>
      <c r="BO122" s="156"/>
      <c r="BP122" s="156"/>
      <c r="BQ122" s="156"/>
      <c r="BR122" s="156"/>
      <c r="BS122" s="156"/>
      <c r="BT122" s="156"/>
      <c r="BU122" s="156"/>
      <c r="BV122" s="156"/>
    </row>
    <row r="123" spans="63:74" x14ac:dyDescent="0.15">
      <c r="BK123" s="156"/>
      <c r="BL123" s="156"/>
      <c r="BM123" s="156"/>
      <c r="BN123" s="156"/>
      <c r="BO123" s="156"/>
      <c r="BP123" s="156"/>
      <c r="BQ123" s="156"/>
      <c r="BR123" s="156"/>
      <c r="BS123" s="156"/>
      <c r="BT123" s="156"/>
      <c r="BU123" s="156"/>
      <c r="BV123" s="156"/>
    </row>
    <row r="124" spans="63:74" x14ac:dyDescent="0.15">
      <c r="BK124" s="156"/>
      <c r="BL124" s="156"/>
      <c r="BM124" s="156"/>
      <c r="BN124" s="156"/>
      <c r="BO124" s="156"/>
      <c r="BP124" s="156"/>
      <c r="BQ124" s="156"/>
      <c r="BR124" s="156"/>
      <c r="BS124" s="156"/>
      <c r="BT124" s="156"/>
      <c r="BU124" s="156"/>
      <c r="BV124" s="156"/>
    </row>
    <row r="125" spans="63:74" x14ac:dyDescent="0.15">
      <c r="BK125" s="156"/>
      <c r="BL125" s="156"/>
      <c r="BM125" s="156"/>
      <c r="BN125" s="156"/>
      <c r="BO125" s="156"/>
      <c r="BP125" s="156"/>
      <c r="BQ125" s="156"/>
      <c r="BR125" s="156"/>
      <c r="BS125" s="156"/>
      <c r="BT125" s="156"/>
      <c r="BU125" s="156"/>
      <c r="BV125" s="156"/>
    </row>
    <row r="126" spans="63:74" x14ac:dyDescent="0.15">
      <c r="BK126" s="156"/>
      <c r="BL126" s="156"/>
      <c r="BM126" s="156"/>
      <c r="BN126" s="156"/>
      <c r="BO126" s="156"/>
      <c r="BP126" s="156"/>
      <c r="BQ126" s="156"/>
      <c r="BR126" s="156"/>
      <c r="BS126" s="156"/>
      <c r="BT126" s="156"/>
      <c r="BU126" s="156"/>
      <c r="BV126" s="156"/>
    </row>
    <row r="127" spans="63:74" x14ac:dyDescent="0.15">
      <c r="BK127" s="156"/>
      <c r="BL127" s="156"/>
      <c r="BM127" s="156"/>
      <c r="BN127" s="156"/>
      <c r="BO127" s="156"/>
      <c r="BP127" s="156"/>
      <c r="BQ127" s="156"/>
      <c r="BR127" s="156"/>
      <c r="BS127" s="156"/>
      <c r="BT127" s="156"/>
      <c r="BU127" s="156"/>
      <c r="BV127" s="156"/>
    </row>
    <row r="128" spans="63:74" x14ac:dyDescent="0.15">
      <c r="BK128" s="156"/>
      <c r="BL128" s="156"/>
      <c r="BM128" s="156"/>
      <c r="BN128" s="156"/>
      <c r="BO128" s="156"/>
      <c r="BP128" s="156"/>
      <c r="BQ128" s="156"/>
      <c r="BR128" s="156"/>
      <c r="BS128" s="156"/>
      <c r="BT128" s="156"/>
      <c r="BU128" s="156"/>
      <c r="BV128" s="156"/>
    </row>
  </sheetData>
  <mergeCells count="19">
    <mergeCell ref="AY3:BJ3"/>
    <mergeCell ref="BK3:BV3"/>
    <mergeCell ref="B31:Q31"/>
    <mergeCell ref="B32:Q32"/>
    <mergeCell ref="A1:A2"/>
    <mergeCell ref="B1:AL1"/>
    <mergeCell ref="C3:N3"/>
    <mergeCell ref="O3:Z3"/>
    <mergeCell ref="AA3:AL3"/>
    <mergeCell ref="AM3:AX3"/>
    <mergeCell ref="B40:Q40"/>
    <mergeCell ref="B41:Q41"/>
    <mergeCell ref="B30:Q30"/>
    <mergeCell ref="B34:R34"/>
    <mergeCell ref="B33:Q33"/>
    <mergeCell ref="B35:Q35"/>
    <mergeCell ref="B36:Q36"/>
    <mergeCell ref="B37:Q37"/>
    <mergeCell ref="B39:Q39"/>
  </mergeCells>
  <phoneticPr fontId="50" type="noConversion"/>
  <hyperlinks>
    <hyperlink ref="A1:A2" location="Contents!A1" display="Table of Contents" xr:uid="{914F9250-91DC-41F8-B473-F2E97645EB18}"/>
  </hyperlinks>
  <pageMargins left="0.25" right="0.25" top="0.25" bottom="0.25" header="0.5" footer="0.5"/>
  <pageSetup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R5" transitionEvaluation="1" transitionEntry="1">
    <pageSetUpPr fitToPage="1"/>
  </sheetPr>
  <dimension ref="A1:BV146"/>
  <sheetViews>
    <sheetView showGridLines="0" zoomScaleNormal="100" workbookViewId="0">
      <pane xSplit="2" ySplit="4" topLeftCell="AR5" activePane="bottomRight" state="frozen"/>
      <selection activeCell="BF1" sqref="BF1"/>
      <selection pane="topRight" activeCell="BF1" sqref="BF1"/>
      <selection pane="bottomLeft" activeCell="BF1" sqref="BF1"/>
      <selection pane="bottomRight" activeCell="B16" sqref="B16"/>
    </sheetView>
  </sheetViews>
  <sheetFormatPr defaultColWidth="9.5703125" defaultRowHeight="11.25" x14ac:dyDescent="0.2"/>
  <cols>
    <col min="1" max="1" width="10.5703125" style="7" bestFit="1" customWidth="1"/>
    <col min="2" max="2" width="56.5703125" style="7" customWidth="1"/>
    <col min="3" max="12" width="6.5703125" style="7" customWidth="1"/>
    <col min="13" max="13" width="7.42578125" style="7" customWidth="1"/>
    <col min="14" max="50" width="6.5703125" style="7" customWidth="1"/>
    <col min="51" max="55" width="6.5703125" style="140" customWidth="1"/>
    <col min="56" max="58" width="6.5703125" style="362" customWidth="1"/>
    <col min="59" max="62" width="6.5703125" style="140" customWidth="1"/>
    <col min="63" max="74" width="6.5703125" style="7" customWidth="1"/>
    <col min="75" max="16384" width="9.5703125" style="7"/>
  </cols>
  <sheetData>
    <row r="1" spans="1:74" ht="12.75" x14ac:dyDescent="0.2">
      <c r="A1" s="777" t="s">
        <v>516</v>
      </c>
      <c r="B1" s="779" t="s">
        <v>155</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s="8" customFormat="1" ht="12.75" x14ac:dyDescent="0.2">
      <c r="A2" s="778"/>
      <c r="B2" s="251" t="str">
        <f>"U.S. Energy Information Administration  |  Short-Term Energy Outlook  - "&amp;Dates!D1</f>
        <v>U.S. Energy Information Administration  |  Short-Term Energy Outlook  - June 2024</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Y2" s="162"/>
      <c r="AZ2" s="162"/>
      <c r="BA2" s="162"/>
      <c r="BB2" s="162"/>
      <c r="BC2" s="162"/>
      <c r="BD2" s="309"/>
      <c r="BE2" s="309"/>
      <c r="BF2" s="309"/>
      <c r="BG2" s="162"/>
      <c r="BH2" s="162"/>
      <c r="BI2" s="162"/>
      <c r="BJ2" s="162"/>
    </row>
    <row r="3" spans="1:74"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13"/>
      <c r="B5" s="14" t="s">
        <v>839</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174"/>
      <c r="AZ5" s="174"/>
      <c r="BA5" s="174"/>
      <c r="BB5" s="174"/>
      <c r="BC5" s="174"/>
      <c r="BD5" s="428"/>
      <c r="BE5" s="428"/>
      <c r="BF5" s="428"/>
      <c r="BG5" s="428"/>
      <c r="BH5" s="429"/>
      <c r="BI5" s="429"/>
      <c r="BJ5" s="429"/>
      <c r="BK5" s="429"/>
      <c r="BL5" s="429"/>
      <c r="BM5" s="429"/>
      <c r="BN5" s="429"/>
      <c r="BO5" s="429"/>
      <c r="BP5" s="429"/>
      <c r="BQ5" s="429"/>
      <c r="BR5" s="429"/>
      <c r="BS5" s="429"/>
      <c r="BT5" s="429"/>
      <c r="BU5" s="429"/>
      <c r="BV5" s="429"/>
    </row>
    <row r="6" spans="1:74" ht="11.1" customHeight="1" x14ac:dyDescent="0.2">
      <c r="A6" s="13"/>
      <c r="B6" s="14"/>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174"/>
      <c r="AZ6" s="174"/>
      <c r="BA6" s="174"/>
      <c r="BB6" s="174"/>
      <c r="BC6" s="174"/>
      <c r="BD6" s="428"/>
      <c r="BE6" s="428"/>
      <c r="BF6" s="428"/>
      <c r="BG6" s="428"/>
      <c r="BH6" s="429"/>
      <c r="BI6" s="429"/>
      <c r="BJ6" s="429"/>
      <c r="BK6" s="429"/>
      <c r="BL6" s="429"/>
      <c r="BM6" s="429" t="s">
        <v>603</v>
      </c>
      <c r="BN6" s="429"/>
      <c r="BO6" s="429"/>
      <c r="BP6" s="429"/>
      <c r="BQ6" s="429"/>
      <c r="BR6" s="429"/>
      <c r="BS6" s="429"/>
      <c r="BT6" s="429"/>
      <c r="BU6" s="429"/>
      <c r="BV6" s="429"/>
    </row>
    <row r="7" spans="1:74" ht="11.1" customHeight="1" x14ac:dyDescent="0.2">
      <c r="A7" s="13"/>
      <c r="B7" s="440" t="s">
        <v>70</v>
      </c>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174"/>
      <c r="AZ7" s="352"/>
      <c r="BA7" s="174"/>
      <c r="BB7" s="174"/>
      <c r="BC7" s="174"/>
      <c r="BD7" s="428"/>
      <c r="BE7" s="428"/>
      <c r="BF7" s="428"/>
      <c r="BG7" s="428"/>
      <c r="BH7" s="429"/>
      <c r="BI7" s="429"/>
      <c r="BJ7" s="429"/>
      <c r="BK7" s="429"/>
      <c r="BL7" s="429"/>
      <c r="BM7" s="429"/>
      <c r="BN7" s="429"/>
      <c r="BO7" s="429"/>
      <c r="BP7" s="429"/>
      <c r="BQ7" s="429"/>
      <c r="BR7" s="429"/>
      <c r="BS7" s="430"/>
      <c r="BT7" s="429"/>
      <c r="BU7" s="429"/>
      <c r="BV7" s="429"/>
    </row>
    <row r="8" spans="1:74" ht="11.1" customHeight="1" x14ac:dyDescent="0.2">
      <c r="A8" s="13" t="s">
        <v>260</v>
      </c>
      <c r="B8" s="441" t="s">
        <v>57</v>
      </c>
      <c r="C8" s="419">
        <v>12.850118999999999</v>
      </c>
      <c r="D8" s="419">
        <v>12.844479</v>
      </c>
      <c r="E8" s="419">
        <v>12.795216999999999</v>
      </c>
      <c r="F8" s="419">
        <v>11.910579</v>
      </c>
      <c r="G8" s="419">
        <v>9.7139690000000005</v>
      </c>
      <c r="H8" s="419">
        <v>10.446463</v>
      </c>
      <c r="I8" s="419">
        <v>11.003636</v>
      </c>
      <c r="J8" s="419">
        <v>10.578666</v>
      </c>
      <c r="K8" s="419">
        <v>10.926155</v>
      </c>
      <c r="L8" s="419">
        <v>10.455707</v>
      </c>
      <c r="M8" s="419">
        <v>11.196146000000001</v>
      </c>
      <c r="N8" s="419">
        <v>11.171507</v>
      </c>
      <c r="O8" s="419">
        <v>11.137354</v>
      </c>
      <c r="P8" s="419">
        <v>9.9159360000000003</v>
      </c>
      <c r="Q8" s="419">
        <v>11.351134999999999</v>
      </c>
      <c r="R8" s="419">
        <v>11.317989000000001</v>
      </c>
      <c r="S8" s="419">
        <v>11.389749</v>
      </c>
      <c r="T8" s="419">
        <v>11.365923</v>
      </c>
      <c r="U8" s="419">
        <v>11.392429</v>
      </c>
      <c r="V8" s="419">
        <v>11.276332</v>
      </c>
      <c r="W8" s="419">
        <v>10.921417</v>
      </c>
      <c r="X8" s="419">
        <v>11.563782</v>
      </c>
      <c r="Y8" s="419">
        <v>11.781943999999999</v>
      </c>
      <c r="Z8" s="419">
        <v>11.678139</v>
      </c>
      <c r="AA8" s="419">
        <v>11.479767000000001</v>
      </c>
      <c r="AB8" s="419">
        <v>11.257889</v>
      </c>
      <c r="AC8" s="419">
        <v>11.806029000000001</v>
      </c>
      <c r="AD8" s="419">
        <v>11.769842000000001</v>
      </c>
      <c r="AE8" s="419">
        <v>11.734401999999999</v>
      </c>
      <c r="AF8" s="419">
        <v>11.800309</v>
      </c>
      <c r="AG8" s="419">
        <v>11.834305000000001</v>
      </c>
      <c r="AH8" s="419">
        <v>11.985232</v>
      </c>
      <c r="AI8" s="419">
        <v>12.325189999999999</v>
      </c>
      <c r="AJ8" s="419">
        <v>12.377552</v>
      </c>
      <c r="AK8" s="419">
        <v>12.376018</v>
      </c>
      <c r="AL8" s="419">
        <v>12.138051000000001</v>
      </c>
      <c r="AM8" s="419">
        <v>12.568448</v>
      </c>
      <c r="AN8" s="419">
        <v>12.532403</v>
      </c>
      <c r="AO8" s="419">
        <v>12.770144</v>
      </c>
      <c r="AP8" s="419">
        <v>12.649998</v>
      </c>
      <c r="AQ8" s="419">
        <v>12.693955000000001</v>
      </c>
      <c r="AR8" s="419">
        <v>12.894467000000001</v>
      </c>
      <c r="AS8" s="419">
        <v>12.925407999999999</v>
      </c>
      <c r="AT8" s="419">
        <v>13.041109000000001</v>
      </c>
      <c r="AU8" s="419">
        <v>13.246560000000001</v>
      </c>
      <c r="AV8" s="419">
        <v>13.218734</v>
      </c>
      <c r="AW8" s="419">
        <v>13.295252</v>
      </c>
      <c r="AX8" s="419">
        <v>13.264092</v>
      </c>
      <c r="AY8" s="419">
        <v>12.553175</v>
      </c>
      <c r="AZ8" s="419">
        <v>13.105371</v>
      </c>
      <c r="BA8" s="419">
        <v>13.182041</v>
      </c>
      <c r="BB8" s="419">
        <v>13.150111524</v>
      </c>
      <c r="BC8" s="419">
        <v>13.200367525000001</v>
      </c>
      <c r="BD8" s="431">
        <v>13.166729999999999</v>
      </c>
      <c r="BE8" s="431">
        <v>13.266209999999999</v>
      </c>
      <c r="BF8" s="431">
        <v>13.34985</v>
      </c>
      <c r="BG8" s="431">
        <v>13.361140000000001</v>
      </c>
      <c r="BH8" s="431">
        <v>13.42911</v>
      </c>
      <c r="BI8" s="431">
        <v>13.514419999999999</v>
      </c>
      <c r="BJ8" s="431">
        <v>13.54983</v>
      </c>
      <c r="BK8" s="431">
        <v>13.5693</v>
      </c>
      <c r="BL8" s="431">
        <v>13.329470000000001</v>
      </c>
      <c r="BM8" s="431">
        <v>13.600009999999999</v>
      </c>
      <c r="BN8" s="431">
        <v>13.632009999999999</v>
      </c>
      <c r="BO8" s="431">
        <v>13.6934</v>
      </c>
      <c r="BP8" s="431">
        <v>13.71163</v>
      </c>
      <c r="BQ8" s="431">
        <v>13.73976</v>
      </c>
      <c r="BR8" s="431">
        <v>13.781219999999999</v>
      </c>
      <c r="BS8" s="431">
        <v>13.75295</v>
      </c>
      <c r="BT8" s="431">
        <v>13.824909999999999</v>
      </c>
      <c r="BU8" s="431">
        <v>13.892580000000001</v>
      </c>
      <c r="BV8" s="431">
        <v>13.917009999999999</v>
      </c>
    </row>
    <row r="9" spans="1:74" ht="11.1" customHeight="1" x14ac:dyDescent="0.2">
      <c r="A9" s="13"/>
      <c r="B9" s="441"/>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31"/>
      <c r="BE9" s="431"/>
      <c r="BF9" s="431"/>
      <c r="BG9" s="431"/>
      <c r="BH9" s="431"/>
      <c r="BI9" s="431"/>
      <c r="BJ9" s="431"/>
      <c r="BK9" s="431"/>
      <c r="BL9" s="431"/>
      <c r="BM9" s="431"/>
      <c r="BN9" s="431"/>
      <c r="BO9" s="431"/>
      <c r="BP9" s="431"/>
      <c r="BQ9" s="431"/>
      <c r="BR9" s="431"/>
      <c r="BS9" s="431"/>
      <c r="BT9" s="431"/>
      <c r="BU9" s="431"/>
      <c r="BV9" s="431"/>
    </row>
    <row r="10" spans="1:74" ht="11.1" customHeight="1" x14ac:dyDescent="0.2">
      <c r="A10" s="13"/>
      <c r="B10" s="440" t="s">
        <v>847</v>
      </c>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32"/>
      <c r="BE10" s="432"/>
      <c r="BF10" s="432"/>
      <c r="BG10" s="432"/>
      <c r="BH10" s="432"/>
      <c r="BI10" s="432"/>
      <c r="BJ10" s="432"/>
      <c r="BK10" s="432"/>
      <c r="BL10" s="432"/>
      <c r="BM10" s="432"/>
      <c r="BN10" s="432"/>
      <c r="BO10" s="432"/>
      <c r="BP10" s="432"/>
      <c r="BQ10" s="432"/>
      <c r="BR10" s="432"/>
      <c r="BS10" s="432"/>
      <c r="BT10" s="432"/>
      <c r="BU10" s="432"/>
      <c r="BV10" s="432"/>
    </row>
    <row r="11" spans="1:74" ht="11.1" customHeight="1" x14ac:dyDescent="0.2">
      <c r="A11" s="13" t="s">
        <v>291</v>
      </c>
      <c r="B11" s="441" t="s">
        <v>60</v>
      </c>
      <c r="C11" s="421">
        <v>97.369451612999995</v>
      </c>
      <c r="D11" s="421">
        <v>95.498275862</v>
      </c>
      <c r="E11" s="421">
        <v>95.251677419000004</v>
      </c>
      <c r="F11" s="421">
        <v>95.024733333</v>
      </c>
      <c r="G11" s="421">
        <v>87.865387096999996</v>
      </c>
      <c r="H11" s="421">
        <v>90.400933332999998</v>
      </c>
      <c r="I11" s="421">
        <v>90.343129031999993</v>
      </c>
      <c r="J11" s="421">
        <v>90.392741935000004</v>
      </c>
      <c r="K11" s="421">
        <v>91.293066667000005</v>
      </c>
      <c r="L11" s="421">
        <v>89.707580644999993</v>
      </c>
      <c r="M11" s="421">
        <v>92.499433332999999</v>
      </c>
      <c r="N11" s="421">
        <v>93.106387096999995</v>
      </c>
      <c r="O11" s="421">
        <v>92.644387097000006</v>
      </c>
      <c r="P11" s="421">
        <v>85.780857143000006</v>
      </c>
      <c r="Q11" s="421">
        <v>93.553870967999998</v>
      </c>
      <c r="R11" s="421">
        <v>94.286233332999998</v>
      </c>
      <c r="S11" s="421">
        <v>94.210677419000007</v>
      </c>
      <c r="T11" s="421">
        <v>93.873199999999997</v>
      </c>
      <c r="U11" s="421">
        <v>94.760225805999994</v>
      </c>
      <c r="V11" s="421">
        <v>95.041032258000001</v>
      </c>
      <c r="W11" s="421">
        <v>95.686233333000004</v>
      </c>
      <c r="X11" s="421">
        <v>97.205645161000007</v>
      </c>
      <c r="Y11" s="421">
        <v>98.302733333000006</v>
      </c>
      <c r="Z11" s="421">
        <v>99.131096774</v>
      </c>
      <c r="AA11" s="421">
        <v>96.223290323000001</v>
      </c>
      <c r="AB11" s="421">
        <v>95.969892857000005</v>
      </c>
      <c r="AC11" s="421">
        <v>97.626741934999998</v>
      </c>
      <c r="AD11" s="421">
        <v>98.322833333000005</v>
      </c>
      <c r="AE11" s="421">
        <v>99.101548386999994</v>
      </c>
      <c r="AF11" s="421">
        <v>99.340366666999998</v>
      </c>
      <c r="AG11" s="421">
        <v>100.38154839000001</v>
      </c>
      <c r="AH11" s="421">
        <v>100.89625805999999</v>
      </c>
      <c r="AI11" s="421">
        <v>102.35493332999999</v>
      </c>
      <c r="AJ11" s="421">
        <v>102.24535484</v>
      </c>
      <c r="AK11" s="421">
        <v>102.23686667</v>
      </c>
      <c r="AL11" s="421">
        <v>100.24170968</v>
      </c>
      <c r="AM11" s="421">
        <v>101.90183871000001</v>
      </c>
      <c r="AN11" s="421">
        <v>101.98492856999999</v>
      </c>
      <c r="AO11" s="421">
        <v>102.87716129</v>
      </c>
      <c r="AP11" s="421">
        <v>102.64553333000001</v>
      </c>
      <c r="AQ11" s="421">
        <v>103.56416129</v>
      </c>
      <c r="AR11" s="421">
        <v>103.25016667</v>
      </c>
      <c r="AS11" s="421">
        <v>103.38409677</v>
      </c>
      <c r="AT11" s="421">
        <v>104.51551612999999</v>
      </c>
      <c r="AU11" s="421">
        <v>104.48699999999999</v>
      </c>
      <c r="AV11" s="421">
        <v>104.34893547999999</v>
      </c>
      <c r="AW11" s="421">
        <v>105.89503333</v>
      </c>
      <c r="AX11" s="421">
        <v>106.46545161</v>
      </c>
      <c r="AY11" s="421">
        <v>103.56674194</v>
      </c>
      <c r="AZ11" s="421">
        <v>105.79603448</v>
      </c>
      <c r="BA11" s="421">
        <v>102.57909677000001</v>
      </c>
      <c r="BB11" s="421">
        <v>101.02200000000001</v>
      </c>
      <c r="BC11" s="421">
        <v>100.4652</v>
      </c>
      <c r="BD11" s="433">
        <v>99.750510000000006</v>
      </c>
      <c r="BE11" s="433">
        <v>100.6713</v>
      </c>
      <c r="BF11" s="433">
        <v>101.5061</v>
      </c>
      <c r="BG11" s="433">
        <v>102.0424</v>
      </c>
      <c r="BH11" s="433">
        <v>102.1538</v>
      </c>
      <c r="BI11" s="433">
        <v>102.60469999999999</v>
      </c>
      <c r="BJ11" s="433">
        <v>102.64530000000001</v>
      </c>
      <c r="BK11" s="433">
        <v>102.3446</v>
      </c>
      <c r="BL11" s="433">
        <v>102.25490000000001</v>
      </c>
      <c r="BM11" s="433">
        <v>104.0908</v>
      </c>
      <c r="BN11" s="433">
        <v>104.1399</v>
      </c>
      <c r="BO11" s="433">
        <v>104.3155</v>
      </c>
      <c r="BP11" s="433">
        <v>104.4871</v>
      </c>
      <c r="BQ11" s="433">
        <v>104.6112</v>
      </c>
      <c r="BR11" s="433">
        <v>104.65479999999999</v>
      </c>
      <c r="BS11" s="433">
        <v>104.7628</v>
      </c>
      <c r="BT11" s="433">
        <v>105.0475</v>
      </c>
      <c r="BU11" s="433">
        <v>105.6267</v>
      </c>
      <c r="BV11" s="433">
        <v>106.35380000000001</v>
      </c>
    </row>
    <row r="12" spans="1:74" ht="11.1" customHeight="1" x14ac:dyDescent="0.2">
      <c r="A12" s="13"/>
      <c r="B12" s="442"/>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31"/>
      <c r="BE12" s="431"/>
      <c r="BF12" s="431"/>
      <c r="BG12" s="431"/>
      <c r="BH12" s="431"/>
      <c r="BI12" s="431"/>
      <c r="BJ12" s="431"/>
      <c r="BK12" s="431"/>
      <c r="BL12" s="431"/>
      <c r="BM12" s="431"/>
      <c r="BN12" s="431"/>
      <c r="BO12" s="431"/>
      <c r="BP12" s="431"/>
      <c r="BQ12" s="431"/>
      <c r="BR12" s="431"/>
      <c r="BS12" s="431"/>
      <c r="BT12" s="431"/>
      <c r="BU12" s="431"/>
      <c r="BV12" s="431"/>
    </row>
    <row r="13" spans="1:74" ht="11.1" customHeight="1" x14ac:dyDescent="0.2">
      <c r="A13" s="13"/>
      <c r="B13" s="440" t="s">
        <v>509</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32"/>
      <c r="BE13" s="432"/>
      <c r="BF13" s="432"/>
      <c r="BG13" s="432"/>
      <c r="BH13" s="432"/>
      <c r="BI13" s="432"/>
      <c r="BJ13" s="432"/>
      <c r="BK13" s="432"/>
      <c r="BL13" s="432"/>
      <c r="BM13" s="432"/>
      <c r="BN13" s="432"/>
      <c r="BO13" s="432"/>
      <c r="BP13" s="432"/>
      <c r="BQ13" s="432"/>
      <c r="BR13" s="432"/>
      <c r="BS13" s="432"/>
      <c r="BT13" s="432"/>
      <c r="BU13" s="432"/>
      <c r="BV13" s="432"/>
    </row>
    <row r="14" spans="1:74" ht="11.1" customHeight="1" x14ac:dyDescent="0.2">
      <c r="A14" s="13" t="s">
        <v>126</v>
      </c>
      <c r="B14" s="441" t="s">
        <v>517</v>
      </c>
      <c r="C14" s="421">
        <v>55.666972999999999</v>
      </c>
      <c r="D14" s="421">
        <v>47.425207999999998</v>
      </c>
      <c r="E14" s="421">
        <v>46.106031999999999</v>
      </c>
      <c r="F14" s="421">
        <v>39.346704000000003</v>
      </c>
      <c r="G14" s="421">
        <v>37.262844999999999</v>
      </c>
      <c r="H14" s="421">
        <v>39.608334999999997</v>
      </c>
      <c r="I14" s="421">
        <v>43.217199999999998</v>
      </c>
      <c r="J14" s="421">
        <v>47.522893000000003</v>
      </c>
      <c r="K14" s="421">
        <v>45.141308000000002</v>
      </c>
      <c r="L14" s="421">
        <v>44.988278999999999</v>
      </c>
      <c r="M14" s="421">
        <v>44.344920999999999</v>
      </c>
      <c r="N14" s="421">
        <v>44.803655999999997</v>
      </c>
      <c r="O14" s="421">
        <v>48.495550999999999</v>
      </c>
      <c r="P14" s="421">
        <v>40.817064999999999</v>
      </c>
      <c r="Q14" s="421">
        <v>50.817703000000002</v>
      </c>
      <c r="R14" s="421">
        <v>45.294547000000001</v>
      </c>
      <c r="S14" s="421">
        <v>48.607135999999997</v>
      </c>
      <c r="T14" s="421">
        <v>48.772692999999997</v>
      </c>
      <c r="U14" s="421">
        <v>48.47289</v>
      </c>
      <c r="V14" s="421">
        <v>50.039026</v>
      </c>
      <c r="W14" s="421">
        <v>49.759599999999999</v>
      </c>
      <c r="X14" s="421">
        <v>48.953837999999998</v>
      </c>
      <c r="Y14" s="421">
        <v>48.825009999999999</v>
      </c>
      <c r="Z14" s="421">
        <v>48.576219000000002</v>
      </c>
      <c r="AA14" s="421">
        <v>49.887262999999997</v>
      </c>
      <c r="AB14" s="421">
        <v>47.875067000000001</v>
      </c>
      <c r="AC14" s="421">
        <v>51.548139999999997</v>
      </c>
      <c r="AD14" s="421">
        <v>46.387467999999998</v>
      </c>
      <c r="AE14" s="421">
        <v>49.552526</v>
      </c>
      <c r="AF14" s="421">
        <v>48.670070000000003</v>
      </c>
      <c r="AG14" s="421">
        <v>49.301246999999996</v>
      </c>
      <c r="AH14" s="421">
        <v>53.601346999999997</v>
      </c>
      <c r="AI14" s="421">
        <v>51.574119000000003</v>
      </c>
      <c r="AJ14" s="421">
        <v>51.331895000000003</v>
      </c>
      <c r="AK14" s="421">
        <v>48.753593000000002</v>
      </c>
      <c r="AL14" s="421">
        <v>45.672547000000002</v>
      </c>
      <c r="AM14" s="421">
        <v>51.009971999999998</v>
      </c>
      <c r="AN14" s="421">
        <v>45.712603000000001</v>
      </c>
      <c r="AO14" s="421">
        <v>51.983674999999998</v>
      </c>
      <c r="AP14" s="421">
        <v>46.968510999999999</v>
      </c>
      <c r="AQ14" s="421">
        <v>48.223477000000003</v>
      </c>
      <c r="AR14" s="421">
        <v>47.145741999999998</v>
      </c>
      <c r="AS14" s="421">
        <v>46.519917999999997</v>
      </c>
      <c r="AT14" s="421">
        <v>50.543283000000002</v>
      </c>
      <c r="AU14" s="421">
        <v>48.541806999999999</v>
      </c>
      <c r="AV14" s="421">
        <v>47.603946000000001</v>
      </c>
      <c r="AW14" s="421">
        <v>47.519768999999997</v>
      </c>
      <c r="AX14" s="421">
        <v>45.711925999999998</v>
      </c>
      <c r="AY14" s="421">
        <v>42.950051000000002</v>
      </c>
      <c r="AZ14" s="421">
        <v>42.837271000000001</v>
      </c>
      <c r="BA14" s="421">
        <v>40.611969000000002</v>
      </c>
      <c r="BB14" s="421">
        <v>33.066502</v>
      </c>
      <c r="BC14" s="421">
        <v>36.795693</v>
      </c>
      <c r="BD14" s="433">
        <v>38.8414</v>
      </c>
      <c r="BE14" s="433">
        <v>43.253360000000001</v>
      </c>
      <c r="BF14" s="433">
        <v>50.086770000000001</v>
      </c>
      <c r="BG14" s="433">
        <v>45.91751</v>
      </c>
      <c r="BH14" s="433">
        <v>46.121580000000002</v>
      </c>
      <c r="BI14" s="433">
        <v>43.57891</v>
      </c>
      <c r="BJ14" s="433">
        <v>42.027099999999997</v>
      </c>
      <c r="BK14" s="433">
        <v>45.643520000000002</v>
      </c>
      <c r="BL14" s="433">
        <v>39.676250000000003</v>
      </c>
      <c r="BM14" s="433">
        <v>41.78105</v>
      </c>
      <c r="BN14" s="433">
        <v>35.154319999999998</v>
      </c>
      <c r="BO14" s="433">
        <v>37.481499999999997</v>
      </c>
      <c r="BP14" s="433">
        <v>38.016330000000004</v>
      </c>
      <c r="BQ14" s="433">
        <v>41.865920000000003</v>
      </c>
      <c r="BR14" s="433">
        <v>48.192839999999997</v>
      </c>
      <c r="BS14" s="433">
        <v>43.9985</v>
      </c>
      <c r="BT14" s="433">
        <v>44.87941</v>
      </c>
      <c r="BU14" s="433">
        <v>42.429729999999999</v>
      </c>
      <c r="BV14" s="433">
        <v>41.211129999999997</v>
      </c>
    </row>
    <row r="15" spans="1:74" ht="11.1" customHeight="1" x14ac:dyDescent="0.2">
      <c r="A15" s="13"/>
      <c r="B15" s="15"/>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32"/>
      <c r="BE15" s="432"/>
      <c r="BF15" s="432"/>
      <c r="BG15" s="432"/>
      <c r="BH15" s="432"/>
      <c r="BI15" s="432"/>
      <c r="BJ15" s="432"/>
      <c r="BK15" s="432"/>
      <c r="BL15" s="432"/>
      <c r="BM15" s="432"/>
      <c r="BN15" s="432"/>
      <c r="BO15" s="432"/>
      <c r="BP15" s="432"/>
      <c r="BQ15" s="432"/>
      <c r="BR15" s="432"/>
      <c r="BS15" s="432"/>
      <c r="BT15" s="432"/>
      <c r="BU15" s="432"/>
      <c r="BV15" s="432"/>
    </row>
    <row r="16" spans="1:74" ht="11.1" customHeight="1" x14ac:dyDescent="0.2">
      <c r="A16" s="10"/>
      <c r="B16" s="14" t="s">
        <v>510</v>
      </c>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32"/>
      <c r="BE16" s="432"/>
      <c r="BF16" s="432"/>
      <c r="BG16" s="432"/>
      <c r="BH16" s="432"/>
      <c r="BI16" s="432"/>
      <c r="BJ16" s="432"/>
      <c r="BK16" s="432"/>
      <c r="BL16" s="432"/>
      <c r="BM16" s="432"/>
      <c r="BN16" s="432"/>
      <c r="BO16" s="432"/>
      <c r="BP16" s="432"/>
      <c r="BQ16" s="432"/>
      <c r="BR16" s="432"/>
      <c r="BS16" s="432"/>
      <c r="BT16" s="432"/>
      <c r="BU16" s="432"/>
      <c r="BV16" s="432"/>
    </row>
    <row r="17" spans="1:74" ht="11.1" customHeight="1" x14ac:dyDescent="0.2">
      <c r="A17" s="10"/>
      <c r="B17" s="14"/>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32"/>
      <c r="BE17" s="432"/>
      <c r="BF17" s="432"/>
      <c r="BG17" s="432"/>
      <c r="BH17" s="432"/>
      <c r="BI17" s="432"/>
      <c r="BJ17" s="432"/>
      <c r="BK17" s="432"/>
      <c r="BL17" s="432"/>
      <c r="BM17" s="432"/>
      <c r="BN17" s="432"/>
      <c r="BO17" s="432"/>
      <c r="BP17" s="432"/>
      <c r="BQ17" s="432"/>
      <c r="BR17" s="432"/>
      <c r="BS17" s="432"/>
      <c r="BT17" s="432"/>
      <c r="BU17" s="432"/>
      <c r="BV17" s="432"/>
    </row>
    <row r="18" spans="1:74" ht="11.1" customHeight="1" x14ac:dyDescent="0.2">
      <c r="A18" s="10"/>
      <c r="B18" s="440" t="s">
        <v>292</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34"/>
      <c r="BE18" s="434"/>
      <c r="BF18" s="434"/>
      <c r="BG18" s="434"/>
      <c r="BH18" s="434"/>
      <c r="BI18" s="434"/>
      <c r="BJ18" s="434"/>
      <c r="BK18" s="434"/>
      <c r="BL18" s="434"/>
      <c r="BM18" s="434"/>
      <c r="BN18" s="434"/>
      <c r="BO18" s="434"/>
      <c r="BP18" s="434"/>
      <c r="BQ18" s="434"/>
      <c r="BR18" s="434"/>
      <c r="BS18" s="434"/>
      <c r="BT18" s="434"/>
      <c r="BU18" s="434"/>
      <c r="BV18" s="434"/>
    </row>
    <row r="19" spans="1:74" ht="11.1" customHeight="1" x14ac:dyDescent="0.2">
      <c r="A19" s="13" t="s">
        <v>274</v>
      </c>
      <c r="B19" s="441" t="s">
        <v>57</v>
      </c>
      <c r="C19" s="419">
        <v>19.933385999999999</v>
      </c>
      <c r="D19" s="419">
        <v>20.132245999999999</v>
      </c>
      <c r="E19" s="419">
        <v>18.462838000000001</v>
      </c>
      <c r="F19" s="419">
        <v>14.548503</v>
      </c>
      <c r="G19" s="419">
        <v>16.078182999999999</v>
      </c>
      <c r="H19" s="419">
        <v>17.578056</v>
      </c>
      <c r="I19" s="419">
        <v>18.381069</v>
      </c>
      <c r="J19" s="419">
        <v>18.557874000000002</v>
      </c>
      <c r="K19" s="419">
        <v>18.414828</v>
      </c>
      <c r="L19" s="419">
        <v>18.613648000000001</v>
      </c>
      <c r="M19" s="419">
        <v>18.742515999999998</v>
      </c>
      <c r="N19" s="419">
        <v>18.801689</v>
      </c>
      <c r="O19" s="419">
        <v>18.814347999999999</v>
      </c>
      <c r="P19" s="419">
        <v>17.699107999999999</v>
      </c>
      <c r="Q19" s="419">
        <v>19.132116</v>
      </c>
      <c r="R19" s="419">
        <v>19.743698999999999</v>
      </c>
      <c r="S19" s="419">
        <v>20.049742999999999</v>
      </c>
      <c r="T19" s="419">
        <v>20.585872999999999</v>
      </c>
      <c r="U19" s="419">
        <v>20.171831000000001</v>
      </c>
      <c r="V19" s="419">
        <v>20.572572999999998</v>
      </c>
      <c r="W19" s="419">
        <v>20.138569</v>
      </c>
      <c r="X19" s="419">
        <v>20.37715</v>
      </c>
      <c r="Y19" s="419">
        <v>20.572648000000001</v>
      </c>
      <c r="Z19" s="419">
        <v>20.656690000000001</v>
      </c>
      <c r="AA19" s="419">
        <v>19.613111</v>
      </c>
      <c r="AB19" s="419">
        <v>20.190412999999999</v>
      </c>
      <c r="AC19" s="419">
        <v>20.483485999999999</v>
      </c>
      <c r="AD19" s="419">
        <v>19.727340999999999</v>
      </c>
      <c r="AE19" s="419">
        <v>19.839566999999999</v>
      </c>
      <c r="AF19" s="419">
        <v>20.433236999999998</v>
      </c>
      <c r="AG19" s="419">
        <v>19.925560999999998</v>
      </c>
      <c r="AH19" s="419">
        <v>20.265028999999998</v>
      </c>
      <c r="AI19" s="419">
        <v>20.129058000000001</v>
      </c>
      <c r="AJ19" s="419">
        <v>20.006618</v>
      </c>
      <c r="AK19" s="419">
        <v>20.214213999999998</v>
      </c>
      <c r="AL19" s="419">
        <v>19.327209</v>
      </c>
      <c r="AM19" s="419">
        <v>19.149204000000001</v>
      </c>
      <c r="AN19" s="419">
        <v>19.758786000000001</v>
      </c>
      <c r="AO19" s="419">
        <v>20.082774000000001</v>
      </c>
      <c r="AP19" s="419">
        <v>20.036802000000002</v>
      </c>
      <c r="AQ19" s="419">
        <v>20.395605</v>
      </c>
      <c r="AR19" s="419">
        <v>20.715786999999999</v>
      </c>
      <c r="AS19" s="419">
        <v>20.124354</v>
      </c>
      <c r="AT19" s="419">
        <v>20.881050999999999</v>
      </c>
      <c r="AU19" s="419">
        <v>20.092255999999999</v>
      </c>
      <c r="AV19" s="419">
        <v>20.680174999999998</v>
      </c>
      <c r="AW19" s="419">
        <v>20.710025999999999</v>
      </c>
      <c r="AX19" s="419">
        <v>20.293223000000001</v>
      </c>
      <c r="AY19" s="419">
        <v>19.586970999999998</v>
      </c>
      <c r="AZ19" s="419">
        <v>19.948528</v>
      </c>
      <c r="BA19" s="419">
        <v>19.877115</v>
      </c>
      <c r="BB19" s="419">
        <v>19.572839900000002</v>
      </c>
      <c r="BC19" s="419">
        <v>20.018500842000002</v>
      </c>
      <c r="BD19" s="431">
        <v>20.743200000000002</v>
      </c>
      <c r="BE19" s="431">
        <v>20.492979999999999</v>
      </c>
      <c r="BF19" s="431">
        <v>21.139019999999999</v>
      </c>
      <c r="BG19" s="431">
        <v>20.565750000000001</v>
      </c>
      <c r="BH19" s="431">
        <v>20.771429999999999</v>
      </c>
      <c r="BI19" s="431">
        <v>20.741779999999999</v>
      </c>
      <c r="BJ19" s="431">
        <v>20.584990000000001</v>
      </c>
      <c r="BK19" s="431">
        <v>20.12725</v>
      </c>
      <c r="BL19" s="431">
        <v>20.268350000000002</v>
      </c>
      <c r="BM19" s="431">
        <v>20.591850000000001</v>
      </c>
      <c r="BN19" s="431">
        <v>20.212900000000001</v>
      </c>
      <c r="BO19" s="431">
        <v>20.54814</v>
      </c>
      <c r="BP19" s="431">
        <v>20.960799999999999</v>
      </c>
      <c r="BQ19" s="431">
        <v>20.733789999999999</v>
      </c>
      <c r="BR19" s="431">
        <v>21.086279999999999</v>
      </c>
      <c r="BS19" s="431">
        <v>20.58708</v>
      </c>
      <c r="BT19" s="431">
        <v>20.880659999999999</v>
      </c>
      <c r="BU19" s="431">
        <v>20.744150000000001</v>
      </c>
      <c r="BV19" s="431">
        <v>20.659690000000001</v>
      </c>
    </row>
    <row r="20" spans="1:74" ht="11.1" customHeight="1" x14ac:dyDescent="0.2">
      <c r="A20" s="13"/>
      <c r="B20" s="443"/>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31"/>
      <c r="BE20" s="431"/>
      <c r="BF20" s="431"/>
      <c r="BG20" s="431"/>
      <c r="BH20" s="431"/>
      <c r="BI20" s="431"/>
      <c r="BJ20" s="431"/>
      <c r="BK20" s="431"/>
      <c r="BL20" s="431"/>
      <c r="BM20" s="431"/>
      <c r="BN20" s="431"/>
      <c r="BO20" s="431"/>
      <c r="BP20" s="431"/>
      <c r="BQ20" s="431"/>
      <c r="BR20" s="431"/>
      <c r="BS20" s="431"/>
      <c r="BT20" s="431"/>
      <c r="BU20" s="431"/>
      <c r="BV20" s="431"/>
    </row>
    <row r="21" spans="1:74" ht="11.1" customHeight="1" x14ac:dyDescent="0.2">
      <c r="A21" s="10"/>
      <c r="B21" s="440" t="s">
        <v>346</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35"/>
      <c r="BE21" s="435"/>
      <c r="BF21" s="435"/>
      <c r="BG21" s="435"/>
      <c r="BH21" s="435"/>
      <c r="BI21" s="435"/>
      <c r="BJ21" s="435"/>
      <c r="BK21" s="435"/>
      <c r="BL21" s="435"/>
      <c r="BM21" s="435"/>
      <c r="BN21" s="435"/>
      <c r="BO21" s="435"/>
      <c r="BP21" s="435"/>
      <c r="BQ21" s="435"/>
      <c r="BR21" s="435"/>
      <c r="BS21" s="435"/>
      <c r="BT21" s="435"/>
      <c r="BU21" s="435"/>
      <c r="BV21" s="435"/>
    </row>
    <row r="22" spans="1:74" ht="11.1" customHeight="1" x14ac:dyDescent="0.2">
      <c r="A22" s="13" t="s">
        <v>303</v>
      </c>
      <c r="B22" s="441" t="s">
        <v>60</v>
      </c>
      <c r="C22" s="421">
        <v>107.33048386999999</v>
      </c>
      <c r="D22" s="421">
        <v>105.59651724</v>
      </c>
      <c r="E22" s="421">
        <v>87.919419355000002</v>
      </c>
      <c r="F22" s="421">
        <v>75.452299999999994</v>
      </c>
      <c r="G22" s="421">
        <v>66.989387097000005</v>
      </c>
      <c r="H22" s="421">
        <v>71.140766666999994</v>
      </c>
      <c r="I22" s="421">
        <v>79.622548386999995</v>
      </c>
      <c r="J22" s="421">
        <v>77.557483871000002</v>
      </c>
      <c r="K22" s="421">
        <v>71.898266667000001</v>
      </c>
      <c r="L22" s="421">
        <v>74.855000000000004</v>
      </c>
      <c r="M22" s="421">
        <v>81.551533332999995</v>
      </c>
      <c r="N22" s="421">
        <v>102.8436129</v>
      </c>
      <c r="O22" s="421">
        <v>107.58770968</v>
      </c>
      <c r="P22" s="421">
        <v>110.56132143000001</v>
      </c>
      <c r="Q22" s="421">
        <v>85.164580645000001</v>
      </c>
      <c r="R22" s="421">
        <v>75.720699999999994</v>
      </c>
      <c r="S22" s="421">
        <v>68.271612903000005</v>
      </c>
      <c r="T22" s="421">
        <v>74.734366667000003</v>
      </c>
      <c r="U22" s="421">
        <v>77.986774194000006</v>
      </c>
      <c r="V22" s="421">
        <v>78.589225806000002</v>
      </c>
      <c r="W22" s="421">
        <v>71.273700000000005</v>
      </c>
      <c r="X22" s="421">
        <v>72.881516129000005</v>
      </c>
      <c r="Y22" s="421">
        <v>89.499233333000006</v>
      </c>
      <c r="Z22" s="421">
        <v>97.039387097000002</v>
      </c>
      <c r="AA22" s="421">
        <v>115.91280645000001</v>
      </c>
      <c r="AB22" s="421">
        <v>109.255</v>
      </c>
      <c r="AC22" s="421">
        <v>89.695580645000007</v>
      </c>
      <c r="AD22" s="421">
        <v>78.679466667</v>
      </c>
      <c r="AE22" s="421">
        <v>72.303193547999996</v>
      </c>
      <c r="AF22" s="421">
        <v>77.226066666999998</v>
      </c>
      <c r="AG22" s="421">
        <v>83.316903225999994</v>
      </c>
      <c r="AH22" s="421">
        <v>82.559096773999997</v>
      </c>
      <c r="AI22" s="421">
        <v>76.266033332999996</v>
      </c>
      <c r="AJ22" s="421">
        <v>76.248548387</v>
      </c>
      <c r="AK22" s="421">
        <v>92.231733332999994</v>
      </c>
      <c r="AL22" s="421">
        <v>108.89893548000001</v>
      </c>
      <c r="AM22" s="421">
        <v>106.58602713000001</v>
      </c>
      <c r="AN22" s="421">
        <v>105.36616592999999</v>
      </c>
      <c r="AO22" s="421">
        <v>97.251683321000002</v>
      </c>
      <c r="AP22" s="421">
        <v>80.737469497000006</v>
      </c>
      <c r="AQ22" s="421">
        <v>74.706447487999995</v>
      </c>
      <c r="AR22" s="421">
        <v>78.788190103000005</v>
      </c>
      <c r="AS22" s="421">
        <v>86.037800093000001</v>
      </c>
      <c r="AT22" s="421">
        <v>86.270775681000003</v>
      </c>
      <c r="AU22" s="421">
        <v>79.144223202999996</v>
      </c>
      <c r="AV22" s="421">
        <v>78.68309352</v>
      </c>
      <c r="AW22" s="421">
        <v>94.138570263000005</v>
      </c>
      <c r="AX22" s="421">
        <v>102.26214184</v>
      </c>
      <c r="AY22" s="421">
        <v>119.30249422999999</v>
      </c>
      <c r="AZ22" s="421">
        <v>102.43988093</v>
      </c>
      <c r="BA22" s="421">
        <v>90.098784773999995</v>
      </c>
      <c r="BB22" s="421">
        <v>78.840186000000003</v>
      </c>
      <c r="BC22" s="421">
        <v>73.787707999999995</v>
      </c>
      <c r="BD22" s="433">
        <v>77.589039999999997</v>
      </c>
      <c r="BE22" s="433">
        <v>85.474320000000006</v>
      </c>
      <c r="BF22" s="433">
        <v>85.130380000000002</v>
      </c>
      <c r="BG22" s="433">
        <v>80.154169999999993</v>
      </c>
      <c r="BH22" s="433">
        <v>79.982380000000006</v>
      </c>
      <c r="BI22" s="433">
        <v>92.805350000000004</v>
      </c>
      <c r="BJ22" s="433">
        <v>106.72320000000001</v>
      </c>
      <c r="BK22" s="433">
        <v>115.62260000000001</v>
      </c>
      <c r="BL22" s="433">
        <v>108.1028</v>
      </c>
      <c r="BM22" s="433">
        <v>91.870580000000004</v>
      </c>
      <c r="BN22" s="433">
        <v>79.295000000000002</v>
      </c>
      <c r="BO22" s="433">
        <v>76.053240000000002</v>
      </c>
      <c r="BP22" s="433">
        <v>79.002020000000002</v>
      </c>
      <c r="BQ22" s="433">
        <v>85.285520000000005</v>
      </c>
      <c r="BR22" s="433">
        <v>85.608369999999994</v>
      </c>
      <c r="BS22" s="433">
        <v>78.67089</v>
      </c>
      <c r="BT22" s="433">
        <v>80.299800000000005</v>
      </c>
      <c r="BU22" s="433">
        <v>92.554829999999995</v>
      </c>
      <c r="BV22" s="433">
        <v>106.7885</v>
      </c>
    </row>
    <row r="23" spans="1:74" ht="11.1" customHeight="1" x14ac:dyDescent="0.2">
      <c r="A23" s="10"/>
      <c r="B23" s="440"/>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31"/>
      <c r="BE23" s="431"/>
      <c r="BF23" s="431"/>
      <c r="BG23" s="431"/>
      <c r="BH23" s="431"/>
      <c r="BI23" s="431"/>
      <c r="BJ23" s="431"/>
      <c r="BK23" s="431"/>
      <c r="BL23" s="431"/>
      <c r="BM23" s="431"/>
      <c r="BN23" s="431"/>
      <c r="BO23" s="431"/>
      <c r="BP23" s="431"/>
      <c r="BQ23" s="431"/>
      <c r="BR23" s="431"/>
      <c r="BS23" s="431"/>
      <c r="BT23" s="431"/>
      <c r="BU23" s="431"/>
      <c r="BV23" s="431"/>
    </row>
    <row r="24" spans="1:74" ht="11.1" customHeight="1" x14ac:dyDescent="0.2">
      <c r="A24" s="10"/>
      <c r="B24" s="440" t="s">
        <v>71</v>
      </c>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31"/>
      <c r="BE24" s="431"/>
      <c r="BF24" s="431"/>
      <c r="BG24" s="431"/>
      <c r="BH24" s="431"/>
      <c r="BI24" s="431"/>
      <c r="BJ24" s="431"/>
      <c r="BK24" s="431"/>
      <c r="BL24" s="431"/>
      <c r="BM24" s="431"/>
      <c r="BN24" s="431"/>
      <c r="BO24" s="431"/>
      <c r="BP24" s="431"/>
      <c r="BQ24" s="431"/>
      <c r="BR24" s="431"/>
      <c r="BS24" s="431"/>
      <c r="BT24" s="431"/>
      <c r="BU24" s="431"/>
      <c r="BV24" s="431"/>
    </row>
    <row r="25" spans="1:74" ht="11.1" customHeight="1" x14ac:dyDescent="0.2">
      <c r="A25" s="13" t="s">
        <v>144</v>
      </c>
      <c r="B25" s="441" t="s">
        <v>517</v>
      </c>
      <c r="C25" s="421">
        <v>40.771261193999997</v>
      </c>
      <c r="D25" s="421">
        <v>36.011703142999998</v>
      </c>
      <c r="E25" s="421">
        <v>32.842827487999998</v>
      </c>
      <c r="F25" s="421">
        <v>26.754132930000001</v>
      </c>
      <c r="G25" s="421">
        <v>29.783501813000001</v>
      </c>
      <c r="H25" s="421">
        <v>39.797904000000003</v>
      </c>
      <c r="I25" s="421">
        <v>52.852355979000002</v>
      </c>
      <c r="J25" s="421">
        <v>53.610339025000002</v>
      </c>
      <c r="K25" s="421">
        <v>41.827720859999999</v>
      </c>
      <c r="L25" s="421">
        <v>37.392535729999999</v>
      </c>
      <c r="M25" s="421">
        <v>37.873816920000003</v>
      </c>
      <c r="N25" s="421">
        <v>47.175003052000001</v>
      </c>
      <c r="O25" s="421">
        <v>49.009761674000003</v>
      </c>
      <c r="P25" s="421">
        <v>51.520742167999998</v>
      </c>
      <c r="Q25" s="421">
        <v>38.330783930999999</v>
      </c>
      <c r="R25" s="421">
        <v>33.633784050000003</v>
      </c>
      <c r="S25" s="421">
        <v>39.281848803000003</v>
      </c>
      <c r="T25" s="421">
        <v>51.589706790000001</v>
      </c>
      <c r="U25" s="421">
        <v>60.022262775000002</v>
      </c>
      <c r="V25" s="421">
        <v>59.903693634</v>
      </c>
      <c r="W25" s="421">
        <v>47.960249910000002</v>
      </c>
      <c r="X25" s="421">
        <v>39.435283179000002</v>
      </c>
      <c r="Y25" s="421">
        <v>36.623472419999999</v>
      </c>
      <c r="Z25" s="421">
        <v>38.367695847999997</v>
      </c>
      <c r="AA25" s="421">
        <v>52.532774033999999</v>
      </c>
      <c r="AB25" s="421">
        <v>43.693880972000002</v>
      </c>
      <c r="AC25" s="421">
        <v>38.218616445000002</v>
      </c>
      <c r="AD25" s="421">
        <v>34.553562149999998</v>
      </c>
      <c r="AE25" s="421">
        <v>38.843298312999998</v>
      </c>
      <c r="AF25" s="421">
        <v>45.339655229999998</v>
      </c>
      <c r="AG25" s="421">
        <v>53.059303763999999</v>
      </c>
      <c r="AH25" s="421">
        <v>51.962850938000003</v>
      </c>
      <c r="AI25" s="421">
        <v>40.842045900000002</v>
      </c>
      <c r="AJ25" s="421">
        <v>35.108945034000001</v>
      </c>
      <c r="AK25" s="421">
        <v>35.986838069999997</v>
      </c>
      <c r="AL25" s="421">
        <v>45.392050513999997</v>
      </c>
      <c r="AM25" s="421">
        <v>39.066714414000003</v>
      </c>
      <c r="AN25" s="421">
        <v>30.374045828</v>
      </c>
      <c r="AO25" s="421">
        <v>32.255243599000003</v>
      </c>
      <c r="AP25" s="421">
        <v>26.028867989999998</v>
      </c>
      <c r="AQ25" s="421">
        <v>28.779956979000001</v>
      </c>
      <c r="AR25" s="421">
        <v>36.643944990000001</v>
      </c>
      <c r="AS25" s="421">
        <v>47.636295296999997</v>
      </c>
      <c r="AT25" s="421">
        <v>47.030891523000001</v>
      </c>
      <c r="AU25" s="421">
        <v>37.330072289999997</v>
      </c>
      <c r="AV25" s="421">
        <v>33.106517021999998</v>
      </c>
      <c r="AW25" s="421">
        <v>32.995200959999998</v>
      </c>
      <c r="AX25" s="421">
        <v>35.261658752999999</v>
      </c>
      <c r="AY25" s="421">
        <v>45.666818982999999</v>
      </c>
      <c r="AZ25" s="421">
        <v>29.280994979999999</v>
      </c>
      <c r="BA25" s="421">
        <v>25.622444349999999</v>
      </c>
      <c r="BB25" s="421">
        <v>24.062429099999999</v>
      </c>
      <c r="BC25" s="421">
        <v>29.88380811</v>
      </c>
      <c r="BD25" s="433">
        <v>38.478470000000002</v>
      </c>
      <c r="BE25" s="433">
        <v>50.00141</v>
      </c>
      <c r="BF25" s="433">
        <v>48.039470000000001</v>
      </c>
      <c r="BG25" s="433">
        <v>34.9756</v>
      </c>
      <c r="BH25" s="433">
        <v>29.388940000000002</v>
      </c>
      <c r="BI25" s="433">
        <v>29.873570000000001</v>
      </c>
      <c r="BJ25" s="433">
        <v>34.804560000000002</v>
      </c>
      <c r="BK25" s="433">
        <v>39.263919999999999</v>
      </c>
      <c r="BL25" s="433">
        <v>27.64714</v>
      </c>
      <c r="BM25" s="433">
        <v>24.338940000000001</v>
      </c>
      <c r="BN25" s="433">
        <v>19.881979999999999</v>
      </c>
      <c r="BO25" s="433">
        <v>26.262160000000002</v>
      </c>
      <c r="BP25" s="433">
        <v>37.690309999999997</v>
      </c>
      <c r="BQ25" s="433">
        <v>48.136699999999998</v>
      </c>
      <c r="BR25" s="433">
        <v>46.689509999999999</v>
      </c>
      <c r="BS25" s="433">
        <v>35.851390000000002</v>
      </c>
      <c r="BT25" s="433">
        <v>28.490880000000001</v>
      </c>
      <c r="BU25" s="433">
        <v>28.88036</v>
      </c>
      <c r="BV25" s="433">
        <v>34.65504</v>
      </c>
    </row>
    <row r="26" spans="1:74" ht="11.1" customHeight="1" x14ac:dyDescent="0.2">
      <c r="A26" s="10"/>
      <c r="B26" s="440"/>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35"/>
      <c r="BE26" s="435"/>
      <c r="BF26" s="435"/>
      <c r="BG26" s="435"/>
      <c r="BH26" s="435"/>
      <c r="BI26" s="435"/>
      <c r="BJ26" s="435"/>
      <c r="BK26" s="435"/>
      <c r="BL26" s="435"/>
      <c r="BM26" s="435"/>
      <c r="BN26" s="435"/>
      <c r="BO26" s="435"/>
      <c r="BP26" s="435"/>
      <c r="BQ26" s="435"/>
      <c r="BR26" s="435"/>
      <c r="BS26" s="435"/>
      <c r="BT26" s="435"/>
      <c r="BU26" s="435"/>
      <c r="BV26" s="435"/>
    </row>
    <row r="27" spans="1:74" ht="11.1" customHeight="1" x14ac:dyDescent="0.2">
      <c r="A27" s="10"/>
      <c r="B27" s="440" t="s">
        <v>508</v>
      </c>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31"/>
      <c r="BE27" s="431"/>
      <c r="BF27" s="431"/>
      <c r="BG27" s="431"/>
      <c r="BH27" s="431"/>
      <c r="BI27" s="431"/>
      <c r="BJ27" s="431"/>
      <c r="BK27" s="431"/>
      <c r="BL27" s="431"/>
      <c r="BM27" s="431"/>
      <c r="BN27" s="431"/>
      <c r="BO27" s="431"/>
      <c r="BP27" s="431"/>
      <c r="BQ27" s="431"/>
      <c r="BR27" s="431"/>
      <c r="BS27" s="431"/>
      <c r="BT27" s="431"/>
      <c r="BU27" s="431"/>
      <c r="BV27" s="431"/>
    </row>
    <row r="28" spans="1:74" ht="11.1" customHeight="1" x14ac:dyDescent="0.2">
      <c r="A28" s="10" t="s">
        <v>344</v>
      </c>
      <c r="B28" s="441" t="s">
        <v>62</v>
      </c>
      <c r="C28" s="419">
        <v>10.588585009999999</v>
      </c>
      <c r="D28" s="419">
        <v>10.56638768</v>
      </c>
      <c r="E28" s="419">
        <v>9.7339580740000002</v>
      </c>
      <c r="F28" s="419">
        <v>9.1044141369999991</v>
      </c>
      <c r="G28" s="419">
        <v>9.2137766330000002</v>
      </c>
      <c r="H28" s="419">
        <v>11.04517671</v>
      </c>
      <c r="I28" s="419">
        <v>12.631546889999999</v>
      </c>
      <c r="J28" s="419">
        <v>12.28967641</v>
      </c>
      <c r="K28" s="419">
        <v>11.12275842</v>
      </c>
      <c r="L28" s="419">
        <v>9.9312700679999999</v>
      </c>
      <c r="M28" s="419">
        <v>9.6076051200000006</v>
      </c>
      <c r="N28" s="419">
        <v>10.56451422</v>
      </c>
      <c r="O28" s="419">
        <v>10.773436439999999</v>
      </c>
      <c r="P28" s="419">
        <v>11.06486726</v>
      </c>
      <c r="Q28" s="419">
        <v>9.879763122</v>
      </c>
      <c r="R28" s="419">
        <v>9.4442929899999992</v>
      </c>
      <c r="S28" s="419">
        <v>9.7136223160000004</v>
      </c>
      <c r="T28" s="419">
        <v>11.67330898</v>
      </c>
      <c r="U28" s="419">
        <v>12.471803960000001</v>
      </c>
      <c r="V28" s="419">
        <v>12.69767553</v>
      </c>
      <c r="W28" s="419">
        <v>11.59440976</v>
      </c>
      <c r="X28" s="419">
        <v>10.11655942</v>
      </c>
      <c r="Y28" s="419">
        <v>9.9612955400000001</v>
      </c>
      <c r="Z28" s="419">
        <v>10.30758501</v>
      </c>
      <c r="AA28" s="419">
        <v>11.324295469999999</v>
      </c>
      <c r="AB28" s="419">
        <v>11.31050331</v>
      </c>
      <c r="AC28" s="419">
        <v>10.18989069</v>
      </c>
      <c r="AD28" s="419">
        <v>9.8595847180000007</v>
      </c>
      <c r="AE28" s="419">
        <v>10.36013112</v>
      </c>
      <c r="AF28" s="419">
        <v>11.95986079</v>
      </c>
      <c r="AG28" s="419">
        <v>12.960696970000001</v>
      </c>
      <c r="AH28" s="419">
        <v>12.973736730000001</v>
      </c>
      <c r="AI28" s="419">
        <v>11.728417520000001</v>
      </c>
      <c r="AJ28" s="419">
        <v>9.9471907210000001</v>
      </c>
      <c r="AK28" s="419">
        <v>10.127077809999999</v>
      </c>
      <c r="AL28" s="419">
        <v>10.95220192</v>
      </c>
      <c r="AM28" s="419">
        <v>10.77317094</v>
      </c>
      <c r="AN28" s="419">
        <v>10.771105560000001</v>
      </c>
      <c r="AO28" s="419">
        <v>10.23853164</v>
      </c>
      <c r="AP28" s="419">
        <v>9.6784801490000003</v>
      </c>
      <c r="AQ28" s="419">
        <v>9.9620966170000003</v>
      </c>
      <c r="AR28" s="419">
        <v>11.31675297</v>
      </c>
      <c r="AS28" s="419">
        <v>12.858463070000001</v>
      </c>
      <c r="AT28" s="419">
        <v>13.043105499999999</v>
      </c>
      <c r="AU28" s="419">
        <v>11.926513310000001</v>
      </c>
      <c r="AV28" s="419">
        <v>10.296387340000001</v>
      </c>
      <c r="AW28" s="419">
        <v>10.174125099999999</v>
      </c>
      <c r="AX28" s="419">
        <v>10.43329503</v>
      </c>
      <c r="AY28" s="419">
        <v>11.40782971</v>
      </c>
      <c r="AZ28" s="419">
        <v>10.816944199</v>
      </c>
      <c r="BA28" s="419">
        <v>9.8862496039999996</v>
      </c>
      <c r="BB28" s="419">
        <v>9.7789070000000002</v>
      </c>
      <c r="BC28" s="419">
        <v>10.389110000000001</v>
      </c>
      <c r="BD28" s="431">
        <v>11.810779999999999</v>
      </c>
      <c r="BE28" s="431">
        <v>13.27698</v>
      </c>
      <c r="BF28" s="431">
        <v>13.422739999999999</v>
      </c>
      <c r="BG28" s="431">
        <v>12.18474</v>
      </c>
      <c r="BH28" s="431">
        <v>10.591760000000001</v>
      </c>
      <c r="BI28" s="431">
        <v>10.37557</v>
      </c>
      <c r="BJ28" s="431">
        <v>10.834289999999999</v>
      </c>
      <c r="BK28" s="431">
        <v>11.599030000000001</v>
      </c>
      <c r="BL28" s="431">
        <v>11.199529999999999</v>
      </c>
      <c r="BM28" s="431">
        <v>10.26314</v>
      </c>
      <c r="BN28" s="431">
        <v>10.05316</v>
      </c>
      <c r="BO28" s="431">
        <v>10.667540000000001</v>
      </c>
      <c r="BP28" s="431">
        <v>12.186719999999999</v>
      </c>
      <c r="BQ28" s="431">
        <v>13.542160000000001</v>
      </c>
      <c r="BR28" s="431">
        <v>13.63044</v>
      </c>
      <c r="BS28" s="431">
        <v>12.36811</v>
      </c>
      <c r="BT28" s="431">
        <v>10.745939999999999</v>
      </c>
      <c r="BU28" s="431">
        <v>10.51069</v>
      </c>
      <c r="BV28" s="431">
        <v>10.96313</v>
      </c>
    </row>
    <row r="29" spans="1:74" ht="11.1" customHeight="1" x14ac:dyDescent="0.2">
      <c r="A29" s="10"/>
      <c r="B29" s="440"/>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31"/>
      <c r="BE29" s="431"/>
      <c r="BF29" s="431"/>
      <c r="BG29" s="431"/>
      <c r="BH29" s="431"/>
      <c r="BI29" s="431"/>
      <c r="BJ29" s="431"/>
      <c r="BK29" s="431"/>
      <c r="BL29" s="431"/>
      <c r="BM29" s="431"/>
      <c r="BN29" s="431"/>
      <c r="BO29" s="431"/>
      <c r="BP29" s="431"/>
      <c r="BQ29" s="431"/>
      <c r="BR29" s="431"/>
      <c r="BS29" s="431"/>
      <c r="BT29" s="431"/>
      <c r="BU29" s="431"/>
      <c r="BV29" s="431"/>
    </row>
    <row r="30" spans="1:74" ht="11.1" customHeight="1" x14ac:dyDescent="0.2">
      <c r="A30" s="10"/>
      <c r="B30" s="440" t="s">
        <v>152</v>
      </c>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31"/>
      <c r="BE30" s="431"/>
      <c r="BF30" s="431"/>
      <c r="BG30" s="431"/>
      <c r="BH30" s="431"/>
      <c r="BI30" s="431"/>
      <c r="BJ30" s="431"/>
      <c r="BK30" s="431"/>
      <c r="BL30" s="431"/>
      <c r="BM30" s="431"/>
      <c r="BN30" s="431"/>
      <c r="BO30" s="431"/>
      <c r="BP30" s="431"/>
      <c r="BQ30" s="431"/>
      <c r="BR30" s="431"/>
      <c r="BS30" s="431"/>
      <c r="BT30" s="431"/>
      <c r="BU30" s="431"/>
      <c r="BV30" s="431"/>
    </row>
    <row r="31" spans="1:74" ht="11.1" customHeight="1" x14ac:dyDescent="0.2">
      <c r="A31" s="74" t="s">
        <v>17</v>
      </c>
      <c r="B31" s="444" t="s">
        <v>63</v>
      </c>
      <c r="C31" s="419">
        <v>0.62691344076</v>
      </c>
      <c r="D31" s="419">
        <v>0.61502178775000005</v>
      </c>
      <c r="E31" s="419">
        <v>0.61101258033000005</v>
      </c>
      <c r="F31" s="419">
        <v>0.55364224381000005</v>
      </c>
      <c r="G31" s="419">
        <v>0.61980088732000005</v>
      </c>
      <c r="H31" s="419">
        <v>0.63673542850999998</v>
      </c>
      <c r="I31" s="419">
        <v>0.62420063025000005</v>
      </c>
      <c r="J31" s="419">
        <v>0.60759074094999999</v>
      </c>
      <c r="K31" s="419">
        <v>0.57350239221999999</v>
      </c>
      <c r="L31" s="419">
        <v>0.59244855548999997</v>
      </c>
      <c r="M31" s="419">
        <v>0.61205814459999996</v>
      </c>
      <c r="N31" s="419">
        <v>0.62491223936999996</v>
      </c>
      <c r="O31" s="419">
        <v>0.60697291527999997</v>
      </c>
      <c r="P31" s="419">
        <v>0.54648790026000005</v>
      </c>
      <c r="Q31" s="419">
        <v>0.66641879803000004</v>
      </c>
      <c r="R31" s="419">
        <v>0.64147927361000001</v>
      </c>
      <c r="S31" s="419">
        <v>0.68173553406999998</v>
      </c>
      <c r="T31" s="419">
        <v>0.64471775132999998</v>
      </c>
      <c r="U31" s="419">
        <v>0.63856290668000004</v>
      </c>
      <c r="V31" s="419">
        <v>0.64255087111999998</v>
      </c>
      <c r="W31" s="419">
        <v>0.61046084911999998</v>
      </c>
      <c r="X31" s="419">
        <v>0.64113439361000002</v>
      </c>
      <c r="Y31" s="419">
        <v>0.64315868782999996</v>
      </c>
      <c r="Z31" s="419">
        <v>0.67961911546999998</v>
      </c>
      <c r="AA31" s="419">
        <v>0.66607815544000004</v>
      </c>
      <c r="AB31" s="419">
        <v>0.62764673067999999</v>
      </c>
      <c r="AC31" s="419">
        <v>0.71497593267000004</v>
      </c>
      <c r="AD31" s="419">
        <v>0.69979411269000003</v>
      </c>
      <c r="AE31" s="419">
        <v>0.72462085035000001</v>
      </c>
      <c r="AF31" s="419">
        <v>0.71015344109</v>
      </c>
      <c r="AG31" s="419">
        <v>0.69173291824000005</v>
      </c>
      <c r="AH31" s="419">
        <v>0.66445257537000002</v>
      </c>
      <c r="AI31" s="419">
        <v>0.61793207581999998</v>
      </c>
      <c r="AJ31" s="419">
        <v>0.64645053151999998</v>
      </c>
      <c r="AK31" s="419">
        <v>0.66494030517000002</v>
      </c>
      <c r="AL31" s="419">
        <v>0.66104031452000001</v>
      </c>
      <c r="AM31" s="419">
        <v>0.68357716668000001</v>
      </c>
      <c r="AN31" s="419">
        <v>0.64321423502999997</v>
      </c>
      <c r="AO31" s="419">
        <v>0.71820268673999998</v>
      </c>
      <c r="AP31" s="419">
        <v>0.68700038011999998</v>
      </c>
      <c r="AQ31" s="419">
        <v>0.73518835649000003</v>
      </c>
      <c r="AR31" s="419">
        <v>0.68135348922000005</v>
      </c>
      <c r="AS31" s="419">
        <v>0.69308191000999997</v>
      </c>
      <c r="AT31" s="419">
        <v>0.70315516199999994</v>
      </c>
      <c r="AU31" s="419">
        <v>0.65165725835999999</v>
      </c>
      <c r="AV31" s="419">
        <v>0.69024498079999996</v>
      </c>
      <c r="AW31" s="419">
        <v>0.66423331234000005</v>
      </c>
      <c r="AX31" s="419">
        <v>0.68960082999000005</v>
      </c>
      <c r="AY31" s="419">
        <v>0.66154026206000005</v>
      </c>
      <c r="AZ31" s="419">
        <v>0.68118595775000002</v>
      </c>
      <c r="BA31" s="419">
        <v>0.75270407564999997</v>
      </c>
      <c r="BB31" s="419">
        <v>0.74715670993000005</v>
      </c>
      <c r="BC31" s="419">
        <v>0.77065227165000005</v>
      </c>
      <c r="BD31" s="431">
        <v>0.75738589999999995</v>
      </c>
      <c r="BE31" s="431">
        <v>0.7693681</v>
      </c>
      <c r="BF31" s="431">
        <v>0.76196549999999996</v>
      </c>
      <c r="BG31" s="431">
        <v>0.71020779999999994</v>
      </c>
      <c r="BH31" s="431">
        <v>0.74215089999999995</v>
      </c>
      <c r="BI31" s="431">
        <v>0.73281470000000004</v>
      </c>
      <c r="BJ31" s="431">
        <v>0.74697959999999997</v>
      </c>
      <c r="BK31" s="431">
        <v>0.72884099999999996</v>
      </c>
      <c r="BL31" s="431">
        <v>0.71346010000000004</v>
      </c>
      <c r="BM31" s="431">
        <v>0.81569840000000005</v>
      </c>
      <c r="BN31" s="431">
        <v>0.79959959999999997</v>
      </c>
      <c r="BO31" s="431">
        <v>0.83167659999999999</v>
      </c>
      <c r="BP31" s="431">
        <v>0.80236839999999998</v>
      </c>
      <c r="BQ31" s="431">
        <v>0.813191</v>
      </c>
      <c r="BR31" s="431">
        <v>0.79488590000000003</v>
      </c>
      <c r="BS31" s="431">
        <v>0.74603680000000006</v>
      </c>
      <c r="BT31" s="431">
        <v>0.76721110000000003</v>
      </c>
      <c r="BU31" s="431">
        <v>0.75518750000000001</v>
      </c>
      <c r="BV31" s="431">
        <v>0.77000290000000005</v>
      </c>
    </row>
    <row r="32" spans="1:74" ht="11.1" customHeight="1" x14ac:dyDescent="0.2">
      <c r="A32" s="10"/>
      <c r="B32" s="440"/>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31"/>
      <c r="BE32" s="431"/>
      <c r="BF32" s="431"/>
      <c r="BG32" s="431"/>
      <c r="BH32" s="431"/>
      <c r="BI32" s="431"/>
      <c r="BJ32" s="431"/>
      <c r="BK32" s="431"/>
      <c r="BL32" s="431"/>
      <c r="BM32" s="431"/>
      <c r="BN32" s="431"/>
      <c r="BO32" s="431"/>
      <c r="BP32" s="431"/>
      <c r="BQ32" s="431"/>
      <c r="BR32" s="431"/>
      <c r="BS32" s="431"/>
      <c r="BT32" s="431"/>
      <c r="BU32" s="431"/>
      <c r="BV32" s="431"/>
    </row>
    <row r="33" spans="1:74" ht="11.1" customHeight="1" x14ac:dyDescent="0.2">
      <c r="A33" s="10"/>
      <c r="B33" s="440" t="s">
        <v>153</v>
      </c>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35"/>
      <c r="BE33" s="435"/>
      <c r="BF33" s="435"/>
      <c r="BG33" s="435"/>
      <c r="BH33" s="435"/>
      <c r="BI33" s="435"/>
      <c r="BJ33" s="435"/>
      <c r="BK33" s="435"/>
      <c r="BL33" s="435"/>
      <c r="BM33" s="435"/>
      <c r="BN33" s="435"/>
      <c r="BO33" s="435"/>
      <c r="BP33" s="435"/>
      <c r="BQ33" s="435"/>
      <c r="BR33" s="435"/>
      <c r="BS33" s="435"/>
      <c r="BT33" s="435"/>
      <c r="BU33" s="435"/>
      <c r="BV33" s="435"/>
    </row>
    <row r="34" spans="1:74" ht="11.1" customHeight="1" x14ac:dyDescent="0.2">
      <c r="A34" s="13" t="s">
        <v>347</v>
      </c>
      <c r="B34" s="444" t="s">
        <v>63</v>
      </c>
      <c r="C34" s="419">
        <v>8.6496048610000003</v>
      </c>
      <c r="D34" s="419">
        <v>8.0194898800000001</v>
      </c>
      <c r="E34" s="419">
        <v>7.5357281719999998</v>
      </c>
      <c r="F34" s="419">
        <v>6.1617287129999996</v>
      </c>
      <c r="G34" s="419">
        <v>6.4318868619999998</v>
      </c>
      <c r="H34" s="419">
        <v>6.8819001110000002</v>
      </c>
      <c r="I34" s="419">
        <v>7.7108944230000001</v>
      </c>
      <c r="J34" s="419">
        <v>7.6835481620000001</v>
      </c>
      <c r="K34" s="419">
        <v>7.0068488970000002</v>
      </c>
      <c r="L34" s="419">
        <v>7.156248765</v>
      </c>
      <c r="M34" s="419">
        <v>7.2377501110000004</v>
      </c>
      <c r="N34" s="419">
        <v>8.3767667550000002</v>
      </c>
      <c r="O34" s="419">
        <v>8.5793675920000005</v>
      </c>
      <c r="P34" s="419">
        <v>7.8266143719999999</v>
      </c>
      <c r="Q34" s="419">
        <v>7.7026359739999997</v>
      </c>
      <c r="R34" s="419">
        <v>7.1244918940000002</v>
      </c>
      <c r="S34" s="419">
        <v>7.3101533910000001</v>
      </c>
      <c r="T34" s="419">
        <v>7.6690683069999999</v>
      </c>
      <c r="U34" s="419">
        <v>8.0703084789999995</v>
      </c>
      <c r="V34" s="419">
        <v>8.1629866969999991</v>
      </c>
      <c r="W34" s="419">
        <v>7.3753925520000001</v>
      </c>
      <c r="X34" s="419">
        <v>7.4186719019999998</v>
      </c>
      <c r="Y34" s="419">
        <v>7.7739452419999999</v>
      </c>
      <c r="Z34" s="419">
        <v>8.3492671489999992</v>
      </c>
      <c r="AA34" s="419">
        <v>9.0356621449999999</v>
      </c>
      <c r="AB34" s="419">
        <v>7.9947562159999999</v>
      </c>
      <c r="AC34" s="419">
        <v>8.0444478050000008</v>
      </c>
      <c r="AD34" s="419">
        <v>7.2352244060000004</v>
      </c>
      <c r="AE34" s="419">
        <v>7.4269960079999997</v>
      </c>
      <c r="AF34" s="419">
        <v>7.6371419310000004</v>
      </c>
      <c r="AG34" s="419">
        <v>8.1032052510000003</v>
      </c>
      <c r="AH34" s="419">
        <v>8.11077388</v>
      </c>
      <c r="AI34" s="419">
        <v>7.386259162</v>
      </c>
      <c r="AJ34" s="419">
        <v>7.3800333299999998</v>
      </c>
      <c r="AK34" s="419">
        <v>7.7998604130000002</v>
      </c>
      <c r="AL34" s="419">
        <v>8.6363103209999998</v>
      </c>
      <c r="AM34" s="419">
        <v>8.4390175289999991</v>
      </c>
      <c r="AN34" s="419">
        <v>7.5735125109999997</v>
      </c>
      <c r="AO34" s="419">
        <v>8.1060453500000005</v>
      </c>
      <c r="AP34" s="419">
        <v>7.173825194</v>
      </c>
      <c r="AQ34" s="419">
        <v>7.353793928</v>
      </c>
      <c r="AR34" s="419">
        <v>7.4872605869999997</v>
      </c>
      <c r="AS34" s="419">
        <v>8.0867389230000004</v>
      </c>
      <c r="AT34" s="419">
        <v>8.2304721250000004</v>
      </c>
      <c r="AU34" s="419">
        <v>7.410218134</v>
      </c>
      <c r="AV34" s="419">
        <v>7.5624978340000002</v>
      </c>
      <c r="AW34" s="419">
        <v>7.8450325190000001</v>
      </c>
      <c r="AX34" s="419">
        <v>8.3258666679999997</v>
      </c>
      <c r="AY34" s="419">
        <v>8.9730508570000005</v>
      </c>
      <c r="AZ34" s="419">
        <v>7.7179462719999998</v>
      </c>
      <c r="BA34" s="419">
        <v>7.8091559999999998</v>
      </c>
      <c r="BB34" s="419">
        <v>7.1643239999999997</v>
      </c>
      <c r="BC34" s="419">
        <v>7.4482670000000004</v>
      </c>
      <c r="BD34" s="431">
        <v>7.6046139999999998</v>
      </c>
      <c r="BE34" s="431">
        <v>8.260745</v>
      </c>
      <c r="BF34" s="431">
        <v>8.3137139999999992</v>
      </c>
      <c r="BG34" s="431">
        <v>7.5158230000000001</v>
      </c>
      <c r="BH34" s="431">
        <v>7.5675660000000002</v>
      </c>
      <c r="BI34" s="431">
        <v>7.7913730000000001</v>
      </c>
      <c r="BJ34" s="431">
        <v>8.5939239999999995</v>
      </c>
      <c r="BK34" s="431">
        <v>8.9019720000000007</v>
      </c>
      <c r="BL34" s="431">
        <v>7.7215259999999999</v>
      </c>
      <c r="BM34" s="431">
        <v>7.944623</v>
      </c>
      <c r="BN34" s="431">
        <v>7.1581570000000001</v>
      </c>
      <c r="BO34" s="431">
        <v>7.4999500000000001</v>
      </c>
      <c r="BP34" s="431">
        <v>7.6972329999999998</v>
      </c>
      <c r="BQ34" s="431">
        <v>8.2859829999999999</v>
      </c>
      <c r="BR34" s="431">
        <v>8.3140009999999993</v>
      </c>
      <c r="BS34" s="431">
        <v>7.5174919999999998</v>
      </c>
      <c r="BT34" s="431">
        <v>7.5887320000000003</v>
      </c>
      <c r="BU34" s="431">
        <v>7.80389</v>
      </c>
      <c r="BV34" s="431">
        <v>8.6267479999999992</v>
      </c>
    </row>
    <row r="35" spans="1:74" ht="11.1" customHeight="1" x14ac:dyDescent="0.2">
      <c r="A35" s="10"/>
      <c r="B35" s="15"/>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36"/>
      <c r="BE35" s="436"/>
      <c r="BF35" s="436"/>
      <c r="BG35" s="436"/>
      <c r="BH35" s="436"/>
      <c r="BI35" s="436"/>
      <c r="BJ35" s="436"/>
      <c r="BK35" s="436"/>
      <c r="BL35" s="436"/>
      <c r="BM35" s="436"/>
      <c r="BN35" s="436"/>
      <c r="BO35" s="436"/>
      <c r="BP35" s="436"/>
      <c r="BQ35" s="436"/>
      <c r="BR35" s="436"/>
      <c r="BS35" s="436"/>
      <c r="BT35" s="436"/>
      <c r="BU35" s="436"/>
      <c r="BV35" s="436"/>
    </row>
    <row r="36" spans="1:74" ht="11.1" customHeight="1" x14ac:dyDescent="0.2">
      <c r="A36" s="10"/>
      <c r="B36" s="14" t="s">
        <v>72</v>
      </c>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36"/>
      <c r="BE36" s="436"/>
      <c r="BF36" s="436"/>
      <c r="BG36" s="436"/>
      <c r="BH36" s="436"/>
      <c r="BI36" s="436"/>
      <c r="BJ36" s="436"/>
      <c r="BK36" s="436"/>
      <c r="BL36" s="436"/>
      <c r="BM36" s="436"/>
      <c r="BN36" s="436"/>
      <c r="BO36" s="436"/>
      <c r="BP36" s="436"/>
      <c r="BQ36" s="436"/>
      <c r="BR36" s="436"/>
      <c r="BS36" s="436"/>
      <c r="BT36" s="436"/>
      <c r="BU36" s="436"/>
      <c r="BV36" s="436"/>
    </row>
    <row r="37" spans="1:74" ht="11.1" customHeight="1" x14ac:dyDescent="0.2">
      <c r="A37" s="13"/>
      <c r="B37" s="15"/>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32"/>
      <c r="BE37" s="432"/>
      <c r="BF37" s="432"/>
      <c r="BG37" s="432"/>
      <c r="BH37" s="432"/>
      <c r="BI37" s="432"/>
      <c r="BJ37" s="432"/>
      <c r="BK37" s="432"/>
      <c r="BL37" s="432"/>
      <c r="BM37" s="432"/>
      <c r="BN37" s="432"/>
      <c r="BO37" s="432"/>
      <c r="BP37" s="432"/>
      <c r="BQ37" s="432"/>
      <c r="BR37" s="432"/>
      <c r="BS37" s="432"/>
      <c r="BT37" s="432"/>
      <c r="BU37" s="432"/>
      <c r="BV37" s="432"/>
    </row>
    <row r="38" spans="1:74" ht="11.1" customHeight="1" x14ac:dyDescent="0.2">
      <c r="A38" s="296"/>
      <c r="B38" s="440" t="s">
        <v>604</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32"/>
      <c r="BE38" s="432"/>
      <c r="BF38" s="432"/>
      <c r="BG38" s="432"/>
      <c r="BH38" s="432"/>
      <c r="BI38" s="432"/>
      <c r="BJ38" s="432"/>
      <c r="BK38" s="432"/>
      <c r="BL38" s="432"/>
      <c r="BM38" s="432"/>
      <c r="BN38" s="432"/>
      <c r="BO38" s="432"/>
      <c r="BP38" s="432"/>
      <c r="BQ38" s="432"/>
      <c r="BR38" s="432"/>
      <c r="BS38" s="432"/>
      <c r="BT38" s="432"/>
      <c r="BU38" s="432"/>
      <c r="BV38" s="432"/>
    </row>
    <row r="39" spans="1:74" ht="11.1" customHeight="1" x14ac:dyDescent="0.2">
      <c r="A39" s="296" t="s">
        <v>281</v>
      </c>
      <c r="B39" s="444" t="s">
        <v>67</v>
      </c>
      <c r="C39" s="419">
        <v>57.52</v>
      </c>
      <c r="D39" s="419">
        <v>50.54</v>
      </c>
      <c r="E39" s="419">
        <v>29.21</v>
      </c>
      <c r="F39" s="419">
        <v>16.55</v>
      </c>
      <c r="G39" s="419">
        <v>28.56</v>
      </c>
      <c r="H39" s="419">
        <v>38.31</v>
      </c>
      <c r="I39" s="419">
        <v>40.71</v>
      </c>
      <c r="J39" s="419">
        <v>42.34</v>
      </c>
      <c r="K39" s="419">
        <v>39.630000000000003</v>
      </c>
      <c r="L39" s="419">
        <v>39.4</v>
      </c>
      <c r="M39" s="419">
        <v>40.94</v>
      </c>
      <c r="N39" s="419">
        <v>47.02</v>
      </c>
      <c r="O39" s="419">
        <v>52</v>
      </c>
      <c r="P39" s="419">
        <v>59.04</v>
      </c>
      <c r="Q39" s="419">
        <v>62.33</v>
      </c>
      <c r="R39" s="419">
        <v>61.72</v>
      </c>
      <c r="S39" s="419">
        <v>65.17</v>
      </c>
      <c r="T39" s="419">
        <v>71.38</v>
      </c>
      <c r="U39" s="419">
        <v>72.489999999999995</v>
      </c>
      <c r="V39" s="419">
        <v>67.73</v>
      </c>
      <c r="W39" s="419">
        <v>71.650000000000006</v>
      </c>
      <c r="X39" s="419">
        <v>81.48</v>
      </c>
      <c r="Y39" s="419">
        <v>79.150000000000006</v>
      </c>
      <c r="Z39" s="419">
        <v>71.709999999999994</v>
      </c>
      <c r="AA39" s="419">
        <v>83.22</v>
      </c>
      <c r="AB39" s="419">
        <v>91.64</v>
      </c>
      <c r="AC39" s="419">
        <v>108.5</v>
      </c>
      <c r="AD39" s="419">
        <v>101.78</v>
      </c>
      <c r="AE39" s="419">
        <v>109.55</v>
      </c>
      <c r="AF39" s="419">
        <v>114.84</v>
      </c>
      <c r="AG39" s="419">
        <v>101.62</v>
      </c>
      <c r="AH39" s="419">
        <v>93.67</v>
      </c>
      <c r="AI39" s="419">
        <v>84.26</v>
      </c>
      <c r="AJ39" s="419">
        <v>87.55</v>
      </c>
      <c r="AK39" s="419">
        <v>84.37</v>
      </c>
      <c r="AL39" s="419">
        <v>76.44</v>
      </c>
      <c r="AM39" s="419">
        <v>78.12</v>
      </c>
      <c r="AN39" s="419">
        <v>76.83</v>
      </c>
      <c r="AO39" s="419">
        <v>73.28</v>
      </c>
      <c r="AP39" s="419">
        <v>79.45</v>
      </c>
      <c r="AQ39" s="419">
        <v>71.58</v>
      </c>
      <c r="AR39" s="419">
        <v>70.25</v>
      </c>
      <c r="AS39" s="419">
        <v>76.069999999999993</v>
      </c>
      <c r="AT39" s="419">
        <v>81.39</v>
      </c>
      <c r="AU39" s="419">
        <v>89.43</v>
      </c>
      <c r="AV39" s="419">
        <v>85.64</v>
      </c>
      <c r="AW39" s="419">
        <v>77.69</v>
      </c>
      <c r="AX39" s="419">
        <v>71.900000000000006</v>
      </c>
      <c r="AY39" s="419">
        <v>74.150000000000006</v>
      </c>
      <c r="AZ39" s="419">
        <v>77.25</v>
      </c>
      <c r="BA39" s="419">
        <v>81.28</v>
      </c>
      <c r="BB39" s="419">
        <v>85.35</v>
      </c>
      <c r="BC39" s="419">
        <v>80.12</v>
      </c>
      <c r="BD39" s="431">
        <v>75</v>
      </c>
      <c r="BE39" s="431">
        <v>76.5</v>
      </c>
      <c r="BF39" s="431">
        <v>78.5</v>
      </c>
      <c r="BG39" s="431">
        <v>81.5</v>
      </c>
      <c r="BH39" s="431">
        <v>81.5</v>
      </c>
      <c r="BI39" s="431">
        <v>82.5</v>
      </c>
      <c r="BJ39" s="431">
        <v>82.5</v>
      </c>
      <c r="BK39" s="431">
        <v>83.5</v>
      </c>
      <c r="BL39" s="431">
        <v>83.5</v>
      </c>
      <c r="BM39" s="431">
        <v>83.5</v>
      </c>
      <c r="BN39" s="431">
        <v>81.5</v>
      </c>
      <c r="BO39" s="431">
        <v>81.5</v>
      </c>
      <c r="BP39" s="431">
        <v>81.5</v>
      </c>
      <c r="BQ39" s="431">
        <v>80.5</v>
      </c>
      <c r="BR39" s="431">
        <v>80.5</v>
      </c>
      <c r="BS39" s="431">
        <v>80.5</v>
      </c>
      <c r="BT39" s="431">
        <v>78.5</v>
      </c>
      <c r="BU39" s="431">
        <v>78.5</v>
      </c>
      <c r="BV39" s="431">
        <v>77.5</v>
      </c>
    </row>
    <row r="40" spans="1:74" ht="11.1" customHeight="1" x14ac:dyDescent="0.2">
      <c r="A40" s="13"/>
      <c r="B40" s="44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32"/>
      <c r="BE40" s="432"/>
      <c r="BF40" s="432"/>
      <c r="BG40" s="432"/>
      <c r="BH40" s="432"/>
      <c r="BI40" s="432"/>
      <c r="BJ40" s="432"/>
      <c r="BK40" s="432"/>
      <c r="BL40" s="432"/>
      <c r="BM40" s="432"/>
      <c r="BN40" s="432"/>
      <c r="BO40" s="432"/>
      <c r="BP40" s="432"/>
      <c r="BQ40" s="432"/>
      <c r="BR40" s="432"/>
      <c r="BS40" s="432"/>
      <c r="BT40" s="432"/>
      <c r="BU40" s="432"/>
      <c r="BV40" s="432"/>
    </row>
    <row r="41" spans="1:74" ht="11.1" customHeight="1" x14ac:dyDescent="0.2">
      <c r="A41" s="295"/>
      <c r="B41" s="440" t="s">
        <v>524</v>
      </c>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36"/>
      <c r="BE41" s="436"/>
      <c r="BF41" s="436"/>
      <c r="BG41" s="436"/>
      <c r="BH41" s="436"/>
      <c r="BI41" s="436"/>
      <c r="BJ41" s="436"/>
      <c r="BK41" s="436"/>
      <c r="BL41" s="436"/>
      <c r="BM41" s="436"/>
      <c r="BN41" s="436"/>
      <c r="BO41" s="436"/>
      <c r="BP41" s="436"/>
      <c r="BQ41" s="436"/>
      <c r="BR41" s="436"/>
      <c r="BS41" s="436"/>
      <c r="BT41" s="436"/>
      <c r="BU41" s="436"/>
      <c r="BV41" s="436"/>
    </row>
    <row r="42" spans="1:74" ht="11.1" customHeight="1" x14ac:dyDescent="0.2">
      <c r="A42" s="296" t="s">
        <v>76</v>
      </c>
      <c r="B42" s="444" t="s">
        <v>68</v>
      </c>
      <c r="C42" s="419">
        <v>2.02</v>
      </c>
      <c r="D42" s="419">
        <v>1.91</v>
      </c>
      <c r="E42" s="419">
        <v>1.79</v>
      </c>
      <c r="F42" s="419">
        <v>1.74</v>
      </c>
      <c r="G42" s="419">
        <v>1.748</v>
      </c>
      <c r="H42" s="419">
        <v>1.631</v>
      </c>
      <c r="I42" s="419">
        <v>1.7669999999999999</v>
      </c>
      <c r="J42" s="419">
        <v>2.2999999999999998</v>
      </c>
      <c r="K42" s="419">
        <v>1.9219999999999999</v>
      </c>
      <c r="L42" s="419">
        <v>2.39</v>
      </c>
      <c r="M42" s="419">
        <v>2.61</v>
      </c>
      <c r="N42" s="419">
        <v>2.59</v>
      </c>
      <c r="O42" s="419">
        <v>2.71</v>
      </c>
      <c r="P42" s="419">
        <v>5.35</v>
      </c>
      <c r="Q42" s="419">
        <v>2.62</v>
      </c>
      <c r="R42" s="419">
        <v>2.6629999999999998</v>
      </c>
      <c r="S42" s="419">
        <v>2.91</v>
      </c>
      <c r="T42" s="419">
        <v>3.26</v>
      </c>
      <c r="U42" s="419">
        <v>3.84</v>
      </c>
      <c r="V42" s="419">
        <v>4.07</v>
      </c>
      <c r="W42" s="419">
        <v>5.16</v>
      </c>
      <c r="X42" s="419">
        <v>5.51</v>
      </c>
      <c r="Y42" s="419">
        <v>5.05</v>
      </c>
      <c r="Z42" s="419">
        <v>3.76</v>
      </c>
      <c r="AA42" s="419">
        <v>4.38</v>
      </c>
      <c r="AB42" s="419">
        <v>4.6900000000000004</v>
      </c>
      <c r="AC42" s="419">
        <v>4.9000000000000004</v>
      </c>
      <c r="AD42" s="419">
        <v>6.59</v>
      </c>
      <c r="AE42" s="419">
        <v>8.14</v>
      </c>
      <c r="AF42" s="419">
        <v>7.7</v>
      </c>
      <c r="AG42" s="419">
        <v>7.2839999999999998</v>
      </c>
      <c r="AH42" s="419">
        <v>8.8000000000000007</v>
      </c>
      <c r="AI42" s="419">
        <v>7.88</v>
      </c>
      <c r="AJ42" s="419">
        <v>5.66</v>
      </c>
      <c r="AK42" s="419">
        <v>5.45</v>
      </c>
      <c r="AL42" s="419">
        <v>5.53</v>
      </c>
      <c r="AM42" s="419">
        <v>3.27</v>
      </c>
      <c r="AN42" s="419">
        <v>2.38</v>
      </c>
      <c r="AO42" s="419">
        <v>2.31</v>
      </c>
      <c r="AP42" s="419">
        <v>2.16</v>
      </c>
      <c r="AQ42" s="419">
        <v>2.15</v>
      </c>
      <c r="AR42" s="419">
        <v>2.1800000000000002</v>
      </c>
      <c r="AS42" s="419">
        <v>2.5499999999999998</v>
      </c>
      <c r="AT42" s="419">
        <v>2.58</v>
      </c>
      <c r="AU42" s="419">
        <v>2.64</v>
      </c>
      <c r="AV42" s="419">
        <v>2.98</v>
      </c>
      <c r="AW42" s="419">
        <v>2.71</v>
      </c>
      <c r="AX42" s="419">
        <v>2.52</v>
      </c>
      <c r="AY42" s="419">
        <v>3.18</v>
      </c>
      <c r="AZ42" s="419">
        <v>1.72</v>
      </c>
      <c r="BA42" s="419">
        <v>1.49</v>
      </c>
      <c r="BB42" s="419">
        <v>1.6</v>
      </c>
      <c r="BC42" s="419">
        <v>2.12</v>
      </c>
      <c r="BD42" s="431">
        <v>2.5078610000000001</v>
      </c>
      <c r="BE42" s="431">
        <v>2.606036</v>
      </c>
      <c r="BF42" s="431">
        <v>2.5943320000000001</v>
      </c>
      <c r="BG42" s="431">
        <v>2.6418379999999999</v>
      </c>
      <c r="BH42" s="431">
        <v>2.7470150000000002</v>
      </c>
      <c r="BI42" s="431">
        <v>3.0213230000000002</v>
      </c>
      <c r="BJ42" s="431">
        <v>3.3022140000000002</v>
      </c>
      <c r="BK42" s="431">
        <v>3.427972</v>
      </c>
      <c r="BL42" s="431">
        <v>3.1241829999999999</v>
      </c>
      <c r="BM42" s="431">
        <v>3.0608849999999999</v>
      </c>
      <c r="BN42" s="431">
        <v>2.8722500000000002</v>
      </c>
      <c r="BO42" s="431">
        <v>3.0034000000000001</v>
      </c>
      <c r="BP42" s="431">
        <v>3.2399110000000002</v>
      </c>
      <c r="BQ42" s="431">
        <v>3.323893</v>
      </c>
      <c r="BR42" s="431">
        <v>3.2728999999999999</v>
      </c>
      <c r="BS42" s="431">
        <v>3.3386290000000001</v>
      </c>
      <c r="BT42" s="431">
        <v>3.2939259999999999</v>
      </c>
      <c r="BU42" s="431">
        <v>3.373005</v>
      </c>
      <c r="BV42" s="431">
        <v>3.5978699999999999</v>
      </c>
    </row>
    <row r="43" spans="1:74" ht="11.1" customHeight="1" x14ac:dyDescent="0.2">
      <c r="A43" s="10"/>
      <c r="B43" s="440"/>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35"/>
      <c r="BE43" s="435"/>
      <c r="BF43" s="435"/>
      <c r="BG43" s="435"/>
      <c r="BH43" s="435"/>
      <c r="BI43" s="435"/>
      <c r="BJ43" s="435"/>
      <c r="BK43" s="435"/>
      <c r="BL43" s="435"/>
      <c r="BM43" s="435"/>
      <c r="BN43" s="435"/>
      <c r="BO43" s="435"/>
      <c r="BP43" s="435"/>
      <c r="BQ43" s="435"/>
      <c r="BR43" s="435"/>
      <c r="BS43" s="435"/>
      <c r="BT43" s="435"/>
      <c r="BU43" s="435"/>
      <c r="BV43" s="435"/>
    </row>
    <row r="44" spans="1:74" ht="11.1" customHeight="1" x14ac:dyDescent="0.2">
      <c r="A44" s="10"/>
      <c r="B44" s="440" t="s">
        <v>511</v>
      </c>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35"/>
      <c r="BE44" s="435"/>
      <c r="BF44" s="435"/>
      <c r="BG44" s="435"/>
      <c r="BH44" s="435"/>
      <c r="BI44" s="435"/>
      <c r="BJ44" s="435"/>
      <c r="BK44" s="435"/>
      <c r="BL44" s="435"/>
      <c r="BM44" s="435"/>
      <c r="BN44" s="435"/>
      <c r="BO44" s="435"/>
      <c r="BP44" s="435"/>
      <c r="BQ44" s="435"/>
      <c r="BR44" s="435"/>
      <c r="BS44" s="435"/>
      <c r="BT44" s="435"/>
      <c r="BU44" s="435"/>
      <c r="BV44" s="435"/>
    </row>
    <row r="45" spans="1:74" ht="11.1" customHeight="1" x14ac:dyDescent="0.2">
      <c r="A45" s="13" t="s">
        <v>286</v>
      </c>
      <c r="B45" s="444" t="s">
        <v>68</v>
      </c>
      <c r="C45" s="419">
        <v>1.9360287529</v>
      </c>
      <c r="D45" s="419">
        <v>1.9044576946</v>
      </c>
      <c r="E45" s="419">
        <v>1.9306326428</v>
      </c>
      <c r="F45" s="419">
        <v>1.9229253076999999</v>
      </c>
      <c r="G45" s="419">
        <v>1.8920969184</v>
      </c>
      <c r="H45" s="419">
        <v>1.9045386050999999</v>
      </c>
      <c r="I45" s="419">
        <v>1.9081920777000001</v>
      </c>
      <c r="J45" s="419">
        <v>1.9374620145999999</v>
      </c>
      <c r="K45" s="419">
        <v>1.9396412607</v>
      </c>
      <c r="L45" s="419">
        <v>1.9119282651</v>
      </c>
      <c r="M45" s="419">
        <v>1.9084583820000001</v>
      </c>
      <c r="N45" s="419">
        <v>1.9164044434</v>
      </c>
      <c r="O45" s="419">
        <v>1.9002439028</v>
      </c>
      <c r="P45" s="419">
        <v>1.9264737038999999</v>
      </c>
      <c r="Q45" s="419">
        <v>1.8933881796000001</v>
      </c>
      <c r="R45" s="419">
        <v>1.8952856568000001</v>
      </c>
      <c r="S45" s="419">
        <v>1.8931579256</v>
      </c>
      <c r="T45" s="419">
        <v>1.9520854196999999</v>
      </c>
      <c r="U45" s="419">
        <v>2.0075843822000001</v>
      </c>
      <c r="V45" s="419">
        <v>2.0562939591</v>
      </c>
      <c r="W45" s="419">
        <v>2.0089532846</v>
      </c>
      <c r="X45" s="419">
        <v>2.0282229179</v>
      </c>
      <c r="Y45" s="419">
        <v>2.0357982250000002</v>
      </c>
      <c r="Z45" s="419">
        <v>2.0715358930000001</v>
      </c>
      <c r="AA45" s="419">
        <v>2.1999997519000001</v>
      </c>
      <c r="AB45" s="419">
        <v>2.1699923609999998</v>
      </c>
      <c r="AC45" s="419">
        <v>2.1519612245999999</v>
      </c>
      <c r="AD45" s="419">
        <v>2.1814958866</v>
      </c>
      <c r="AE45" s="419">
        <v>2.2321288404000001</v>
      </c>
      <c r="AF45" s="419">
        <v>2.3155552371999999</v>
      </c>
      <c r="AG45" s="419">
        <v>2.4693298204</v>
      </c>
      <c r="AH45" s="419">
        <v>2.5065243406</v>
      </c>
      <c r="AI45" s="419">
        <v>2.5078223408000002</v>
      </c>
      <c r="AJ45" s="419">
        <v>2.4609091750999998</v>
      </c>
      <c r="AK45" s="419">
        <v>2.4777312747</v>
      </c>
      <c r="AL45" s="419">
        <v>2.6450427794000002</v>
      </c>
      <c r="AM45" s="419">
        <v>2.5958545763999998</v>
      </c>
      <c r="AN45" s="419">
        <v>2.5963211996000002</v>
      </c>
      <c r="AO45" s="419">
        <v>2.5065972968999999</v>
      </c>
      <c r="AP45" s="419">
        <v>2.479427931</v>
      </c>
      <c r="AQ45" s="419">
        <v>2.5169079692</v>
      </c>
      <c r="AR45" s="419">
        <v>2.4715368958999999</v>
      </c>
      <c r="AS45" s="419">
        <v>2.4853128952999999</v>
      </c>
      <c r="AT45" s="419">
        <v>2.5011867341</v>
      </c>
      <c r="AU45" s="419">
        <v>2.5384403248999998</v>
      </c>
      <c r="AV45" s="419">
        <v>2.5392587190000002</v>
      </c>
      <c r="AW45" s="419">
        <v>2.5176086867</v>
      </c>
      <c r="AX45" s="419">
        <v>2.4852665429999998</v>
      </c>
      <c r="AY45" s="419">
        <v>2.4866008167999998</v>
      </c>
      <c r="AZ45" s="419">
        <v>2.4921584887999999</v>
      </c>
      <c r="BA45" s="419">
        <v>2.5076784025999999</v>
      </c>
      <c r="BB45" s="419">
        <v>2.5146839999999999</v>
      </c>
      <c r="BC45" s="419">
        <v>2.5130569999999999</v>
      </c>
      <c r="BD45" s="431">
        <v>2.5014630000000002</v>
      </c>
      <c r="BE45" s="431">
        <v>2.5089109999999999</v>
      </c>
      <c r="BF45" s="431">
        <v>2.515015</v>
      </c>
      <c r="BG45" s="431">
        <v>2.491968</v>
      </c>
      <c r="BH45" s="431">
        <v>2.4619149999999999</v>
      </c>
      <c r="BI45" s="431">
        <v>2.4565160000000001</v>
      </c>
      <c r="BJ45" s="431">
        <v>2.4518779999999998</v>
      </c>
      <c r="BK45" s="431">
        <v>2.466161</v>
      </c>
      <c r="BL45" s="431">
        <v>2.452661</v>
      </c>
      <c r="BM45" s="431">
        <v>2.4479959999999998</v>
      </c>
      <c r="BN45" s="431">
        <v>2.448401</v>
      </c>
      <c r="BO45" s="431">
        <v>2.445878</v>
      </c>
      <c r="BP45" s="431">
        <v>2.4337949999999999</v>
      </c>
      <c r="BQ45" s="431">
        <v>2.4410889999999998</v>
      </c>
      <c r="BR45" s="431">
        <v>2.447765</v>
      </c>
      <c r="BS45" s="431">
        <v>2.4273799999999999</v>
      </c>
      <c r="BT45" s="431">
        <v>2.4004910000000002</v>
      </c>
      <c r="BU45" s="431">
        <v>2.3971239999999998</v>
      </c>
      <c r="BV45" s="431">
        <v>2.3946779999999999</v>
      </c>
    </row>
    <row r="46" spans="1:74" ht="11.1" customHeight="1" x14ac:dyDescent="0.2">
      <c r="A46" s="13"/>
      <c r="B46" s="16"/>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32"/>
      <c r="BE46" s="432"/>
      <c r="BF46" s="432"/>
      <c r="BG46" s="432"/>
      <c r="BH46" s="432"/>
      <c r="BI46" s="432"/>
      <c r="BJ46" s="432"/>
      <c r="BK46" s="432"/>
      <c r="BL46" s="432"/>
      <c r="BM46" s="432"/>
      <c r="BN46" s="432"/>
      <c r="BO46" s="432"/>
      <c r="BP46" s="432"/>
      <c r="BQ46" s="432"/>
      <c r="BR46" s="432"/>
      <c r="BS46" s="432"/>
      <c r="BT46" s="432"/>
      <c r="BU46" s="432"/>
      <c r="BV46" s="432"/>
    </row>
    <row r="47" spans="1:74" ht="11.1" customHeight="1" x14ac:dyDescent="0.2">
      <c r="A47" s="13"/>
      <c r="B47" s="14" t="s">
        <v>512</v>
      </c>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32"/>
      <c r="BE47" s="432"/>
      <c r="BF47" s="432"/>
      <c r="BG47" s="432"/>
      <c r="BH47" s="432"/>
      <c r="BI47" s="432"/>
      <c r="BJ47" s="432"/>
      <c r="BK47" s="432"/>
      <c r="BL47" s="432"/>
      <c r="BM47" s="432"/>
      <c r="BN47" s="432"/>
      <c r="BO47" s="432"/>
      <c r="BP47" s="432"/>
      <c r="BQ47" s="432"/>
      <c r="BR47" s="432"/>
      <c r="BS47" s="432"/>
      <c r="BT47" s="432"/>
      <c r="BU47" s="432"/>
      <c r="BV47" s="432"/>
    </row>
    <row r="48" spans="1:74" ht="11.1" customHeight="1" x14ac:dyDescent="0.2">
      <c r="A48" s="13"/>
      <c r="B48" s="15"/>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32"/>
      <c r="BE48" s="432"/>
      <c r="BF48" s="432"/>
      <c r="BG48" s="432"/>
      <c r="BH48" s="432"/>
      <c r="BI48" s="432"/>
      <c r="BJ48" s="432"/>
      <c r="BK48" s="432"/>
      <c r="BL48" s="432"/>
      <c r="BM48" s="432"/>
      <c r="BN48" s="432"/>
      <c r="BO48" s="432"/>
      <c r="BP48" s="432"/>
      <c r="BQ48" s="432"/>
      <c r="BR48" s="432"/>
      <c r="BS48" s="432"/>
      <c r="BT48" s="432"/>
      <c r="BU48" s="432"/>
      <c r="BV48" s="432"/>
    </row>
    <row r="49" spans="1:74" ht="11.1" customHeight="1" x14ac:dyDescent="0.2">
      <c r="A49" s="17"/>
      <c r="B49" s="445" t="s">
        <v>308</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32"/>
      <c r="BE49" s="432"/>
      <c r="BF49" s="432"/>
      <c r="BG49" s="432"/>
      <c r="BH49" s="432"/>
      <c r="BI49" s="432"/>
      <c r="BJ49" s="432"/>
      <c r="BK49" s="432"/>
      <c r="BL49" s="432"/>
      <c r="BM49" s="432"/>
      <c r="BN49" s="432"/>
      <c r="BO49" s="432"/>
      <c r="BP49" s="432"/>
      <c r="BQ49" s="432"/>
      <c r="BR49" s="432"/>
      <c r="BS49" s="432"/>
      <c r="BT49" s="432"/>
      <c r="BU49" s="432"/>
      <c r="BV49" s="432"/>
    </row>
    <row r="50" spans="1:74" ht="11.1" customHeight="1" x14ac:dyDescent="0.2">
      <c r="A50" s="17" t="s">
        <v>309</v>
      </c>
      <c r="B50" s="446" t="s">
        <v>924</v>
      </c>
      <c r="C50" s="425">
        <v>20665.553</v>
      </c>
      <c r="D50" s="425">
        <v>20665.553</v>
      </c>
      <c r="E50" s="425">
        <v>20665.553</v>
      </c>
      <c r="F50" s="425">
        <v>19034.830000000002</v>
      </c>
      <c r="G50" s="425">
        <v>19034.830000000002</v>
      </c>
      <c r="H50" s="425">
        <v>19034.830000000002</v>
      </c>
      <c r="I50" s="425">
        <v>20511.785</v>
      </c>
      <c r="J50" s="425">
        <v>20511.785</v>
      </c>
      <c r="K50" s="425">
        <v>20511.785</v>
      </c>
      <c r="L50" s="425">
        <v>20724.128000000001</v>
      </c>
      <c r="M50" s="425">
        <v>20724.128000000001</v>
      </c>
      <c r="N50" s="425">
        <v>20724.128000000001</v>
      </c>
      <c r="O50" s="425">
        <v>20990.541000000001</v>
      </c>
      <c r="P50" s="425">
        <v>20990.541000000001</v>
      </c>
      <c r="Q50" s="425">
        <v>20990.541000000001</v>
      </c>
      <c r="R50" s="425">
        <v>21309.544000000002</v>
      </c>
      <c r="S50" s="425">
        <v>21309.544000000002</v>
      </c>
      <c r="T50" s="425">
        <v>21309.544000000002</v>
      </c>
      <c r="U50" s="425">
        <v>21483.082999999999</v>
      </c>
      <c r="V50" s="425">
        <v>21483.082999999999</v>
      </c>
      <c r="W50" s="425">
        <v>21483.082999999999</v>
      </c>
      <c r="X50" s="425">
        <v>21847.601999999999</v>
      </c>
      <c r="Y50" s="425">
        <v>21847.601999999999</v>
      </c>
      <c r="Z50" s="425">
        <v>21847.601999999999</v>
      </c>
      <c r="AA50" s="425">
        <v>21738.870999999999</v>
      </c>
      <c r="AB50" s="425">
        <v>21738.870999999999</v>
      </c>
      <c r="AC50" s="425">
        <v>21738.870999999999</v>
      </c>
      <c r="AD50" s="425">
        <v>21708.16</v>
      </c>
      <c r="AE50" s="425">
        <v>21708.16</v>
      </c>
      <c r="AF50" s="425">
        <v>21708.16</v>
      </c>
      <c r="AG50" s="425">
        <v>21851.133999999998</v>
      </c>
      <c r="AH50" s="425">
        <v>21851.133999999998</v>
      </c>
      <c r="AI50" s="425">
        <v>21851.133999999998</v>
      </c>
      <c r="AJ50" s="425">
        <v>21989.981</v>
      </c>
      <c r="AK50" s="425">
        <v>21989.981</v>
      </c>
      <c r="AL50" s="425">
        <v>21989.981</v>
      </c>
      <c r="AM50" s="425">
        <v>22112.329000000002</v>
      </c>
      <c r="AN50" s="425">
        <v>22112.329000000002</v>
      </c>
      <c r="AO50" s="425">
        <v>22112.329000000002</v>
      </c>
      <c r="AP50" s="425">
        <v>22225.35</v>
      </c>
      <c r="AQ50" s="425">
        <v>22225.35</v>
      </c>
      <c r="AR50" s="425">
        <v>22225.35</v>
      </c>
      <c r="AS50" s="425">
        <v>22490.691999999999</v>
      </c>
      <c r="AT50" s="425">
        <v>22490.691999999999</v>
      </c>
      <c r="AU50" s="425">
        <v>22490.691999999999</v>
      </c>
      <c r="AV50" s="425">
        <v>22679.255000000001</v>
      </c>
      <c r="AW50" s="425">
        <v>22679.255000000001</v>
      </c>
      <c r="AX50" s="425">
        <v>22679.255000000001</v>
      </c>
      <c r="AY50" s="425">
        <v>22768.866000000002</v>
      </c>
      <c r="AZ50" s="425">
        <v>22768.866000000002</v>
      </c>
      <c r="BA50" s="425">
        <v>22768.866000000002</v>
      </c>
      <c r="BB50" s="425">
        <v>22852.772338999999</v>
      </c>
      <c r="BC50" s="425">
        <v>22894.127098000001</v>
      </c>
      <c r="BD50" s="437">
        <v>22935.119999999999</v>
      </c>
      <c r="BE50" s="437">
        <v>22979.64</v>
      </c>
      <c r="BF50" s="437">
        <v>23017.01</v>
      </c>
      <c r="BG50" s="437">
        <v>23051.11</v>
      </c>
      <c r="BH50" s="437">
        <v>23079.71</v>
      </c>
      <c r="BI50" s="437">
        <v>23108.959999999999</v>
      </c>
      <c r="BJ50" s="437">
        <v>23136.61</v>
      </c>
      <c r="BK50" s="437">
        <v>23160.98</v>
      </c>
      <c r="BL50" s="437">
        <v>23186.73</v>
      </c>
      <c r="BM50" s="437">
        <v>23212.17</v>
      </c>
      <c r="BN50" s="437">
        <v>23235.78</v>
      </c>
      <c r="BO50" s="437">
        <v>23261.73</v>
      </c>
      <c r="BP50" s="437">
        <v>23288.5</v>
      </c>
      <c r="BQ50" s="437">
        <v>23314.75</v>
      </c>
      <c r="BR50" s="437">
        <v>23344.18</v>
      </c>
      <c r="BS50" s="437">
        <v>23375.439999999999</v>
      </c>
      <c r="BT50" s="437">
        <v>23409.63</v>
      </c>
      <c r="BU50" s="437">
        <v>23443.759999999998</v>
      </c>
      <c r="BV50" s="437">
        <v>23478.9</v>
      </c>
    </row>
    <row r="51" spans="1:74" ht="11.1" customHeight="1" x14ac:dyDescent="0.2">
      <c r="A51" s="17" t="s">
        <v>18</v>
      </c>
      <c r="B51" s="447" t="s">
        <v>7</v>
      </c>
      <c r="C51" s="421">
        <v>1.2265547889999999</v>
      </c>
      <c r="D51" s="421">
        <v>1.2265547889999999</v>
      </c>
      <c r="E51" s="421">
        <v>1.2265547889999999</v>
      </c>
      <c r="F51" s="421">
        <v>-7.5284602104999996</v>
      </c>
      <c r="G51" s="421">
        <v>-7.5284602104999996</v>
      </c>
      <c r="H51" s="421">
        <v>-7.5284602104999996</v>
      </c>
      <c r="I51" s="421">
        <v>-1.4689314766999999</v>
      </c>
      <c r="J51" s="421">
        <v>-1.4689314766999999</v>
      </c>
      <c r="K51" s="421">
        <v>-1.4689314766999999</v>
      </c>
      <c r="L51" s="421">
        <v>-1.0832850303999999</v>
      </c>
      <c r="M51" s="421">
        <v>-1.0832850303999999</v>
      </c>
      <c r="N51" s="421">
        <v>-1.0832850303999999</v>
      </c>
      <c r="O51" s="421">
        <v>1.5726073239</v>
      </c>
      <c r="P51" s="421">
        <v>1.5726073239</v>
      </c>
      <c r="Q51" s="421">
        <v>1.5726073239</v>
      </c>
      <c r="R51" s="421">
        <v>11.950272212</v>
      </c>
      <c r="S51" s="421">
        <v>11.950272212</v>
      </c>
      <c r="T51" s="421">
        <v>11.950272212</v>
      </c>
      <c r="U51" s="421">
        <v>4.7353167947000001</v>
      </c>
      <c r="V51" s="421">
        <v>4.7353167947000001</v>
      </c>
      <c r="W51" s="421">
        <v>4.7353167947000001</v>
      </c>
      <c r="X51" s="421">
        <v>5.4210917824999996</v>
      </c>
      <c r="Y51" s="421">
        <v>5.4210917824999996</v>
      </c>
      <c r="Z51" s="421">
        <v>5.4210917824999996</v>
      </c>
      <c r="AA51" s="421">
        <v>3.5650820052999999</v>
      </c>
      <c r="AB51" s="421">
        <v>3.5650820052999999</v>
      </c>
      <c r="AC51" s="421">
        <v>3.5650820052999999</v>
      </c>
      <c r="AD51" s="421">
        <v>1.8705984511</v>
      </c>
      <c r="AE51" s="421">
        <v>1.8705984511</v>
      </c>
      <c r="AF51" s="421">
        <v>1.8705984511</v>
      </c>
      <c r="AG51" s="421">
        <v>1.7132131361</v>
      </c>
      <c r="AH51" s="421">
        <v>1.7132131361</v>
      </c>
      <c r="AI51" s="421">
        <v>1.7132131361</v>
      </c>
      <c r="AJ51" s="421">
        <v>0.65169165933999995</v>
      </c>
      <c r="AK51" s="421">
        <v>0.65169165933999995</v>
      </c>
      <c r="AL51" s="421">
        <v>0.65169165933999995</v>
      </c>
      <c r="AM51" s="421">
        <v>1.7179273017000001</v>
      </c>
      <c r="AN51" s="421">
        <v>1.7179273017000001</v>
      </c>
      <c r="AO51" s="421">
        <v>1.7179273017000001</v>
      </c>
      <c r="AP51" s="421">
        <v>2.3824681594000001</v>
      </c>
      <c r="AQ51" s="421">
        <v>2.3824681594000001</v>
      </c>
      <c r="AR51" s="421">
        <v>2.3824681594000001</v>
      </c>
      <c r="AS51" s="421">
        <v>2.9268869982000001</v>
      </c>
      <c r="AT51" s="421">
        <v>2.9268869982000001</v>
      </c>
      <c r="AU51" s="421">
        <v>2.9268869982000001</v>
      </c>
      <c r="AV51" s="421">
        <v>3.1344911121000001</v>
      </c>
      <c r="AW51" s="421">
        <v>3.1344911121000001</v>
      </c>
      <c r="AX51" s="421">
        <v>3.1344911121000001</v>
      </c>
      <c r="AY51" s="421">
        <v>2.9690992749</v>
      </c>
      <c r="AZ51" s="421">
        <v>2.9690992749</v>
      </c>
      <c r="BA51" s="421">
        <v>2.9690992749</v>
      </c>
      <c r="BB51" s="421">
        <v>2.8230031869999999</v>
      </c>
      <c r="BC51" s="421">
        <v>3.0090734134999999</v>
      </c>
      <c r="BD51" s="433">
        <v>3.1935280000000001</v>
      </c>
      <c r="BE51" s="433">
        <v>2.1739850000000001</v>
      </c>
      <c r="BF51" s="433">
        <v>2.3401429999999999</v>
      </c>
      <c r="BG51" s="433">
        <v>2.4917760000000002</v>
      </c>
      <c r="BH51" s="433">
        <v>1.765736</v>
      </c>
      <c r="BI51" s="433">
        <v>1.8946940000000001</v>
      </c>
      <c r="BJ51" s="433">
        <v>2.0166409999999999</v>
      </c>
      <c r="BK51" s="433">
        <v>1.722143</v>
      </c>
      <c r="BL51" s="433">
        <v>1.835251</v>
      </c>
      <c r="BM51" s="433">
        <v>1.9469829999999999</v>
      </c>
      <c r="BN51" s="433">
        <v>1.6759980000000001</v>
      </c>
      <c r="BO51" s="433">
        <v>1.6056790000000001</v>
      </c>
      <c r="BP51" s="433">
        <v>1.540788</v>
      </c>
      <c r="BQ51" s="433">
        <v>1.458286</v>
      </c>
      <c r="BR51" s="433">
        <v>1.421422</v>
      </c>
      <c r="BS51" s="433">
        <v>1.4070130000000001</v>
      </c>
      <c r="BT51" s="433">
        <v>1.429489</v>
      </c>
      <c r="BU51" s="433">
        <v>1.448787</v>
      </c>
      <c r="BV51" s="433">
        <v>1.4794240000000001</v>
      </c>
    </row>
    <row r="52" spans="1:74" ht="11.1" customHeight="1" x14ac:dyDescent="0.2">
      <c r="A52" s="13"/>
      <c r="B52" s="44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32"/>
      <c r="BE52" s="432"/>
      <c r="BF52" s="432"/>
      <c r="BG52" s="432"/>
      <c r="BH52" s="432"/>
      <c r="BI52" s="432"/>
      <c r="BJ52" s="432"/>
      <c r="BK52" s="432"/>
      <c r="BL52" s="432"/>
      <c r="BM52" s="432"/>
      <c r="BN52" s="432"/>
      <c r="BO52" s="432"/>
      <c r="BP52" s="432"/>
      <c r="BQ52" s="432"/>
      <c r="BR52" s="432"/>
      <c r="BS52" s="432"/>
      <c r="BT52" s="432"/>
      <c r="BU52" s="432"/>
      <c r="BV52" s="432"/>
    </row>
    <row r="53" spans="1:74" ht="11.1" customHeight="1" x14ac:dyDescent="0.2">
      <c r="A53" s="17"/>
      <c r="B53" s="445" t="s">
        <v>310</v>
      </c>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36"/>
      <c r="BE53" s="436"/>
      <c r="BF53" s="436"/>
      <c r="BG53" s="436"/>
      <c r="BH53" s="436"/>
      <c r="BI53" s="436"/>
      <c r="BJ53" s="436"/>
      <c r="BK53" s="436"/>
      <c r="BL53" s="436"/>
      <c r="BM53" s="436"/>
      <c r="BN53" s="436"/>
      <c r="BO53" s="436"/>
      <c r="BP53" s="436"/>
      <c r="BQ53" s="436"/>
      <c r="BR53" s="436"/>
      <c r="BS53" s="436"/>
      <c r="BT53" s="436"/>
      <c r="BU53" s="436"/>
      <c r="BV53" s="436"/>
    </row>
    <row r="54" spans="1:74" ht="11.1" customHeight="1" x14ac:dyDescent="0.2">
      <c r="A54" s="17" t="s">
        <v>311</v>
      </c>
      <c r="B54" s="446" t="s">
        <v>835</v>
      </c>
      <c r="C54" s="421">
        <v>105.042</v>
      </c>
      <c r="D54" s="421">
        <v>105.042</v>
      </c>
      <c r="E54" s="421">
        <v>105.042</v>
      </c>
      <c r="F54" s="421">
        <v>104.661</v>
      </c>
      <c r="G54" s="421">
        <v>104.661</v>
      </c>
      <c r="H54" s="421">
        <v>104.661</v>
      </c>
      <c r="I54" s="421">
        <v>105.593</v>
      </c>
      <c r="J54" s="421">
        <v>105.593</v>
      </c>
      <c r="K54" s="421">
        <v>105.593</v>
      </c>
      <c r="L54" s="421">
        <v>106.33</v>
      </c>
      <c r="M54" s="421">
        <v>106.33</v>
      </c>
      <c r="N54" s="421">
        <v>106.33</v>
      </c>
      <c r="O54" s="421">
        <v>107.73099999999999</v>
      </c>
      <c r="P54" s="421">
        <v>107.73099999999999</v>
      </c>
      <c r="Q54" s="421">
        <v>107.73099999999999</v>
      </c>
      <c r="R54" s="421">
        <v>109.33199999999999</v>
      </c>
      <c r="S54" s="421">
        <v>109.33199999999999</v>
      </c>
      <c r="T54" s="421">
        <v>109.33199999999999</v>
      </c>
      <c r="U54" s="421">
        <v>110.95699999999999</v>
      </c>
      <c r="V54" s="421">
        <v>110.95699999999999</v>
      </c>
      <c r="W54" s="421">
        <v>110.95699999999999</v>
      </c>
      <c r="X54" s="421">
        <v>112.858</v>
      </c>
      <c r="Y54" s="421">
        <v>112.858</v>
      </c>
      <c r="Z54" s="421">
        <v>112.858</v>
      </c>
      <c r="AA54" s="421">
        <v>115.182</v>
      </c>
      <c r="AB54" s="421">
        <v>115.182</v>
      </c>
      <c r="AC54" s="421">
        <v>115.182</v>
      </c>
      <c r="AD54" s="421">
        <v>117.70399999999999</v>
      </c>
      <c r="AE54" s="421">
        <v>117.70399999999999</v>
      </c>
      <c r="AF54" s="421">
        <v>117.70399999999999</v>
      </c>
      <c r="AG54" s="421">
        <v>118.98</v>
      </c>
      <c r="AH54" s="421">
        <v>118.98</v>
      </c>
      <c r="AI54" s="421">
        <v>118.98</v>
      </c>
      <c r="AJ54" s="421">
        <v>120.11499999999999</v>
      </c>
      <c r="AK54" s="421">
        <v>120.11499999999999</v>
      </c>
      <c r="AL54" s="421">
        <v>120.11499999999999</v>
      </c>
      <c r="AM54" s="421">
        <v>121.264</v>
      </c>
      <c r="AN54" s="421">
        <v>121.264</v>
      </c>
      <c r="AO54" s="421">
        <v>121.264</v>
      </c>
      <c r="AP54" s="421">
        <v>121.789</v>
      </c>
      <c r="AQ54" s="421">
        <v>121.789</v>
      </c>
      <c r="AR54" s="421">
        <v>121.789</v>
      </c>
      <c r="AS54" s="421">
        <v>122.792</v>
      </c>
      <c r="AT54" s="421">
        <v>122.792</v>
      </c>
      <c r="AU54" s="421">
        <v>122.792</v>
      </c>
      <c r="AV54" s="421">
        <v>123.289</v>
      </c>
      <c r="AW54" s="421">
        <v>123.289</v>
      </c>
      <c r="AX54" s="421">
        <v>123.289</v>
      </c>
      <c r="AY54" s="421">
        <v>124.24</v>
      </c>
      <c r="AZ54" s="421">
        <v>124.24</v>
      </c>
      <c r="BA54" s="421">
        <v>124.24</v>
      </c>
      <c r="BB54" s="421">
        <v>124.76327926</v>
      </c>
      <c r="BC54" s="421">
        <v>125.00802209</v>
      </c>
      <c r="BD54" s="433">
        <v>125.2426</v>
      </c>
      <c r="BE54" s="433">
        <v>125.4173</v>
      </c>
      <c r="BF54" s="433">
        <v>125.669</v>
      </c>
      <c r="BG54" s="433">
        <v>125.9478</v>
      </c>
      <c r="BH54" s="433">
        <v>126.2813</v>
      </c>
      <c r="BI54" s="433">
        <v>126.5939</v>
      </c>
      <c r="BJ54" s="433">
        <v>126.91289999999999</v>
      </c>
      <c r="BK54" s="433">
        <v>127.2769</v>
      </c>
      <c r="BL54" s="433">
        <v>127.58029999999999</v>
      </c>
      <c r="BM54" s="433">
        <v>127.8613</v>
      </c>
      <c r="BN54" s="433">
        <v>128.1037</v>
      </c>
      <c r="BO54" s="433">
        <v>128.35249999999999</v>
      </c>
      <c r="BP54" s="433">
        <v>128.59129999999999</v>
      </c>
      <c r="BQ54" s="433">
        <v>128.79300000000001</v>
      </c>
      <c r="BR54" s="433">
        <v>129.03229999999999</v>
      </c>
      <c r="BS54" s="433">
        <v>129.28200000000001</v>
      </c>
      <c r="BT54" s="433">
        <v>129.5701</v>
      </c>
      <c r="BU54" s="433">
        <v>129.81970000000001</v>
      </c>
      <c r="BV54" s="433">
        <v>130.05860000000001</v>
      </c>
    </row>
    <row r="55" spans="1:74" ht="11.1" customHeight="1" x14ac:dyDescent="0.2">
      <c r="A55" s="17" t="s">
        <v>19</v>
      </c>
      <c r="B55" s="447" t="s">
        <v>7</v>
      </c>
      <c r="C55" s="421">
        <v>1.6125755744000001</v>
      </c>
      <c r="D55" s="421">
        <v>1.6125755744000001</v>
      </c>
      <c r="E55" s="421">
        <v>1.6125755744000001</v>
      </c>
      <c r="F55" s="421">
        <v>0.75376884422000001</v>
      </c>
      <c r="G55" s="421">
        <v>0.75376884422000001</v>
      </c>
      <c r="H55" s="421">
        <v>0.75376884422000001</v>
      </c>
      <c r="I55" s="421">
        <v>1.3242109909999999</v>
      </c>
      <c r="J55" s="421">
        <v>1.3242109909999999</v>
      </c>
      <c r="K55" s="421">
        <v>1.3242109909999999</v>
      </c>
      <c r="L55" s="421">
        <v>1.6869728209999999</v>
      </c>
      <c r="M55" s="421">
        <v>1.6869728209999999</v>
      </c>
      <c r="N55" s="421">
        <v>1.6869728209999999</v>
      </c>
      <c r="O55" s="421">
        <v>2.5599284095999999</v>
      </c>
      <c r="P55" s="421">
        <v>2.5599284095999999</v>
      </c>
      <c r="Q55" s="421">
        <v>2.5599284095999999</v>
      </c>
      <c r="R55" s="421">
        <v>4.4629804797999997</v>
      </c>
      <c r="S55" s="421">
        <v>4.4629804797999997</v>
      </c>
      <c r="T55" s="421">
        <v>4.4629804797999997</v>
      </c>
      <c r="U55" s="421">
        <v>5.0798821892000001</v>
      </c>
      <c r="V55" s="421">
        <v>5.0798821892000001</v>
      </c>
      <c r="W55" s="421">
        <v>5.0798821892000001</v>
      </c>
      <c r="X55" s="421">
        <v>6.1393774099999998</v>
      </c>
      <c r="Y55" s="421">
        <v>6.1393774099999998</v>
      </c>
      <c r="Z55" s="421">
        <v>6.1393774099999998</v>
      </c>
      <c r="AA55" s="421">
        <v>6.9163007861999999</v>
      </c>
      <c r="AB55" s="421">
        <v>6.9163007861999999</v>
      </c>
      <c r="AC55" s="421">
        <v>6.9163007861999999</v>
      </c>
      <c r="AD55" s="421">
        <v>7.6574104562</v>
      </c>
      <c r="AE55" s="421">
        <v>7.6574104562</v>
      </c>
      <c r="AF55" s="421">
        <v>7.6574104562</v>
      </c>
      <c r="AG55" s="421">
        <v>7.2307290212000002</v>
      </c>
      <c r="AH55" s="421">
        <v>7.2307290212000002</v>
      </c>
      <c r="AI55" s="421">
        <v>7.2307290212000002</v>
      </c>
      <c r="AJ55" s="421">
        <v>6.4302043276000003</v>
      </c>
      <c r="AK55" s="421">
        <v>6.4302043276000003</v>
      </c>
      <c r="AL55" s="421">
        <v>6.4302043276000003</v>
      </c>
      <c r="AM55" s="421">
        <v>5.2803389418000002</v>
      </c>
      <c r="AN55" s="421">
        <v>5.2803389418000002</v>
      </c>
      <c r="AO55" s="421">
        <v>5.2803389418000002</v>
      </c>
      <c r="AP55" s="421">
        <v>3.4705702440000001</v>
      </c>
      <c r="AQ55" s="421">
        <v>3.4705702440000001</v>
      </c>
      <c r="AR55" s="421">
        <v>3.4705702440000001</v>
      </c>
      <c r="AS55" s="421">
        <v>3.2038998151000002</v>
      </c>
      <c r="AT55" s="421">
        <v>3.2038998151000002</v>
      </c>
      <c r="AU55" s="421">
        <v>3.2038998151000002</v>
      </c>
      <c r="AV55" s="421">
        <v>2.6424676352000001</v>
      </c>
      <c r="AW55" s="421">
        <v>2.6424676352000001</v>
      </c>
      <c r="AX55" s="421">
        <v>2.6424676352000001</v>
      </c>
      <c r="AY55" s="421">
        <v>2.4541496239999998</v>
      </c>
      <c r="AZ55" s="421">
        <v>2.4541496239999998</v>
      </c>
      <c r="BA55" s="421">
        <v>2.4541496239999998</v>
      </c>
      <c r="BB55" s="421">
        <v>2.4421575538</v>
      </c>
      <c r="BC55" s="421">
        <v>2.6431139860999999</v>
      </c>
      <c r="BD55" s="433">
        <v>2.8357459999999999</v>
      </c>
      <c r="BE55" s="433">
        <v>2.1380379999999999</v>
      </c>
      <c r="BF55" s="433">
        <v>2.3429730000000002</v>
      </c>
      <c r="BG55" s="433">
        <v>2.5700419999999999</v>
      </c>
      <c r="BH55" s="433">
        <v>2.4270870000000002</v>
      </c>
      <c r="BI55" s="433">
        <v>2.6805840000000001</v>
      </c>
      <c r="BJ55" s="433">
        <v>2.9393799999999999</v>
      </c>
      <c r="BK55" s="433">
        <v>2.4444189999999999</v>
      </c>
      <c r="BL55" s="433">
        <v>2.688561</v>
      </c>
      <c r="BM55" s="433">
        <v>2.9147720000000001</v>
      </c>
      <c r="BN55" s="433">
        <v>2.6773790000000002</v>
      </c>
      <c r="BO55" s="433">
        <v>2.6753830000000001</v>
      </c>
      <c r="BP55" s="433">
        <v>2.6737470000000001</v>
      </c>
      <c r="BQ55" s="433">
        <v>2.6915260000000001</v>
      </c>
      <c r="BR55" s="433">
        <v>2.6763050000000002</v>
      </c>
      <c r="BS55" s="433">
        <v>2.6472669999999998</v>
      </c>
      <c r="BT55" s="433">
        <v>2.6043409999999998</v>
      </c>
      <c r="BU55" s="433">
        <v>2.5481549999999999</v>
      </c>
      <c r="BV55" s="433">
        <v>2.4786260000000002</v>
      </c>
    </row>
    <row r="56" spans="1:74" ht="11.1" customHeight="1" x14ac:dyDescent="0.2">
      <c r="A56" s="10"/>
      <c r="B56" s="440"/>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C56" s="426"/>
      <c r="BD56" s="438"/>
      <c r="BE56" s="438"/>
      <c r="BF56" s="438"/>
      <c r="BG56" s="438"/>
      <c r="BH56" s="438"/>
      <c r="BI56" s="438"/>
      <c r="BJ56" s="438"/>
      <c r="BK56" s="438"/>
      <c r="BL56" s="438"/>
      <c r="BM56" s="438"/>
      <c r="BN56" s="438"/>
      <c r="BO56" s="438"/>
      <c r="BP56" s="438"/>
      <c r="BQ56" s="438"/>
      <c r="BR56" s="438"/>
      <c r="BS56" s="438"/>
      <c r="BT56" s="438"/>
      <c r="BU56" s="438"/>
      <c r="BV56" s="438"/>
    </row>
    <row r="57" spans="1:74" ht="11.1" customHeight="1" x14ac:dyDescent="0.2">
      <c r="A57" s="17"/>
      <c r="B57" s="445" t="s">
        <v>312</v>
      </c>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36"/>
      <c r="BE57" s="436"/>
      <c r="BF57" s="436"/>
      <c r="BG57" s="436"/>
      <c r="BH57" s="436"/>
      <c r="BI57" s="436"/>
      <c r="BJ57" s="436"/>
      <c r="BK57" s="436"/>
      <c r="BL57" s="436"/>
      <c r="BM57" s="436"/>
      <c r="BN57" s="436"/>
      <c r="BO57" s="436"/>
      <c r="BP57" s="436"/>
      <c r="BQ57" s="436"/>
      <c r="BR57" s="436"/>
      <c r="BS57" s="436"/>
      <c r="BT57" s="436"/>
      <c r="BU57" s="436"/>
      <c r="BV57" s="436"/>
    </row>
    <row r="58" spans="1:74" ht="11.1" customHeight="1" x14ac:dyDescent="0.2">
      <c r="A58" s="17" t="s">
        <v>313</v>
      </c>
      <c r="B58" s="446" t="s">
        <v>924</v>
      </c>
      <c r="C58" s="425">
        <v>15852.5</v>
      </c>
      <c r="D58" s="425">
        <v>15918</v>
      </c>
      <c r="E58" s="425">
        <v>15696.3</v>
      </c>
      <c r="F58" s="425">
        <v>18020.2</v>
      </c>
      <c r="G58" s="425">
        <v>17104.599999999999</v>
      </c>
      <c r="H58" s="425">
        <v>17035</v>
      </c>
      <c r="I58" s="425">
        <v>17193.2</v>
      </c>
      <c r="J58" s="425">
        <v>16525.8</v>
      </c>
      <c r="K58" s="425">
        <v>16607.900000000001</v>
      </c>
      <c r="L58" s="425">
        <v>16561.900000000001</v>
      </c>
      <c r="M58" s="425">
        <v>16368.1</v>
      </c>
      <c r="N58" s="425">
        <v>16406.099999999999</v>
      </c>
      <c r="O58" s="425">
        <v>18107.3</v>
      </c>
      <c r="P58" s="425">
        <v>16604.900000000001</v>
      </c>
      <c r="Q58" s="425">
        <v>20422.599999999999</v>
      </c>
      <c r="R58" s="425">
        <v>17316.599999999999</v>
      </c>
      <c r="S58" s="425">
        <v>16819.099999999999</v>
      </c>
      <c r="T58" s="425">
        <v>16736.3</v>
      </c>
      <c r="U58" s="425">
        <v>16836.099999999999</v>
      </c>
      <c r="V58" s="425">
        <v>16791.7</v>
      </c>
      <c r="W58" s="425">
        <v>16564.3</v>
      </c>
      <c r="X58" s="425">
        <v>16547.400000000001</v>
      </c>
      <c r="Y58" s="425">
        <v>16499.8</v>
      </c>
      <c r="Z58" s="425">
        <v>16418.5</v>
      </c>
      <c r="AA58" s="425">
        <v>16080.8</v>
      </c>
      <c r="AB58" s="425">
        <v>16092.7</v>
      </c>
      <c r="AC58" s="425">
        <v>16028.1</v>
      </c>
      <c r="AD58" s="425">
        <v>16042.6</v>
      </c>
      <c r="AE58" s="425">
        <v>16023.2</v>
      </c>
      <c r="AF58" s="425">
        <v>15963.4</v>
      </c>
      <c r="AG58" s="425">
        <v>16109.3</v>
      </c>
      <c r="AH58" s="425">
        <v>16161.4</v>
      </c>
      <c r="AI58" s="425">
        <v>16184.9</v>
      </c>
      <c r="AJ58" s="425">
        <v>16223.5</v>
      </c>
      <c r="AK58" s="425">
        <v>16229.6</v>
      </c>
      <c r="AL58" s="425">
        <v>16265.1</v>
      </c>
      <c r="AM58" s="425">
        <v>16601.900000000001</v>
      </c>
      <c r="AN58" s="425">
        <v>16656.099999999999</v>
      </c>
      <c r="AO58" s="425">
        <v>16730.2</v>
      </c>
      <c r="AP58" s="425">
        <v>16763.900000000001</v>
      </c>
      <c r="AQ58" s="425">
        <v>16818.5</v>
      </c>
      <c r="AR58" s="425">
        <v>16809.5</v>
      </c>
      <c r="AS58" s="425">
        <v>16816.400000000001</v>
      </c>
      <c r="AT58" s="425">
        <v>16826.2</v>
      </c>
      <c r="AU58" s="425">
        <v>16816.3</v>
      </c>
      <c r="AV58" s="425">
        <v>16847.8</v>
      </c>
      <c r="AW58" s="425">
        <v>16912.099999999999</v>
      </c>
      <c r="AX58" s="425">
        <v>16946.5</v>
      </c>
      <c r="AY58" s="425">
        <v>16947.400000000001</v>
      </c>
      <c r="AZ58" s="425">
        <v>16931.099999999999</v>
      </c>
      <c r="BA58" s="425">
        <v>16961.3</v>
      </c>
      <c r="BB58" s="425">
        <v>16993.606474</v>
      </c>
      <c r="BC58" s="425">
        <v>17022.056723999998</v>
      </c>
      <c r="BD58" s="437">
        <v>17053.48</v>
      </c>
      <c r="BE58" s="437">
        <v>17094</v>
      </c>
      <c r="BF58" s="437">
        <v>17126.75</v>
      </c>
      <c r="BG58" s="437">
        <v>17157.87</v>
      </c>
      <c r="BH58" s="437">
        <v>17177.32</v>
      </c>
      <c r="BI58" s="437">
        <v>17212.71</v>
      </c>
      <c r="BJ58" s="437">
        <v>17254</v>
      </c>
      <c r="BK58" s="437">
        <v>17309.73</v>
      </c>
      <c r="BL58" s="437">
        <v>17356.419999999998</v>
      </c>
      <c r="BM58" s="437">
        <v>17402.61</v>
      </c>
      <c r="BN58" s="437">
        <v>17447.849999999999</v>
      </c>
      <c r="BO58" s="437">
        <v>17493.36</v>
      </c>
      <c r="BP58" s="437">
        <v>17538.7</v>
      </c>
      <c r="BQ58" s="437">
        <v>17586.55</v>
      </c>
      <c r="BR58" s="437">
        <v>17629.53</v>
      </c>
      <c r="BS58" s="437">
        <v>17670.310000000001</v>
      </c>
      <c r="BT58" s="437">
        <v>17699.32</v>
      </c>
      <c r="BU58" s="437">
        <v>17742.919999999998</v>
      </c>
      <c r="BV58" s="437">
        <v>17791.52</v>
      </c>
    </row>
    <row r="59" spans="1:74" ht="11.1" customHeight="1" x14ac:dyDescent="0.2">
      <c r="A59" s="17" t="s">
        <v>20</v>
      </c>
      <c r="B59" s="447" t="s">
        <v>7</v>
      </c>
      <c r="C59" s="421">
        <v>2.2629776089</v>
      </c>
      <c r="D59" s="421">
        <v>2.3422079633999999</v>
      </c>
      <c r="E59" s="421">
        <v>0.81829801719999995</v>
      </c>
      <c r="F59" s="421">
        <v>16.076627760000001</v>
      </c>
      <c r="G59" s="421">
        <v>10.212892085</v>
      </c>
      <c r="H59" s="421">
        <v>9.5752071219000001</v>
      </c>
      <c r="I59" s="421">
        <v>10.455681402</v>
      </c>
      <c r="J59" s="421">
        <v>5.5685092085000001</v>
      </c>
      <c r="K59" s="421">
        <v>5.8414535443000002</v>
      </c>
      <c r="L59" s="421">
        <v>5.3683333226999999</v>
      </c>
      <c r="M59" s="421">
        <v>3.7387027670999999</v>
      </c>
      <c r="N59" s="421">
        <v>4.5987197796999997</v>
      </c>
      <c r="O59" s="421">
        <v>14.223624034</v>
      </c>
      <c r="P59" s="421">
        <v>4.3152406080999999</v>
      </c>
      <c r="Q59" s="421">
        <v>30.110917860000001</v>
      </c>
      <c r="R59" s="421">
        <v>-3.9045071642</v>
      </c>
      <c r="S59" s="421">
        <v>-1.6691416344000001</v>
      </c>
      <c r="T59" s="421">
        <v>-1.7534487819</v>
      </c>
      <c r="U59" s="421">
        <v>-2.0769839238999999</v>
      </c>
      <c r="V59" s="421">
        <v>1.6089992618</v>
      </c>
      <c r="W59" s="421">
        <v>-0.26252566550000001</v>
      </c>
      <c r="X59" s="421">
        <v>-8.7550341446000005E-2</v>
      </c>
      <c r="Y59" s="421">
        <v>0.80461385254999995</v>
      </c>
      <c r="Z59" s="421">
        <v>7.5581643412999999E-2</v>
      </c>
      <c r="AA59" s="421">
        <v>-11.191618849999999</v>
      </c>
      <c r="AB59" s="421">
        <v>-3.0846316449</v>
      </c>
      <c r="AC59" s="421">
        <v>-21.517828288</v>
      </c>
      <c r="AD59" s="421">
        <v>-7.3571024334999997</v>
      </c>
      <c r="AE59" s="421">
        <v>-4.7321200301999999</v>
      </c>
      <c r="AF59" s="421">
        <v>-4.6181055549999996</v>
      </c>
      <c r="AG59" s="421">
        <v>-4.3169142496999999</v>
      </c>
      <c r="AH59" s="421">
        <v>-3.7536401913000002</v>
      </c>
      <c r="AI59" s="421">
        <v>-2.2904680547999998</v>
      </c>
      <c r="AJ59" s="421">
        <v>-1.9574072060000001</v>
      </c>
      <c r="AK59" s="421">
        <v>-1.6375956072</v>
      </c>
      <c r="AL59" s="421">
        <v>-0.93431190424999999</v>
      </c>
      <c r="AM59" s="421">
        <v>3.2405104223999999</v>
      </c>
      <c r="AN59" s="421">
        <v>3.5009662765999998</v>
      </c>
      <c r="AO59" s="421">
        <v>4.3804318665000004</v>
      </c>
      <c r="AP59" s="421">
        <v>4.4961539899999998</v>
      </c>
      <c r="AQ59" s="421">
        <v>4.9634280294000002</v>
      </c>
      <c r="AR59" s="421">
        <v>5.3002493202999998</v>
      </c>
      <c r="AS59" s="421">
        <v>4.3893899796999998</v>
      </c>
      <c r="AT59" s="421">
        <v>4.1135050180999997</v>
      </c>
      <c r="AU59" s="421">
        <v>3.9011671372999999</v>
      </c>
      <c r="AV59" s="421">
        <v>3.8481215520999998</v>
      </c>
      <c r="AW59" s="421">
        <v>4.2052792428999997</v>
      </c>
      <c r="AX59" s="421">
        <v>4.1893379074999997</v>
      </c>
      <c r="AY59" s="421">
        <v>2.0810871044999999</v>
      </c>
      <c r="AZ59" s="421">
        <v>1.6510467635999999</v>
      </c>
      <c r="BA59" s="421">
        <v>1.3813343534</v>
      </c>
      <c r="BB59" s="421">
        <v>1.3702448333999999</v>
      </c>
      <c r="BC59" s="421">
        <v>1.21031438</v>
      </c>
      <c r="BD59" s="433">
        <v>1.4514119999999999</v>
      </c>
      <c r="BE59" s="433">
        <v>1.650744</v>
      </c>
      <c r="BF59" s="433">
        <v>1.7862039999999999</v>
      </c>
      <c r="BG59" s="433">
        <v>2.0311979999999998</v>
      </c>
      <c r="BH59" s="433">
        <v>1.9558519999999999</v>
      </c>
      <c r="BI59" s="433">
        <v>1.777479</v>
      </c>
      <c r="BJ59" s="433">
        <v>1.8145420000000001</v>
      </c>
      <c r="BK59" s="433">
        <v>2.137991</v>
      </c>
      <c r="BL59" s="433">
        <v>2.5120870000000002</v>
      </c>
      <c r="BM59" s="433">
        <v>2.6018680000000001</v>
      </c>
      <c r="BN59" s="433">
        <v>2.6730489999999998</v>
      </c>
      <c r="BO59" s="433">
        <v>2.7688030000000001</v>
      </c>
      <c r="BP59" s="433">
        <v>2.8453170000000001</v>
      </c>
      <c r="BQ59" s="433">
        <v>2.8814540000000002</v>
      </c>
      <c r="BR59" s="433">
        <v>2.935616</v>
      </c>
      <c r="BS59" s="433">
        <v>2.9866109999999999</v>
      </c>
      <c r="BT59" s="433">
        <v>3.0389020000000002</v>
      </c>
      <c r="BU59" s="433">
        <v>3.0803379999999998</v>
      </c>
      <c r="BV59" s="433">
        <v>3.1153270000000002</v>
      </c>
    </row>
    <row r="60" spans="1:74" ht="11.1" customHeight="1" x14ac:dyDescent="0.2">
      <c r="A60" s="13"/>
      <c r="B60" s="448"/>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32"/>
      <c r="BE60" s="432"/>
      <c r="BF60" s="432"/>
      <c r="BG60" s="432"/>
      <c r="BH60" s="432"/>
      <c r="BI60" s="432"/>
      <c r="BJ60" s="432"/>
      <c r="BK60" s="432"/>
      <c r="BL60" s="432"/>
      <c r="BM60" s="432"/>
      <c r="BN60" s="432"/>
      <c r="BO60" s="432"/>
      <c r="BP60" s="432"/>
      <c r="BQ60" s="432"/>
      <c r="BR60" s="432"/>
      <c r="BS60" s="432"/>
      <c r="BT60" s="432"/>
      <c r="BU60" s="432"/>
      <c r="BV60" s="432"/>
    </row>
    <row r="61" spans="1:74" ht="11.1" customHeight="1" x14ac:dyDescent="0.2">
      <c r="A61" s="17"/>
      <c r="B61" s="445" t="s">
        <v>513</v>
      </c>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32"/>
      <c r="BE61" s="432"/>
      <c r="BF61" s="432"/>
      <c r="BG61" s="432"/>
      <c r="BH61" s="432"/>
      <c r="BI61" s="432"/>
      <c r="BJ61" s="432"/>
      <c r="BK61" s="432"/>
      <c r="BL61" s="432"/>
      <c r="BM61" s="432"/>
      <c r="BN61" s="432"/>
      <c r="BO61" s="432"/>
      <c r="BP61" s="432"/>
      <c r="BQ61" s="432"/>
      <c r="BR61" s="432"/>
      <c r="BS61" s="432"/>
      <c r="BT61" s="432"/>
      <c r="BU61" s="432"/>
      <c r="BV61" s="432"/>
    </row>
    <row r="62" spans="1:74" ht="11.1" customHeight="1" x14ac:dyDescent="0.2">
      <c r="A62" s="17" t="s">
        <v>314</v>
      </c>
      <c r="B62" s="446" t="s">
        <v>835</v>
      </c>
      <c r="C62" s="421">
        <v>98.911600000000007</v>
      </c>
      <c r="D62" s="421">
        <v>99.133099999999999</v>
      </c>
      <c r="E62" s="421">
        <v>94.607399999999998</v>
      </c>
      <c r="F62" s="421">
        <v>79.942099999999996</v>
      </c>
      <c r="G62" s="421">
        <v>83.488</v>
      </c>
      <c r="H62" s="421">
        <v>90.024199999999993</v>
      </c>
      <c r="I62" s="421">
        <v>93.261200000000002</v>
      </c>
      <c r="J62" s="421">
        <v>94.519300000000001</v>
      </c>
      <c r="K62" s="421">
        <v>94.4619</v>
      </c>
      <c r="L62" s="421">
        <v>95.208200000000005</v>
      </c>
      <c r="M62" s="421">
        <v>95.811499999999995</v>
      </c>
      <c r="N62" s="421">
        <v>96.444999999999993</v>
      </c>
      <c r="O62" s="421">
        <v>97.509799999999998</v>
      </c>
      <c r="P62" s="421">
        <v>93.527600000000007</v>
      </c>
      <c r="Q62" s="421">
        <v>96.397800000000004</v>
      </c>
      <c r="R62" s="421">
        <v>96.585899999999995</v>
      </c>
      <c r="S62" s="421">
        <v>97.684299999999993</v>
      </c>
      <c r="T62" s="421">
        <v>97.680599999999998</v>
      </c>
      <c r="U62" s="421">
        <v>98.688699999999997</v>
      </c>
      <c r="V62" s="421">
        <v>98.331299999999999</v>
      </c>
      <c r="W62" s="421">
        <v>97.423500000000004</v>
      </c>
      <c r="X62" s="421">
        <v>98.754999999999995</v>
      </c>
      <c r="Y62" s="421">
        <v>99.6404</v>
      </c>
      <c r="Z62" s="421">
        <v>99.617000000000004</v>
      </c>
      <c r="AA62" s="421">
        <v>99.059600000000003</v>
      </c>
      <c r="AB62" s="421">
        <v>100.2304</v>
      </c>
      <c r="AC62" s="421">
        <v>101.0107</v>
      </c>
      <c r="AD62" s="421">
        <v>101.19410000000001</v>
      </c>
      <c r="AE62" s="421">
        <v>100.863</v>
      </c>
      <c r="AF62" s="421">
        <v>100.4645</v>
      </c>
      <c r="AG62" s="421">
        <v>100.7345</v>
      </c>
      <c r="AH62" s="421">
        <v>100.9427</v>
      </c>
      <c r="AI62" s="421">
        <v>101.14019999999999</v>
      </c>
      <c r="AJ62" s="421">
        <v>101.23390000000001</v>
      </c>
      <c r="AK62" s="421">
        <v>100.4743</v>
      </c>
      <c r="AL62" s="421">
        <v>98.313000000000002</v>
      </c>
      <c r="AM62" s="421">
        <v>99.924000000000007</v>
      </c>
      <c r="AN62" s="421">
        <v>100.2713</v>
      </c>
      <c r="AO62" s="421">
        <v>99.510999999999996</v>
      </c>
      <c r="AP62" s="421">
        <v>100.50790000000001</v>
      </c>
      <c r="AQ62" s="421">
        <v>100.3586</v>
      </c>
      <c r="AR62" s="421">
        <v>99.642700000000005</v>
      </c>
      <c r="AS62" s="421">
        <v>100.0108</v>
      </c>
      <c r="AT62" s="421">
        <v>99.919300000000007</v>
      </c>
      <c r="AU62" s="421">
        <v>100.1165</v>
      </c>
      <c r="AV62" s="421">
        <v>99.400499999999994</v>
      </c>
      <c r="AW62" s="421">
        <v>99.902699999999996</v>
      </c>
      <c r="AX62" s="421">
        <v>99.921300000000002</v>
      </c>
      <c r="AY62" s="421">
        <v>98.721100000000007</v>
      </c>
      <c r="AZ62" s="421">
        <v>100.08580000000001</v>
      </c>
      <c r="BA62" s="421">
        <v>100.2516</v>
      </c>
      <c r="BB62" s="421">
        <v>99.975899999999996</v>
      </c>
      <c r="BC62" s="421">
        <v>100.21835556000001</v>
      </c>
      <c r="BD62" s="433">
        <v>100.3578</v>
      </c>
      <c r="BE62" s="433">
        <v>100.46680000000001</v>
      </c>
      <c r="BF62" s="433">
        <v>100.5797</v>
      </c>
      <c r="BG62" s="433">
        <v>100.6841</v>
      </c>
      <c r="BH62" s="433">
        <v>100.7931</v>
      </c>
      <c r="BI62" s="433">
        <v>100.87050000000001</v>
      </c>
      <c r="BJ62" s="433">
        <v>100.9295</v>
      </c>
      <c r="BK62" s="433">
        <v>100.9366</v>
      </c>
      <c r="BL62" s="433">
        <v>100.9838</v>
      </c>
      <c r="BM62" s="433">
        <v>101.03749999999999</v>
      </c>
      <c r="BN62" s="433">
        <v>101.1054</v>
      </c>
      <c r="BO62" s="433">
        <v>101.16670000000001</v>
      </c>
      <c r="BP62" s="433">
        <v>101.2291</v>
      </c>
      <c r="BQ62" s="433">
        <v>101.24550000000001</v>
      </c>
      <c r="BR62" s="433">
        <v>101.3449</v>
      </c>
      <c r="BS62" s="433">
        <v>101.48050000000001</v>
      </c>
      <c r="BT62" s="433">
        <v>101.6909</v>
      </c>
      <c r="BU62" s="433">
        <v>101.8695</v>
      </c>
      <c r="BV62" s="433">
        <v>102.0552</v>
      </c>
    </row>
    <row r="63" spans="1:74" ht="11.1" customHeight="1" x14ac:dyDescent="0.2">
      <c r="A63" s="17" t="s">
        <v>21</v>
      </c>
      <c r="B63" s="447" t="s">
        <v>7</v>
      </c>
      <c r="C63" s="421">
        <v>-1.8327044349999999</v>
      </c>
      <c r="D63" s="421">
        <v>-1.0935934837000001</v>
      </c>
      <c r="E63" s="421">
        <v>-5.3423367808000002</v>
      </c>
      <c r="F63" s="421">
        <v>-19.513084066000001</v>
      </c>
      <c r="G63" s="421">
        <v>-15.99376554</v>
      </c>
      <c r="H63" s="421">
        <v>-9.7801130652000001</v>
      </c>
      <c r="I63" s="421">
        <v>-5.8975238633</v>
      </c>
      <c r="J63" s="421">
        <v>-5.2816019272999997</v>
      </c>
      <c r="K63" s="421">
        <v>-4.7107991583000004</v>
      </c>
      <c r="L63" s="421">
        <v>-3.0553270174999998</v>
      </c>
      <c r="M63" s="421">
        <v>-3.3221699651000001</v>
      </c>
      <c r="N63" s="421">
        <v>-2.7291706589000002</v>
      </c>
      <c r="O63" s="421">
        <v>-1.4172250776999999</v>
      </c>
      <c r="P63" s="421">
        <v>-5.6545190254</v>
      </c>
      <c r="Q63" s="421">
        <v>1.8924523874000001</v>
      </c>
      <c r="R63" s="421">
        <v>20.819818344000002</v>
      </c>
      <c r="S63" s="421">
        <v>17.004000574999999</v>
      </c>
      <c r="T63" s="421">
        <v>8.5048242583999993</v>
      </c>
      <c r="U63" s="421">
        <v>5.8196763498999999</v>
      </c>
      <c r="V63" s="421">
        <v>4.0330387549999998</v>
      </c>
      <c r="W63" s="421">
        <v>3.1352323000000002</v>
      </c>
      <c r="X63" s="421">
        <v>3.7253093746000001</v>
      </c>
      <c r="Y63" s="421">
        <v>3.9962843709000002</v>
      </c>
      <c r="Z63" s="421">
        <v>3.2889211467999999</v>
      </c>
      <c r="AA63" s="421">
        <v>1.5893787086</v>
      </c>
      <c r="AB63" s="421">
        <v>7.1666545490000004</v>
      </c>
      <c r="AC63" s="421">
        <v>4.7852751826000004</v>
      </c>
      <c r="AD63" s="421">
        <v>4.7710897760000002</v>
      </c>
      <c r="AE63" s="421">
        <v>3.2540541314999998</v>
      </c>
      <c r="AF63" s="421">
        <v>2.8500029689000002</v>
      </c>
      <c r="AG63" s="421">
        <v>2.0729830264000002</v>
      </c>
      <c r="AH63" s="421">
        <v>2.6557159318000001</v>
      </c>
      <c r="AI63" s="421">
        <v>3.8149933024</v>
      </c>
      <c r="AJ63" s="421">
        <v>2.5101513846999999</v>
      </c>
      <c r="AK63" s="421">
        <v>0.83690952665999996</v>
      </c>
      <c r="AL63" s="421">
        <v>-1.3090135218000001</v>
      </c>
      <c r="AM63" s="421">
        <v>0.8726059867</v>
      </c>
      <c r="AN63" s="421">
        <v>4.0805983014999998E-2</v>
      </c>
      <c r="AO63" s="421">
        <v>-1.4846941957999999</v>
      </c>
      <c r="AP63" s="421">
        <v>-0.67810277477000003</v>
      </c>
      <c r="AQ63" s="421">
        <v>-0.50008427273</v>
      </c>
      <c r="AR63" s="421">
        <v>-0.81800038819999998</v>
      </c>
      <c r="AS63" s="421">
        <v>-0.71842318172999997</v>
      </c>
      <c r="AT63" s="421">
        <v>-1.0138425067000001</v>
      </c>
      <c r="AU63" s="421">
        <v>-1.012159359</v>
      </c>
      <c r="AV63" s="421">
        <v>-1.8110534118999999</v>
      </c>
      <c r="AW63" s="421">
        <v>-0.56890169924</v>
      </c>
      <c r="AX63" s="421">
        <v>1.6358975924000001</v>
      </c>
      <c r="AY63" s="421">
        <v>-1.2038148993</v>
      </c>
      <c r="AZ63" s="421">
        <v>-0.18499810015000001</v>
      </c>
      <c r="BA63" s="421">
        <v>0.74423933033</v>
      </c>
      <c r="BB63" s="421">
        <v>-0.52931162624999994</v>
      </c>
      <c r="BC63" s="421">
        <v>-0.13974332487999999</v>
      </c>
      <c r="BD63" s="433">
        <v>0.7176865</v>
      </c>
      <c r="BE63" s="433">
        <v>0.45592480000000002</v>
      </c>
      <c r="BF63" s="433">
        <v>0.66095190000000004</v>
      </c>
      <c r="BG63" s="433">
        <v>0.56694690000000003</v>
      </c>
      <c r="BH63" s="433">
        <v>1.4010100000000001</v>
      </c>
      <c r="BI63" s="433">
        <v>0.96875370000000005</v>
      </c>
      <c r="BJ63" s="433">
        <v>1.008972</v>
      </c>
      <c r="BK63" s="433">
        <v>2.2442199999999999</v>
      </c>
      <c r="BL63" s="433">
        <v>0.89719320000000002</v>
      </c>
      <c r="BM63" s="433">
        <v>0.78394609999999998</v>
      </c>
      <c r="BN63" s="433">
        <v>1.129769</v>
      </c>
      <c r="BO63" s="433">
        <v>0.94631880000000002</v>
      </c>
      <c r="BP63" s="433">
        <v>0.86813439999999997</v>
      </c>
      <c r="BQ63" s="433">
        <v>0.77512639999999999</v>
      </c>
      <c r="BR63" s="433">
        <v>0.76080060000000005</v>
      </c>
      <c r="BS63" s="433">
        <v>0.79093360000000001</v>
      </c>
      <c r="BT63" s="433">
        <v>0.89069509999999996</v>
      </c>
      <c r="BU63" s="433">
        <v>0.99039330000000003</v>
      </c>
      <c r="BV63" s="433">
        <v>1.115359</v>
      </c>
    </row>
    <row r="64" spans="1:74" ht="11.1" customHeight="1" x14ac:dyDescent="0.2">
      <c r="A64" s="13"/>
      <c r="B64" s="15"/>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32"/>
      <c r="BE64" s="432"/>
      <c r="BF64" s="432"/>
      <c r="BG64" s="432"/>
      <c r="BH64" s="432"/>
      <c r="BI64" s="432"/>
      <c r="BJ64" s="432"/>
      <c r="BK64" s="432"/>
      <c r="BL64" s="432"/>
      <c r="BM64" s="432"/>
      <c r="BN64" s="432"/>
      <c r="BO64" s="432"/>
      <c r="BP64" s="432"/>
      <c r="BQ64" s="432"/>
      <c r="BR64" s="432"/>
      <c r="BS64" s="432"/>
      <c r="BT64" s="432"/>
      <c r="BU64" s="432"/>
      <c r="BV64" s="432"/>
    </row>
    <row r="65" spans="1:74" ht="11.1" customHeight="1" x14ac:dyDescent="0.2">
      <c r="A65" s="13"/>
      <c r="B65" s="14" t="s">
        <v>514</v>
      </c>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32"/>
      <c r="BE65" s="432"/>
      <c r="BF65" s="432"/>
      <c r="BG65" s="432"/>
      <c r="BH65" s="432"/>
      <c r="BI65" s="432"/>
      <c r="BJ65" s="432"/>
      <c r="BK65" s="432"/>
      <c r="BL65" s="432"/>
      <c r="BM65" s="432"/>
      <c r="BN65" s="432"/>
      <c r="BO65" s="432"/>
      <c r="BP65" s="432"/>
      <c r="BQ65" s="432"/>
      <c r="BR65" s="432"/>
      <c r="BS65" s="432"/>
      <c r="BT65" s="432"/>
      <c r="BU65" s="432"/>
      <c r="BV65" s="432"/>
    </row>
    <row r="66" spans="1:74" ht="11.1" customHeight="1" x14ac:dyDescent="0.2">
      <c r="A66" s="13"/>
      <c r="B66" s="15"/>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32"/>
      <c r="BE66" s="432"/>
      <c r="BF66" s="432"/>
      <c r="BG66" s="432"/>
      <c r="BH66" s="432"/>
      <c r="BI66" s="432"/>
      <c r="BJ66" s="432"/>
      <c r="BK66" s="432"/>
      <c r="BL66" s="432"/>
      <c r="BM66" s="432"/>
      <c r="BN66" s="432"/>
      <c r="BO66" s="432"/>
      <c r="BP66" s="432"/>
      <c r="BQ66" s="432"/>
      <c r="BR66" s="432"/>
      <c r="BS66" s="432"/>
      <c r="BT66" s="432"/>
      <c r="BU66" s="432"/>
      <c r="BV66" s="432"/>
    </row>
    <row r="67" spans="1:74" ht="11.1" customHeight="1" x14ac:dyDescent="0.2">
      <c r="A67" s="17" t="s">
        <v>315</v>
      </c>
      <c r="B67" s="447" t="s">
        <v>515</v>
      </c>
      <c r="C67" s="425">
        <v>741.10472246999996</v>
      </c>
      <c r="D67" s="425">
        <v>653.30994587999999</v>
      </c>
      <c r="E67" s="425">
        <v>485.19837997000002</v>
      </c>
      <c r="F67" s="425">
        <v>359.71419698</v>
      </c>
      <c r="G67" s="425">
        <v>156.93759251</v>
      </c>
      <c r="H67" s="425">
        <v>25.445363844999999</v>
      </c>
      <c r="I67" s="425">
        <v>4.6573538821999998</v>
      </c>
      <c r="J67" s="425">
        <v>7.2236088473000004</v>
      </c>
      <c r="K67" s="425">
        <v>58.244175189000003</v>
      </c>
      <c r="L67" s="425">
        <v>248.19324584</v>
      </c>
      <c r="M67" s="425">
        <v>422.77161490999998</v>
      </c>
      <c r="N67" s="425">
        <v>751.45291795000003</v>
      </c>
      <c r="O67" s="425">
        <v>804.64799478999998</v>
      </c>
      <c r="P67" s="425">
        <v>793.98244457999999</v>
      </c>
      <c r="Q67" s="425">
        <v>508.32085900999999</v>
      </c>
      <c r="R67" s="425">
        <v>308.25292347999999</v>
      </c>
      <c r="S67" s="425">
        <v>151.07068433000001</v>
      </c>
      <c r="T67" s="425">
        <v>12.330113461</v>
      </c>
      <c r="U67" s="425">
        <v>4.5616309511999997</v>
      </c>
      <c r="V67" s="425">
        <v>5.9720163247000002</v>
      </c>
      <c r="W67" s="425">
        <v>40.066163111000002</v>
      </c>
      <c r="X67" s="425">
        <v>179.99051281000001</v>
      </c>
      <c r="Y67" s="425">
        <v>509.39802329000003</v>
      </c>
      <c r="Z67" s="425">
        <v>615.69717188000004</v>
      </c>
      <c r="AA67" s="425">
        <v>914.31612460999997</v>
      </c>
      <c r="AB67" s="425">
        <v>712.07821869999998</v>
      </c>
      <c r="AC67" s="425">
        <v>524.73971004999999</v>
      </c>
      <c r="AD67" s="425">
        <v>341.71330318000003</v>
      </c>
      <c r="AE67" s="425">
        <v>122.31098531000001</v>
      </c>
      <c r="AF67" s="425">
        <v>25.919205014999999</v>
      </c>
      <c r="AG67" s="425">
        <v>3.6341984293</v>
      </c>
      <c r="AH67" s="425">
        <v>5.8200687941</v>
      </c>
      <c r="AI67" s="425">
        <v>44.461342389999999</v>
      </c>
      <c r="AJ67" s="425">
        <v>257.62061211999998</v>
      </c>
      <c r="AK67" s="425">
        <v>511.37259153000002</v>
      </c>
      <c r="AL67" s="425">
        <v>781.20562273999997</v>
      </c>
      <c r="AM67" s="425">
        <v>715.28072368999995</v>
      </c>
      <c r="AN67" s="425">
        <v>621.17783985000005</v>
      </c>
      <c r="AO67" s="425">
        <v>585.85747241000001</v>
      </c>
      <c r="AP67" s="425">
        <v>296.84553799999998</v>
      </c>
      <c r="AQ67" s="425">
        <v>145.59718787</v>
      </c>
      <c r="AR67" s="425">
        <v>43.793682543999999</v>
      </c>
      <c r="AS67" s="425">
        <v>4.8815034703000002</v>
      </c>
      <c r="AT67" s="425">
        <v>9.8162803178000004</v>
      </c>
      <c r="AU67" s="425">
        <v>46.298156947999999</v>
      </c>
      <c r="AV67" s="425">
        <v>206.73443839000001</v>
      </c>
      <c r="AW67" s="425">
        <v>504.83391917</v>
      </c>
      <c r="AX67" s="425">
        <v>624.52030242000001</v>
      </c>
      <c r="AY67" s="425">
        <v>840.77872249999996</v>
      </c>
      <c r="AZ67" s="425">
        <v>571.98374774000001</v>
      </c>
      <c r="BA67" s="425">
        <v>485.76734112999998</v>
      </c>
      <c r="BB67" s="425">
        <v>278.83474351000001</v>
      </c>
      <c r="BC67" s="425">
        <v>110.05657972</v>
      </c>
      <c r="BD67" s="437">
        <v>26.676971914999999</v>
      </c>
      <c r="BE67" s="437">
        <v>7.3287073102000004</v>
      </c>
      <c r="BF67" s="437">
        <v>11.252367807000001</v>
      </c>
      <c r="BG67" s="437">
        <v>55.905294351000002</v>
      </c>
      <c r="BH67" s="437">
        <v>240.04096627999999</v>
      </c>
      <c r="BI67" s="437">
        <v>485.85771488</v>
      </c>
      <c r="BJ67" s="437">
        <v>724.28170937000004</v>
      </c>
      <c r="BK67" s="437">
        <v>802.67433186999995</v>
      </c>
      <c r="BL67" s="437">
        <v>653.36793799999998</v>
      </c>
      <c r="BM67" s="437">
        <v>532.74862021000001</v>
      </c>
      <c r="BN67" s="437">
        <v>301.67179449999998</v>
      </c>
      <c r="BO67" s="437">
        <v>136.04557247</v>
      </c>
      <c r="BP67" s="437">
        <v>31.222157997</v>
      </c>
      <c r="BQ67" s="437">
        <v>7.3004444747999999</v>
      </c>
      <c r="BR67" s="437">
        <v>11.202835543000001</v>
      </c>
      <c r="BS67" s="437">
        <v>55.641204430000002</v>
      </c>
      <c r="BT67" s="437">
        <v>238.84580513</v>
      </c>
      <c r="BU67" s="437">
        <v>483.57433986000001</v>
      </c>
      <c r="BV67" s="437">
        <v>720.95882619999998</v>
      </c>
    </row>
    <row r="68" spans="1:74" ht="11.1" customHeight="1" x14ac:dyDescent="0.2">
      <c r="A68" s="13"/>
      <c r="B68" s="44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32"/>
      <c r="BE68" s="432"/>
      <c r="BF68" s="432"/>
      <c r="BG68" s="432"/>
      <c r="BH68" s="432"/>
      <c r="BI68" s="432"/>
      <c r="BJ68" s="432"/>
      <c r="BK68" s="432"/>
      <c r="BL68" s="432"/>
      <c r="BM68" s="432"/>
      <c r="BN68" s="432"/>
      <c r="BO68" s="432"/>
      <c r="BP68" s="432"/>
      <c r="BQ68" s="432"/>
      <c r="BR68" s="432"/>
      <c r="BS68" s="432"/>
      <c r="BT68" s="432"/>
      <c r="BU68" s="432"/>
      <c r="BV68" s="432"/>
    </row>
    <row r="69" spans="1:74" ht="11.1" customHeight="1" x14ac:dyDescent="0.2">
      <c r="A69" s="17" t="s">
        <v>318</v>
      </c>
      <c r="B69" s="449" t="s">
        <v>2</v>
      </c>
      <c r="C69" s="427">
        <v>15.073799633</v>
      </c>
      <c r="D69" s="427">
        <v>12.443627654</v>
      </c>
      <c r="E69" s="427">
        <v>42.433849719999998</v>
      </c>
      <c r="F69" s="427">
        <v>42.247960358</v>
      </c>
      <c r="G69" s="427">
        <v>105.19647826000001</v>
      </c>
      <c r="H69" s="427">
        <v>246.35853304</v>
      </c>
      <c r="I69" s="427">
        <v>397.52542253000001</v>
      </c>
      <c r="J69" s="427">
        <v>356.43913150999998</v>
      </c>
      <c r="K69" s="427">
        <v>180.56911615999999</v>
      </c>
      <c r="L69" s="427">
        <v>82.093850463999999</v>
      </c>
      <c r="M69" s="427">
        <v>31.718110458999998</v>
      </c>
      <c r="N69" s="427">
        <v>6.8870058472000002</v>
      </c>
      <c r="O69" s="427">
        <v>9.7552369871</v>
      </c>
      <c r="P69" s="427">
        <v>12.057174921</v>
      </c>
      <c r="Q69" s="427">
        <v>28.021786050999999</v>
      </c>
      <c r="R69" s="427">
        <v>36.153455842</v>
      </c>
      <c r="S69" s="427">
        <v>100.4702963</v>
      </c>
      <c r="T69" s="427">
        <v>273.91394320000001</v>
      </c>
      <c r="U69" s="427">
        <v>346.84906525999997</v>
      </c>
      <c r="V69" s="427">
        <v>357.33680164999998</v>
      </c>
      <c r="W69" s="427">
        <v>199.99507007</v>
      </c>
      <c r="X69" s="427">
        <v>84.077635663999999</v>
      </c>
      <c r="Y69" s="427">
        <v>17.997552690999999</v>
      </c>
      <c r="Z69" s="427">
        <v>25.538035780000001</v>
      </c>
      <c r="AA69" s="427">
        <v>8.4242525510000004</v>
      </c>
      <c r="AB69" s="427">
        <v>11.260588297</v>
      </c>
      <c r="AC69" s="427">
        <v>26.890371204000001</v>
      </c>
      <c r="AD69" s="427">
        <v>48.755679065000002</v>
      </c>
      <c r="AE69" s="427">
        <v>147.2827825</v>
      </c>
      <c r="AF69" s="427">
        <v>269.80127011000002</v>
      </c>
      <c r="AG69" s="427">
        <v>393.73474308999999</v>
      </c>
      <c r="AH69" s="427">
        <v>358.79913636999999</v>
      </c>
      <c r="AI69" s="427">
        <v>201.85759207999999</v>
      </c>
      <c r="AJ69" s="427">
        <v>55.078439846000002</v>
      </c>
      <c r="AK69" s="427">
        <v>23.187775995999999</v>
      </c>
      <c r="AL69" s="427">
        <v>10.816905758000001</v>
      </c>
      <c r="AM69" s="427">
        <v>16.859706306</v>
      </c>
      <c r="AN69" s="427">
        <v>19.781997896</v>
      </c>
      <c r="AO69" s="427">
        <v>31.534448405999999</v>
      </c>
      <c r="AP69" s="427">
        <v>43.474169123000003</v>
      </c>
      <c r="AQ69" s="427">
        <v>109.01100434999999</v>
      </c>
      <c r="AR69" s="427">
        <v>209.29380040999999</v>
      </c>
      <c r="AS69" s="427">
        <v>389.94837523000001</v>
      </c>
      <c r="AT69" s="427">
        <v>348.71429974</v>
      </c>
      <c r="AU69" s="427">
        <v>201.62589826000001</v>
      </c>
      <c r="AV69" s="427">
        <v>72.745341440999994</v>
      </c>
      <c r="AW69" s="427">
        <v>20.29257394</v>
      </c>
      <c r="AX69" s="427">
        <v>10.9514589</v>
      </c>
      <c r="AY69" s="427">
        <v>9.2306343029000004</v>
      </c>
      <c r="AZ69" s="427">
        <v>12.761213779</v>
      </c>
      <c r="BA69" s="427">
        <v>31.420836123000001</v>
      </c>
      <c r="BB69" s="427">
        <v>47.429177688000003</v>
      </c>
      <c r="BC69" s="427">
        <v>127.61728702000001</v>
      </c>
      <c r="BD69" s="439">
        <v>245.58743047999999</v>
      </c>
      <c r="BE69" s="439">
        <v>392.91427969</v>
      </c>
      <c r="BF69" s="439">
        <v>361.91292885000001</v>
      </c>
      <c r="BG69" s="439">
        <v>204.22193465999999</v>
      </c>
      <c r="BH69" s="439">
        <v>71.443607721999996</v>
      </c>
      <c r="BI69" s="439">
        <v>21.530588196</v>
      </c>
      <c r="BJ69" s="439">
        <v>11.66736568</v>
      </c>
      <c r="BK69" s="439">
        <v>11.242396596000001</v>
      </c>
      <c r="BL69" s="439">
        <v>12.783358186999999</v>
      </c>
      <c r="BM69" s="439">
        <v>26.562757119</v>
      </c>
      <c r="BN69" s="439">
        <v>44.510134856000001</v>
      </c>
      <c r="BO69" s="439">
        <v>132.82506577000001</v>
      </c>
      <c r="BP69" s="439">
        <v>268.37967599000001</v>
      </c>
      <c r="BQ69" s="439">
        <v>395.94244923000002</v>
      </c>
      <c r="BR69" s="439">
        <v>364.77609174999998</v>
      </c>
      <c r="BS69" s="439">
        <v>206.03465840999999</v>
      </c>
      <c r="BT69" s="439">
        <v>72.228876858000007</v>
      </c>
      <c r="BU69" s="439">
        <v>21.796487710000001</v>
      </c>
      <c r="BV69" s="439">
        <v>11.808941723</v>
      </c>
    </row>
    <row r="70" spans="1:74" s="176" customFormat="1" ht="12" customHeight="1" x14ac:dyDescent="0.2">
      <c r="A70" s="175"/>
      <c r="B70" s="793" t="s">
        <v>521</v>
      </c>
      <c r="C70" s="794"/>
      <c r="D70" s="794"/>
      <c r="E70" s="794"/>
      <c r="F70" s="794"/>
      <c r="G70" s="794"/>
      <c r="H70" s="794"/>
      <c r="I70" s="794"/>
      <c r="J70" s="794"/>
      <c r="K70" s="794"/>
      <c r="L70" s="794"/>
      <c r="M70" s="794"/>
      <c r="N70" s="794"/>
      <c r="O70" s="794"/>
      <c r="P70" s="794"/>
      <c r="Q70" s="795"/>
      <c r="AY70" s="219"/>
      <c r="AZ70" s="219"/>
      <c r="BA70" s="219"/>
      <c r="BB70" s="219"/>
      <c r="BC70" s="219"/>
      <c r="BD70" s="289"/>
      <c r="BE70" s="289"/>
      <c r="BF70" s="289"/>
      <c r="BG70" s="219"/>
      <c r="BH70" s="219"/>
      <c r="BI70" s="219"/>
      <c r="BJ70" s="219"/>
    </row>
    <row r="71" spans="1:74" s="176" customFormat="1" ht="12" customHeight="1" x14ac:dyDescent="0.2">
      <c r="A71" s="175"/>
      <c r="B71" s="793" t="s">
        <v>522</v>
      </c>
      <c r="C71" s="796"/>
      <c r="D71" s="796"/>
      <c r="E71" s="796"/>
      <c r="F71" s="796"/>
      <c r="G71" s="796"/>
      <c r="H71" s="796"/>
      <c r="I71" s="796"/>
      <c r="J71" s="796"/>
      <c r="K71" s="796"/>
      <c r="L71" s="796"/>
      <c r="M71" s="796"/>
      <c r="N71" s="796"/>
      <c r="O71" s="796"/>
      <c r="P71" s="796"/>
      <c r="Q71" s="795"/>
      <c r="AY71" s="219"/>
      <c r="AZ71" s="219"/>
      <c r="BA71" s="219"/>
      <c r="BB71" s="219"/>
      <c r="BC71" s="219"/>
      <c r="BD71" s="289"/>
      <c r="BE71" s="289"/>
      <c r="BF71" s="289"/>
      <c r="BG71" s="219"/>
      <c r="BH71" s="219"/>
      <c r="BI71" s="219"/>
      <c r="BJ71" s="219"/>
    </row>
    <row r="72" spans="1:74" s="176" customFormat="1" ht="12" customHeight="1" x14ac:dyDescent="0.2">
      <c r="A72" s="175"/>
      <c r="B72" s="793" t="s">
        <v>523</v>
      </c>
      <c r="C72" s="796"/>
      <c r="D72" s="796"/>
      <c r="E72" s="796"/>
      <c r="F72" s="796"/>
      <c r="G72" s="796"/>
      <c r="H72" s="796"/>
      <c r="I72" s="796"/>
      <c r="J72" s="796"/>
      <c r="K72" s="796"/>
      <c r="L72" s="796"/>
      <c r="M72" s="796"/>
      <c r="N72" s="796"/>
      <c r="O72" s="796"/>
      <c r="P72" s="796"/>
      <c r="Q72" s="795"/>
      <c r="AY72" s="219"/>
      <c r="AZ72" s="219"/>
      <c r="BA72" s="219"/>
      <c r="BB72" s="219"/>
      <c r="BC72" s="219"/>
      <c r="BD72" s="289"/>
      <c r="BE72" s="289"/>
      <c r="BF72" s="289"/>
      <c r="BG72" s="219"/>
      <c r="BH72" s="219"/>
      <c r="BI72" s="219"/>
      <c r="BJ72" s="219"/>
    </row>
    <row r="73" spans="1:74" s="176" customFormat="1" ht="12" customHeight="1" x14ac:dyDescent="0.2">
      <c r="A73" s="175"/>
      <c r="B73" s="793" t="s">
        <v>885</v>
      </c>
      <c r="C73" s="795"/>
      <c r="D73" s="795"/>
      <c r="E73" s="795"/>
      <c r="F73" s="795"/>
      <c r="G73" s="795"/>
      <c r="H73" s="795"/>
      <c r="I73" s="795"/>
      <c r="J73" s="795"/>
      <c r="K73" s="795"/>
      <c r="L73" s="795"/>
      <c r="M73" s="795"/>
      <c r="N73" s="795"/>
      <c r="O73" s="795"/>
      <c r="P73" s="795"/>
      <c r="Q73" s="795"/>
      <c r="AY73" s="219"/>
      <c r="AZ73" s="219"/>
      <c r="BA73" s="219"/>
      <c r="BB73" s="219"/>
      <c r="BC73" s="219"/>
      <c r="BD73" s="289"/>
      <c r="BE73" s="289"/>
      <c r="BF73" s="289"/>
      <c r="BG73" s="219"/>
      <c r="BH73" s="219"/>
      <c r="BI73" s="219"/>
      <c r="BJ73" s="219"/>
    </row>
    <row r="74" spans="1:74" s="176" customFormat="1" ht="12" customHeight="1" x14ac:dyDescent="0.2">
      <c r="A74" s="175"/>
      <c r="B74" s="793" t="s">
        <v>886</v>
      </c>
      <c r="C74" s="796"/>
      <c r="D74" s="796"/>
      <c r="E74" s="796"/>
      <c r="F74" s="796"/>
      <c r="G74" s="796"/>
      <c r="H74" s="796"/>
      <c r="I74" s="796"/>
      <c r="J74" s="796"/>
      <c r="K74" s="796"/>
      <c r="L74" s="796"/>
      <c r="M74" s="796"/>
      <c r="N74" s="796"/>
      <c r="O74" s="796"/>
      <c r="P74" s="796"/>
      <c r="Q74" s="795"/>
      <c r="AY74" s="219"/>
      <c r="AZ74" s="219"/>
      <c r="BA74" s="219"/>
      <c r="BB74" s="219"/>
      <c r="BC74" s="219"/>
      <c r="BD74" s="289"/>
      <c r="BE74" s="289"/>
      <c r="BF74" s="289"/>
      <c r="BG74" s="219"/>
      <c r="BH74" s="219"/>
      <c r="BI74" s="219"/>
      <c r="BJ74" s="219"/>
    </row>
    <row r="75" spans="1:74" s="176" customFormat="1" ht="12" customHeight="1" x14ac:dyDescent="0.2">
      <c r="A75" s="175"/>
      <c r="B75" s="793" t="s">
        <v>887</v>
      </c>
      <c r="C75" s="795"/>
      <c r="D75" s="795"/>
      <c r="E75" s="795"/>
      <c r="F75" s="795"/>
      <c r="G75" s="795"/>
      <c r="H75" s="795"/>
      <c r="I75" s="795"/>
      <c r="J75" s="795"/>
      <c r="K75" s="795"/>
      <c r="L75" s="795"/>
      <c r="M75" s="795"/>
      <c r="N75" s="795"/>
      <c r="O75" s="795"/>
      <c r="P75" s="795"/>
      <c r="Q75" s="795"/>
      <c r="AY75" s="219"/>
      <c r="AZ75" s="219"/>
      <c r="BA75" s="219"/>
      <c r="BB75" s="219"/>
      <c r="BC75" s="219"/>
      <c r="BD75" s="289"/>
      <c r="BE75" s="289"/>
      <c r="BF75" s="289"/>
      <c r="BG75" s="219"/>
      <c r="BH75" s="219"/>
      <c r="BI75" s="219"/>
      <c r="BJ75" s="219"/>
    </row>
    <row r="76" spans="1:74" s="176" customFormat="1" ht="12" customHeight="1" x14ac:dyDescent="0.2">
      <c r="A76" s="175"/>
      <c r="B76" s="798" t="s">
        <v>520</v>
      </c>
      <c r="C76" s="780"/>
      <c r="D76" s="780"/>
      <c r="E76" s="780"/>
      <c r="F76" s="780"/>
      <c r="G76" s="780"/>
      <c r="H76" s="780"/>
      <c r="I76" s="780"/>
      <c r="J76" s="780"/>
      <c r="K76" s="780"/>
      <c r="L76" s="780"/>
      <c r="M76" s="780"/>
      <c r="N76" s="780"/>
      <c r="O76" s="780"/>
      <c r="P76" s="780"/>
      <c r="Q76" s="780"/>
      <c r="AY76" s="219"/>
      <c r="AZ76" s="219"/>
      <c r="BA76" s="219"/>
      <c r="BB76" s="219"/>
      <c r="BC76" s="219"/>
      <c r="BD76" s="289"/>
      <c r="BE76" s="289"/>
      <c r="BF76" s="289"/>
      <c r="BG76" s="219"/>
      <c r="BH76" s="219"/>
      <c r="BI76" s="219"/>
      <c r="BJ76" s="219"/>
    </row>
    <row r="77" spans="1:74" s="183" customFormat="1" ht="12" customHeight="1" x14ac:dyDescent="0.2">
      <c r="A77" s="182"/>
      <c r="B77" s="404" t="s">
        <v>929</v>
      </c>
      <c r="C77" s="402"/>
      <c r="D77" s="402"/>
      <c r="E77" s="402"/>
      <c r="F77" s="402"/>
      <c r="G77" s="402"/>
      <c r="H77" s="402"/>
      <c r="I77" s="402"/>
      <c r="J77" s="402"/>
      <c r="K77" s="402"/>
      <c r="L77" s="402"/>
      <c r="M77" s="402"/>
      <c r="N77" s="402"/>
      <c r="O77" s="402"/>
      <c r="P77" s="402"/>
      <c r="Q77" s="402"/>
      <c r="AY77" s="250"/>
      <c r="AZ77" s="250"/>
      <c r="BA77" s="250"/>
      <c r="BB77" s="250"/>
      <c r="BC77" s="250"/>
      <c r="BD77" s="308"/>
      <c r="BE77" s="308"/>
      <c r="BF77" s="308"/>
      <c r="BG77" s="250"/>
      <c r="BH77" s="250"/>
      <c r="BI77" s="250"/>
      <c r="BJ77" s="250"/>
    </row>
    <row r="78" spans="1:74" s="176" customFormat="1" ht="12" customHeight="1" x14ac:dyDescent="0.2">
      <c r="A78" s="175"/>
      <c r="B78" s="788" t="str">
        <f>Dates!$G$2</f>
        <v>EIA completed modeling and analysis for this report on Thursday, June 6, 2024.</v>
      </c>
      <c r="C78" s="789"/>
      <c r="D78" s="789"/>
      <c r="E78" s="789"/>
      <c r="F78" s="789"/>
      <c r="G78" s="789"/>
      <c r="H78" s="789"/>
      <c r="I78" s="789"/>
      <c r="J78" s="789"/>
      <c r="K78" s="789"/>
      <c r="L78" s="789"/>
      <c r="M78" s="789"/>
      <c r="N78" s="789"/>
      <c r="O78" s="789"/>
      <c r="P78" s="789"/>
      <c r="Q78" s="789"/>
      <c r="AY78" s="219"/>
      <c r="AZ78" s="219"/>
      <c r="BA78" s="219"/>
      <c r="BB78" s="219"/>
      <c r="BC78" s="219"/>
      <c r="BD78" s="289"/>
      <c r="BE78" s="289"/>
      <c r="BF78" s="289"/>
      <c r="BG78" s="219"/>
      <c r="BH78" s="219"/>
      <c r="BI78" s="219"/>
      <c r="BJ78" s="219"/>
    </row>
    <row r="79" spans="1:74" s="176" customFormat="1" ht="12" customHeight="1" x14ac:dyDescent="0.2">
      <c r="A79" s="175"/>
      <c r="B79" s="803" t="s">
        <v>213</v>
      </c>
      <c r="C79" s="789"/>
      <c r="D79" s="789"/>
      <c r="E79" s="789"/>
      <c r="F79" s="789"/>
      <c r="G79" s="789"/>
      <c r="H79" s="789"/>
      <c r="I79" s="789"/>
      <c r="J79" s="789"/>
      <c r="K79" s="789"/>
      <c r="L79" s="789"/>
      <c r="M79" s="789"/>
      <c r="N79" s="789"/>
      <c r="O79" s="789"/>
      <c r="P79" s="789"/>
      <c r="Q79" s="789"/>
      <c r="AY79" s="219"/>
      <c r="AZ79" s="219"/>
      <c r="BA79" s="219"/>
      <c r="BB79" s="219"/>
      <c r="BC79" s="219"/>
      <c r="BD79" s="289"/>
      <c r="BE79" s="289"/>
      <c r="BF79" s="289"/>
      <c r="BG79" s="219"/>
      <c r="BH79" s="219"/>
      <c r="BI79" s="219"/>
      <c r="BJ79" s="219"/>
    </row>
    <row r="80" spans="1:74" s="176" customFormat="1" ht="12" customHeight="1" x14ac:dyDescent="0.2">
      <c r="A80" s="175"/>
      <c r="B80" s="804" t="s">
        <v>73</v>
      </c>
      <c r="C80" s="780"/>
      <c r="D80" s="780"/>
      <c r="E80" s="780"/>
      <c r="F80" s="780"/>
      <c r="G80" s="780"/>
      <c r="H80" s="780"/>
      <c r="I80" s="780"/>
      <c r="J80" s="780"/>
      <c r="K80" s="780"/>
      <c r="L80" s="780"/>
      <c r="M80" s="780"/>
      <c r="N80" s="780"/>
      <c r="O80" s="780"/>
      <c r="P80" s="780"/>
      <c r="Q80" s="780"/>
      <c r="AY80" s="219"/>
      <c r="AZ80" s="219"/>
      <c r="BA80" s="219"/>
      <c r="BB80" s="219"/>
      <c r="BC80" s="219"/>
      <c r="BD80" s="289"/>
      <c r="BE80" s="289"/>
      <c r="BF80" s="289"/>
      <c r="BG80" s="219"/>
      <c r="BH80" s="219"/>
      <c r="BI80" s="219"/>
      <c r="BJ80" s="219"/>
    </row>
    <row r="81" spans="1:74" s="176" customFormat="1" ht="12" customHeight="1" x14ac:dyDescent="0.2">
      <c r="A81" s="175"/>
      <c r="B81" s="790" t="s">
        <v>533</v>
      </c>
      <c r="C81" s="791"/>
      <c r="D81" s="791"/>
      <c r="E81" s="791"/>
      <c r="F81" s="791"/>
      <c r="G81" s="791"/>
      <c r="H81" s="791"/>
      <c r="I81" s="791"/>
      <c r="J81" s="791"/>
      <c r="K81" s="791"/>
      <c r="L81" s="791"/>
      <c r="M81" s="791"/>
      <c r="N81" s="791"/>
      <c r="O81" s="791"/>
      <c r="P81" s="791"/>
      <c r="Q81" s="792"/>
      <c r="AY81" s="219"/>
      <c r="AZ81" s="219"/>
      <c r="BA81" s="219"/>
      <c r="BB81" s="219"/>
      <c r="BC81" s="219"/>
      <c r="BD81" s="289"/>
      <c r="BE81" s="289"/>
      <c r="BF81" s="289"/>
      <c r="BG81" s="219"/>
      <c r="BH81" s="219"/>
      <c r="BI81" s="219"/>
      <c r="BJ81" s="219"/>
    </row>
    <row r="82" spans="1:74" s="176" customFormat="1" ht="12" customHeight="1" x14ac:dyDescent="0.2">
      <c r="A82" s="175"/>
      <c r="B82" s="799" t="s">
        <v>534</v>
      </c>
      <c r="C82" s="792"/>
      <c r="D82" s="792"/>
      <c r="E82" s="792"/>
      <c r="F82" s="792"/>
      <c r="G82" s="792"/>
      <c r="H82" s="792"/>
      <c r="I82" s="792"/>
      <c r="J82" s="792"/>
      <c r="K82" s="792"/>
      <c r="L82" s="792"/>
      <c r="M82" s="792"/>
      <c r="N82" s="792"/>
      <c r="O82" s="792"/>
      <c r="P82" s="792"/>
      <c r="Q82" s="792"/>
      <c r="AY82" s="219"/>
      <c r="AZ82" s="219"/>
      <c r="BA82" s="219"/>
      <c r="BB82" s="219"/>
      <c r="BC82" s="219"/>
      <c r="BD82" s="289"/>
      <c r="BE82" s="289"/>
      <c r="BF82" s="289"/>
      <c r="BG82" s="219"/>
      <c r="BH82" s="219"/>
      <c r="BI82" s="219"/>
      <c r="BJ82" s="219"/>
    </row>
    <row r="83" spans="1:74" s="176" customFormat="1" ht="12" customHeight="1" x14ac:dyDescent="0.2">
      <c r="A83" s="175"/>
      <c r="B83" s="799" t="s">
        <v>535</v>
      </c>
      <c r="C83" s="792"/>
      <c r="D83" s="792"/>
      <c r="E83" s="792"/>
      <c r="F83" s="792"/>
      <c r="G83" s="792"/>
      <c r="H83" s="792"/>
      <c r="I83" s="792"/>
      <c r="J83" s="792"/>
      <c r="K83" s="792"/>
      <c r="L83" s="792"/>
      <c r="M83" s="792"/>
      <c r="N83" s="792"/>
      <c r="O83" s="792"/>
      <c r="P83" s="792"/>
      <c r="Q83" s="792"/>
      <c r="AY83" s="219"/>
      <c r="AZ83" s="219"/>
      <c r="BA83" s="219"/>
      <c r="BB83" s="219"/>
      <c r="BC83" s="219"/>
      <c r="BD83" s="289"/>
      <c r="BE83" s="289"/>
      <c r="BF83" s="289"/>
      <c r="BG83" s="219"/>
      <c r="BH83" s="219"/>
      <c r="BI83" s="219"/>
      <c r="BJ83" s="219"/>
    </row>
    <row r="84" spans="1:74" s="176" customFormat="1" ht="12" customHeight="1" x14ac:dyDescent="0.2">
      <c r="A84" s="175"/>
      <c r="B84" s="800" t="s">
        <v>536</v>
      </c>
      <c r="C84" s="801"/>
      <c r="D84" s="801"/>
      <c r="E84" s="801"/>
      <c r="F84" s="801"/>
      <c r="G84" s="801"/>
      <c r="H84" s="801"/>
      <c r="I84" s="801"/>
      <c r="J84" s="801"/>
      <c r="K84" s="801"/>
      <c r="L84" s="801"/>
      <c r="M84" s="801"/>
      <c r="N84" s="801"/>
      <c r="O84" s="801"/>
      <c r="P84" s="801"/>
      <c r="Q84" s="792"/>
      <c r="AY84" s="219"/>
      <c r="AZ84" s="219"/>
      <c r="BA84" s="219"/>
      <c r="BB84" s="219"/>
      <c r="BC84" s="219"/>
      <c r="BD84" s="289"/>
      <c r="BE84" s="289"/>
      <c r="BF84" s="289"/>
      <c r="BG84" s="219"/>
      <c r="BH84" s="219"/>
      <c r="BI84" s="219"/>
      <c r="BJ84" s="219"/>
    </row>
    <row r="85" spans="1:74" s="176" customFormat="1" ht="12" customHeight="1" x14ac:dyDescent="0.2">
      <c r="A85" s="175"/>
      <c r="B85" s="802" t="s">
        <v>844</v>
      </c>
      <c r="C85" s="792"/>
      <c r="D85" s="792"/>
      <c r="E85" s="792"/>
      <c r="F85" s="792"/>
      <c r="G85" s="792"/>
      <c r="H85" s="792"/>
      <c r="I85" s="792"/>
      <c r="J85" s="792"/>
      <c r="K85" s="792"/>
      <c r="L85" s="792"/>
      <c r="M85" s="792"/>
      <c r="N85" s="792"/>
      <c r="O85" s="792"/>
      <c r="P85" s="792"/>
      <c r="Q85" s="792"/>
      <c r="AY85" s="219"/>
      <c r="AZ85" s="219"/>
      <c r="BA85" s="219"/>
      <c r="BB85" s="219"/>
      <c r="BC85" s="219"/>
      <c r="BD85" s="289"/>
      <c r="BE85" s="289"/>
      <c r="BF85" s="289"/>
      <c r="BG85" s="219"/>
      <c r="BH85" s="219"/>
      <c r="BI85" s="219"/>
      <c r="BJ85" s="219"/>
    </row>
    <row r="86" spans="1:74" s="176" customFormat="1" ht="12" customHeight="1" x14ac:dyDescent="0.2">
      <c r="A86" s="175"/>
      <c r="B86" s="797" t="s">
        <v>883</v>
      </c>
      <c r="C86" s="792"/>
      <c r="D86" s="792"/>
      <c r="E86" s="792"/>
      <c r="F86" s="792"/>
      <c r="G86" s="792"/>
      <c r="H86" s="792"/>
      <c r="I86" s="792"/>
      <c r="J86" s="792"/>
      <c r="K86" s="792"/>
      <c r="L86" s="792"/>
      <c r="M86" s="792"/>
      <c r="N86" s="792"/>
      <c r="O86" s="792"/>
      <c r="P86" s="792"/>
      <c r="Q86" s="792"/>
      <c r="AY86" s="219"/>
      <c r="AZ86" s="219"/>
      <c r="BA86" s="219"/>
      <c r="BB86" s="219"/>
      <c r="BC86" s="219"/>
      <c r="BD86" s="289"/>
      <c r="BE86" s="289"/>
      <c r="BF86" s="289"/>
      <c r="BG86" s="219"/>
      <c r="BH86" s="219"/>
      <c r="BI86" s="219"/>
      <c r="BJ86" s="219"/>
    </row>
    <row r="87" spans="1:74" s="177" customFormat="1" ht="12" customHeight="1" x14ac:dyDescent="0.2">
      <c r="A87" s="175"/>
      <c r="B87" s="802"/>
      <c r="C87" s="792"/>
      <c r="D87" s="792"/>
      <c r="E87" s="792"/>
      <c r="F87" s="792"/>
      <c r="G87" s="792"/>
      <c r="H87" s="792"/>
      <c r="I87" s="792"/>
      <c r="J87" s="792"/>
      <c r="K87" s="792"/>
      <c r="L87" s="792"/>
      <c r="M87" s="792"/>
      <c r="N87" s="792"/>
      <c r="O87" s="792"/>
      <c r="P87" s="792"/>
      <c r="Q87" s="792"/>
      <c r="AY87" s="220"/>
      <c r="AZ87" s="220"/>
      <c r="BA87" s="220"/>
      <c r="BB87" s="220"/>
      <c r="BC87" s="220"/>
      <c r="BD87" s="363"/>
      <c r="BE87" s="363"/>
      <c r="BF87" s="363"/>
      <c r="BG87" s="220"/>
      <c r="BH87" s="220"/>
      <c r="BI87" s="220"/>
      <c r="BJ87" s="220"/>
    </row>
    <row r="88" spans="1:74" s="177" customFormat="1" ht="12" customHeight="1" x14ac:dyDescent="0.2">
      <c r="A88" s="175"/>
      <c r="B88" s="797"/>
      <c r="C88" s="792"/>
      <c r="D88" s="792"/>
      <c r="E88" s="792"/>
      <c r="F88" s="792"/>
      <c r="G88" s="792"/>
      <c r="H88" s="792"/>
      <c r="I88" s="792"/>
      <c r="J88" s="792"/>
      <c r="K88" s="792"/>
      <c r="L88" s="792"/>
      <c r="M88" s="792"/>
      <c r="N88" s="792"/>
      <c r="O88" s="792"/>
      <c r="P88" s="792"/>
      <c r="Q88" s="792"/>
      <c r="AY88" s="220"/>
      <c r="AZ88" s="220"/>
      <c r="BA88" s="220"/>
      <c r="BB88" s="220"/>
      <c r="BC88" s="220"/>
      <c r="BD88" s="363"/>
      <c r="BE88" s="363"/>
      <c r="BF88" s="363"/>
      <c r="BG88" s="220"/>
      <c r="BH88" s="220"/>
      <c r="BI88" s="220"/>
      <c r="BJ88" s="220"/>
    </row>
    <row r="89" spans="1:74" x14ac:dyDescent="0.2">
      <c r="A89" s="175"/>
      <c r="BK89" s="140"/>
      <c r="BL89" s="140"/>
      <c r="BM89" s="140"/>
      <c r="BN89" s="140"/>
      <c r="BO89" s="140"/>
      <c r="BP89" s="140"/>
      <c r="BQ89" s="140"/>
      <c r="BR89" s="140"/>
      <c r="BS89" s="140"/>
      <c r="BT89" s="140"/>
      <c r="BU89" s="140"/>
      <c r="BV89" s="140"/>
    </row>
    <row r="90" spans="1:74" x14ac:dyDescent="0.2">
      <c r="BK90" s="140"/>
      <c r="BL90" s="140"/>
      <c r="BM90" s="140"/>
      <c r="BN90" s="140"/>
      <c r="BO90" s="140"/>
      <c r="BP90" s="140"/>
      <c r="BQ90" s="140"/>
      <c r="BR90" s="140"/>
      <c r="BS90" s="140"/>
      <c r="BT90" s="140"/>
      <c r="BU90" s="140"/>
      <c r="BV90" s="140"/>
    </row>
    <row r="91" spans="1:74" x14ac:dyDescent="0.2">
      <c r="B91" s="381"/>
      <c r="BK91" s="140"/>
      <c r="BL91" s="140"/>
      <c r="BM91" s="140"/>
      <c r="BN91" s="140"/>
      <c r="BO91" s="140"/>
      <c r="BP91" s="140"/>
      <c r="BQ91" s="140"/>
      <c r="BR91" s="140"/>
      <c r="BS91" s="140"/>
      <c r="BT91" s="140"/>
      <c r="BU91" s="140"/>
      <c r="BV91" s="140"/>
    </row>
    <row r="92" spans="1:74" x14ac:dyDescent="0.2">
      <c r="BK92" s="140"/>
      <c r="BL92" s="140"/>
      <c r="BM92" s="140"/>
      <c r="BN92" s="140"/>
      <c r="BO92" s="140"/>
      <c r="BP92" s="140"/>
      <c r="BQ92" s="140"/>
      <c r="BR92" s="140"/>
      <c r="BS92" s="140"/>
      <c r="BT92" s="140"/>
      <c r="BU92" s="140"/>
      <c r="BV92" s="140"/>
    </row>
    <row r="93" spans="1:74" x14ac:dyDescent="0.2">
      <c r="BK93" s="140"/>
      <c r="BL93" s="140"/>
      <c r="BM93" s="140"/>
      <c r="BN93" s="140"/>
      <c r="BO93" s="140"/>
      <c r="BP93" s="140"/>
      <c r="BQ93" s="140"/>
      <c r="BR93" s="140"/>
      <c r="BS93" s="140"/>
      <c r="BT93" s="140"/>
      <c r="BU93" s="140"/>
      <c r="BV93" s="140"/>
    </row>
    <row r="94" spans="1:74" x14ac:dyDescent="0.2">
      <c r="BK94" s="140"/>
      <c r="BL94" s="140"/>
      <c r="BM94" s="140"/>
      <c r="BN94" s="140"/>
      <c r="BO94" s="140"/>
      <c r="BP94" s="140"/>
      <c r="BQ94" s="140"/>
      <c r="BR94" s="140"/>
      <c r="BS94" s="140"/>
      <c r="BT94" s="140"/>
      <c r="BU94" s="140"/>
      <c r="BV94" s="140"/>
    </row>
    <row r="95" spans="1:74" x14ac:dyDescent="0.2">
      <c r="BK95" s="140"/>
      <c r="BL95" s="140"/>
      <c r="BM95" s="140"/>
      <c r="BN95" s="140"/>
      <c r="BO95" s="140"/>
      <c r="BP95" s="140"/>
      <c r="BQ95" s="140"/>
      <c r="BR95" s="140"/>
      <c r="BS95" s="140"/>
      <c r="BT95" s="140"/>
      <c r="BU95" s="140"/>
      <c r="BV95" s="140"/>
    </row>
    <row r="96" spans="1:74" x14ac:dyDescent="0.2">
      <c r="BK96" s="140"/>
      <c r="BL96" s="140"/>
      <c r="BM96" s="140"/>
      <c r="BN96" s="140"/>
      <c r="BO96" s="140"/>
      <c r="BP96" s="140"/>
      <c r="BQ96" s="140"/>
      <c r="BR96" s="140"/>
      <c r="BS96" s="140"/>
      <c r="BT96" s="140"/>
      <c r="BU96" s="140"/>
      <c r="BV96" s="140"/>
    </row>
    <row r="97" spans="63:74" x14ac:dyDescent="0.2">
      <c r="BK97" s="140"/>
      <c r="BL97" s="140"/>
      <c r="BM97" s="140"/>
      <c r="BN97" s="140"/>
      <c r="BO97" s="140"/>
      <c r="BP97" s="140"/>
      <c r="BQ97" s="140"/>
      <c r="BR97" s="140"/>
      <c r="BS97" s="140"/>
      <c r="BT97" s="140"/>
      <c r="BU97" s="140"/>
      <c r="BV97" s="140"/>
    </row>
    <row r="98" spans="63:74" x14ac:dyDescent="0.2">
      <c r="BK98" s="140"/>
      <c r="BL98" s="140"/>
      <c r="BM98" s="140"/>
      <c r="BN98" s="140"/>
      <c r="BO98" s="140"/>
      <c r="BP98" s="140"/>
      <c r="BQ98" s="140"/>
      <c r="BR98" s="140"/>
      <c r="BS98" s="140"/>
      <c r="BT98" s="140"/>
      <c r="BU98" s="140"/>
      <c r="BV98" s="140"/>
    </row>
    <row r="99" spans="63:74" x14ac:dyDescent="0.2">
      <c r="BK99" s="140"/>
      <c r="BL99" s="140"/>
      <c r="BM99" s="140"/>
      <c r="BN99" s="140"/>
      <c r="BO99" s="140"/>
      <c r="BP99" s="140"/>
      <c r="BQ99" s="140"/>
      <c r="BR99" s="140"/>
      <c r="BS99" s="140"/>
      <c r="BT99" s="140"/>
      <c r="BU99" s="140"/>
      <c r="BV99" s="140"/>
    </row>
    <row r="100" spans="63:74" x14ac:dyDescent="0.2">
      <c r="BK100" s="140"/>
      <c r="BL100" s="140"/>
      <c r="BM100" s="140"/>
      <c r="BN100" s="140"/>
      <c r="BO100" s="140"/>
      <c r="BP100" s="140"/>
      <c r="BQ100" s="140"/>
      <c r="BR100" s="140"/>
      <c r="BS100" s="140"/>
      <c r="BT100" s="140"/>
      <c r="BU100" s="140"/>
      <c r="BV100" s="140"/>
    </row>
    <row r="101" spans="63:74" x14ac:dyDescent="0.2">
      <c r="BK101" s="140"/>
      <c r="BL101" s="140"/>
      <c r="BM101" s="140"/>
      <c r="BN101" s="140"/>
      <c r="BO101" s="140"/>
      <c r="BP101" s="140"/>
      <c r="BQ101" s="140"/>
      <c r="BR101" s="140"/>
      <c r="BS101" s="140"/>
      <c r="BT101" s="140"/>
      <c r="BU101" s="140"/>
      <c r="BV101" s="140"/>
    </row>
    <row r="102" spans="63:74" x14ac:dyDescent="0.2">
      <c r="BK102" s="140"/>
      <c r="BL102" s="140"/>
      <c r="BM102" s="140"/>
      <c r="BN102" s="140"/>
      <c r="BO102" s="140"/>
      <c r="BP102" s="140"/>
      <c r="BQ102" s="140"/>
      <c r="BR102" s="140"/>
      <c r="BS102" s="140"/>
      <c r="BT102" s="140"/>
      <c r="BU102" s="140"/>
      <c r="BV102" s="140"/>
    </row>
    <row r="103" spans="63:74" x14ac:dyDescent="0.2">
      <c r="BK103" s="140"/>
      <c r="BL103" s="140"/>
      <c r="BM103" s="140"/>
      <c r="BN103" s="140"/>
      <c r="BO103" s="140"/>
      <c r="BP103" s="140"/>
      <c r="BQ103" s="140"/>
      <c r="BR103" s="140"/>
      <c r="BS103" s="140"/>
      <c r="BT103" s="140"/>
      <c r="BU103" s="140"/>
      <c r="BV103" s="140"/>
    </row>
    <row r="104" spans="63:74" x14ac:dyDescent="0.2">
      <c r="BK104" s="140"/>
      <c r="BL104" s="140"/>
      <c r="BM104" s="140"/>
      <c r="BN104" s="140"/>
      <c r="BO104" s="140"/>
      <c r="BP104" s="140"/>
      <c r="BQ104" s="140"/>
      <c r="BR104" s="140"/>
      <c r="BS104" s="140"/>
      <c r="BT104" s="140"/>
      <c r="BU104" s="140"/>
      <c r="BV104" s="140"/>
    </row>
    <row r="105" spans="63:74" x14ac:dyDescent="0.2">
      <c r="BK105" s="140"/>
      <c r="BL105" s="140"/>
      <c r="BM105" s="140"/>
      <c r="BN105" s="140"/>
      <c r="BO105" s="140"/>
      <c r="BP105" s="140"/>
      <c r="BQ105" s="140"/>
      <c r="BR105" s="140"/>
      <c r="BS105" s="140"/>
      <c r="BT105" s="140"/>
      <c r="BU105" s="140"/>
      <c r="BV105" s="140"/>
    </row>
    <row r="106" spans="63:74" x14ac:dyDescent="0.2">
      <c r="BK106" s="140"/>
      <c r="BL106" s="140"/>
      <c r="BM106" s="140"/>
      <c r="BN106" s="140"/>
      <c r="BO106" s="140"/>
      <c r="BP106" s="140"/>
      <c r="BQ106" s="140"/>
      <c r="BR106" s="140"/>
      <c r="BS106" s="140"/>
      <c r="BT106" s="140"/>
      <c r="BU106" s="140"/>
      <c r="BV106" s="140"/>
    </row>
    <row r="107" spans="63:74" x14ac:dyDescent="0.2">
      <c r="BK107" s="140"/>
      <c r="BL107" s="140"/>
      <c r="BM107" s="140"/>
      <c r="BN107" s="140"/>
      <c r="BO107" s="140"/>
      <c r="BP107" s="140"/>
      <c r="BQ107" s="140"/>
      <c r="BR107" s="140"/>
      <c r="BS107" s="140"/>
      <c r="BT107" s="140"/>
      <c r="BU107" s="140"/>
      <c r="BV107" s="140"/>
    </row>
    <row r="108" spans="63:74" x14ac:dyDescent="0.2">
      <c r="BK108" s="140"/>
      <c r="BL108" s="140"/>
      <c r="BM108" s="140"/>
      <c r="BN108" s="140"/>
      <c r="BO108" s="140"/>
      <c r="BP108" s="140"/>
      <c r="BQ108" s="140"/>
      <c r="BR108" s="140"/>
      <c r="BS108" s="140"/>
      <c r="BT108" s="140"/>
      <c r="BU108" s="140"/>
      <c r="BV108" s="140"/>
    </row>
    <row r="109" spans="63:74" x14ac:dyDescent="0.2">
      <c r="BK109" s="140"/>
      <c r="BL109" s="140"/>
      <c r="BM109" s="140"/>
      <c r="BN109" s="140"/>
      <c r="BO109" s="140"/>
      <c r="BP109" s="140"/>
      <c r="BQ109" s="140"/>
      <c r="BR109" s="140"/>
      <c r="BS109" s="140"/>
      <c r="BT109" s="140"/>
      <c r="BU109" s="140"/>
      <c r="BV109" s="140"/>
    </row>
    <row r="110" spans="63:74" x14ac:dyDescent="0.2">
      <c r="BK110" s="140"/>
      <c r="BL110" s="140"/>
      <c r="BM110" s="140"/>
      <c r="BN110" s="140"/>
      <c r="BO110" s="140"/>
      <c r="BP110" s="140"/>
      <c r="BQ110" s="140"/>
      <c r="BR110" s="140"/>
      <c r="BS110" s="140"/>
      <c r="BT110" s="140"/>
      <c r="BU110" s="140"/>
      <c r="BV110" s="140"/>
    </row>
    <row r="111" spans="63:74" x14ac:dyDescent="0.2">
      <c r="BK111" s="140"/>
      <c r="BL111" s="140"/>
      <c r="BM111" s="140"/>
      <c r="BN111" s="140"/>
      <c r="BO111" s="140"/>
      <c r="BP111" s="140"/>
      <c r="BQ111" s="140"/>
      <c r="BR111" s="140"/>
      <c r="BS111" s="140"/>
      <c r="BT111" s="140"/>
      <c r="BU111" s="140"/>
      <c r="BV111" s="140"/>
    </row>
    <row r="112" spans="63:74" x14ac:dyDescent="0.2">
      <c r="BK112" s="140"/>
      <c r="BL112" s="140"/>
      <c r="BM112" s="140"/>
      <c r="BN112" s="140"/>
      <c r="BO112" s="140"/>
      <c r="BP112" s="140"/>
      <c r="BQ112" s="140"/>
      <c r="BR112" s="140"/>
      <c r="BS112" s="140"/>
      <c r="BT112" s="140"/>
      <c r="BU112" s="140"/>
      <c r="BV112" s="140"/>
    </row>
    <row r="113" spans="63:74" x14ac:dyDescent="0.2">
      <c r="BK113" s="140"/>
      <c r="BL113" s="140"/>
      <c r="BM113" s="140"/>
      <c r="BN113" s="140"/>
      <c r="BO113" s="140"/>
      <c r="BP113" s="140"/>
      <c r="BQ113" s="140"/>
      <c r="BR113" s="140"/>
      <c r="BS113" s="140"/>
      <c r="BT113" s="140"/>
      <c r="BU113" s="140"/>
      <c r="BV113" s="140"/>
    </row>
    <row r="114" spans="63:74" x14ac:dyDescent="0.2">
      <c r="BK114" s="140"/>
      <c r="BL114" s="140"/>
      <c r="BM114" s="140"/>
      <c r="BN114" s="140"/>
      <c r="BO114" s="140"/>
      <c r="BP114" s="140"/>
      <c r="BQ114" s="140"/>
      <c r="BR114" s="140"/>
      <c r="BS114" s="140"/>
      <c r="BT114" s="140"/>
      <c r="BU114" s="140"/>
      <c r="BV114" s="140"/>
    </row>
    <row r="115" spans="63:74" x14ac:dyDescent="0.2">
      <c r="BK115" s="140"/>
      <c r="BL115" s="140"/>
      <c r="BM115" s="140"/>
      <c r="BN115" s="140"/>
      <c r="BO115" s="140"/>
      <c r="BP115" s="140"/>
      <c r="BQ115" s="140"/>
      <c r="BR115" s="140"/>
      <c r="BS115" s="140"/>
      <c r="BT115" s="140"/>
      <c r="BU115" s="140"/>
      <c r="BV115" s="140"/>
    </row>
    <row r="116" spans="63:74" x14ac:dyDescent="0.2">
      <c r="BK116" s="140"/>
      <c r="BL116" s="140"/>
      <c r="BM116" s="140"/>
      <c r="BN116" s="140"/>
      <c r="BO116" s="140"/>
      <c r="BP116" s="140"/>
      <c r="BQ116" s="140"/>
      <c r="BR116" s="140"/>
      <c r="BS116" s="140"/>
      <c r="BT116" s="140"/>
      <c r="BU116" s="140"/>
      <c r="BV116" s="140"/>
    </row>
    <row r="117" spans="63:74" x14ac:dyDescent="0.2">
      <c r="BK117" s="140"/>
      <c r="BL117" s="140"/>
      <c r="BM117" s="140"/>
      <c r="BN117" s="140"/>
      <c r="BO117" s="140"/>
      <c r="BP117" s="140"/>
      <c r="BQ117" s="140"/>
      <c r="BR117" s="140"/>
      <c r="BS117" s="140"/>
      <c r="BT117" s="140"/>
      <c r="BU117" s="140"/>
      <c r="BV117" s="140"/>
    </row>
    <row r="118" spans="63:74" x14ac:dyDescent="0.2">
      <c r="BK118" s="140"/>
      <c r="BL118" s="140"/>
      <c r="BM118" s="140"/>
      <c r="BN118" s="140"/>
      <c r="BO118" s="140"/>
      <c r="BP118" s="140"/>
      <c r="BQ118" s="140"/>
      <c r="BR118" s="140"/>
      <c r="BS118" s="140"/>
      <c r="BT118" s="140"/>
      <c r="BU118" s="140"/>
      <c r="BV118" s="140"/>
    </row>
    <row r="119" spans="63:74" x14ac:dyDescent="0.2">
      <c r="BK119" s="140"/>
      <c r="BL119" s="140"/>
      <c r="BM119" s="140"/>
      <c r="BN119" s="140"/>
      <c r="BO119" s="140"/>
      <c r="BP119" s="140"/>
      <c r="BQ119" s="140"/>
      <c r="BR119" s="140"/>
      <c r="BS119" s="140"/>
      <c r="BT119" s="140"/>
      <c r="BU119" s="140"/>
      <c r="BV119" s="140"/>
    </row>
    <row r="120" spans="63:74" x14ac:dyDescent="0.2">
      <c r="BK120" s="140"/>
      <c r="BL120" s="140"/>
      <c r="BM120" s="140"/>
      <c r="BN120" s="140"/>
      <c r="BO120" s="140"/>
      <c r="BP120" s="140"/>
      <c r="BQ120" s="140"/>
      <c r="BR120" s="140"/>
      <c r="BS120" s="140"/>
      <c r="BT120" s="140"/>
      <c r="BU120" s="140"/>
      <c r="BV120" s="140"/>
    </row>
    <row r="121" spans="63:74" x14ac:dyDescent="0.2">
      <c r="BK121" s="140"/>
      <c r="BL121" s="140"/>
      <c r="BM121" s="140"/>
      <c r="BN121" s="140"/>
      <c r="BO121" s="140"/>
      <c r="BP121" s="140"/>
      <c r="BQ121" s="140"/>
      <c r="BR121" s="140"/>
      <c r="BS121" s="140"/>
      <c r="BT121" s="140"/>
      <c r="BU121" s="140"/>
      <c r="BV121" s="140"/>
    </row>
    <row r="122" spans="63:74" x14ac:dyDescent="0.2">
      <c r="BK122" s="140"/>
      <c r="BL122" s="140"/>
      <c r="BM122" s="140"/>
      <c r="BN122" s="140"/>
      <c r="BO122" s="140"/>
      <c r="BP122" s="140"/>
      <c r="BQ122" s="140"/>
      <c r="BR122" s="140"/>
      <c r="BS122" s="140"/>
      <c r="BT122" s="140"/>
      <c r="BU122" s="140"/>
      <c r="BV122" s="140"/>
    </row>
    <row r="123" spans="63:74" x14ac:dyDescent="0.2">
      <c r="BK123" s="140"/>
      <c r="BL123" s="140"/>
      <c r="BM123" s="140"/>
      <c r="BN123" s="140"/>
      <c r="BO123" s="140"/>
      <c r="BP123" s="140"/>
      <c r="BQ123" s="140"/>
      <c r="BR123" s="140"/>
      <c r="BS123" s="140"/>
      <c r="BT123" s="140"/>
      <c r="BU123" s="140"/>
      <c r="BV123" s="140"/>
    </row>
    <row r="124" spans="63:74" x14ac:dyDescent="0.2">
      <c r="BK124" s="140"/>
      <c r="BL124" s="140"/>
      <c r="BM124" s="140"/>
      <c r="BN124" s="140"/>
      <c r="BO124" s="140"/>
      <c r="BP124" s="140"/>
      <c r="BQ124" s="140"/>
      <c r="BR124" s="140"/>
      <c r="BS124" s="140"/>
      <c r="BT124" s="140"/>
      <c r="BU124" s="140"/>
      <c r="BV124" s="140"/>
    </row>
    <row r="125" spans="63:74" x14ac:dyDescent="0.2">
      <c r="BK125" s="140"/>
      <c r="BL125" s="140"/>
      <c r="BM125" s="140"/>
      <c r="BN125" s="140"/>
      <c r="BO125" s="140"/>
      <c r="BP125" s="140"/>
      <c r="BQ125" s="140"/>
      <c r="BR125" s="140"/>
      <c r="BS125" s="140"/>
      <c r="BT125" s="140"/>
      <c r="BU125" s="140"/>
      <c r="BV125" s="140"/>
    </row>
    <row r="126" spans="63:74" x14ac:dyDescent="0.2">
      <c r="BK126" s="140"/>
      <c r="BL126" s="140"/>
      <c r="BM126" s="140"/>
      <c r="BN126" s="140"/>
      <c r="BO126" s="140"/>
      <c r="BP126" s="140"/>
      <c r="BQ126" s="140"/>
      <c r="BR126" s="140"/>
      <c r="BS126" s="140"/>
      <c r="BT126" s="140"/>
      <c r="BU126" s="140"/>
      <c r="BV126" s="140"/>
    </row>
    <row r="127" spans="63:74" x14ac:dyDescent="0.2">
      <c r="BK127" s="140"/>
      <c r="BL127" s="140"/>
      <c r="BM127" s="140"/>
      <c r="BN127" s="140"/>
      <c r="BO127" s="140"/>
      <c r="BP127" s="140"/>
      <c r="BQ127" s="140"/>
      <c r="BR127" s="140"/>
      <c r="BS127" s="140"/>
      <c r="BT127" s="140"/>
      <c r="BU127" s="140"/>
      <c r="BV127" s="140"/>
    </row>
    <row r="128" spans="63:74" x14ac:dyDescent="0.2">
      <c r="BK128" s="140"/>
      <c r="BL128" s="140"/>
      <c r="BM128" s="140"/>
      <c r="BN128" s="140"/>
      <c r="BO128" s="140"/>
      <c r="BP128" s="140"/>
      <c r="BQ128" s="140"/>
      <c r="BR128" s="140"/>
      <c r="BS128" s="140"/>
      <c r="BT128" s="140"/>
      <c r="BU128" s="140"/>
      <c r="BV128" s="140"/>
    </row>
    <row r="129" spans="63:74" x14ac:dyDescent="0.2">
      <c r="BK129" s="140"/>
      <c r="BL129" s="140"/>
      <c r="BM129" s="140"/>
      <c r="BN129" s="140"/>
      <c r="BO129" s="140"/>
      <c r="BP129" s="140"/>
      <c r="BQ129" s="140"/>
      <c r="BR129" s="140"/>
      <c r="BS129" s="140"/>
      <c r="BT129" s="140"/>
      <c r="BU129" s="140"/>
      <c r="BV129" s="140"/>
    </row>
    <row r="130" spans="63:74" x14ac:dyDescent="0.2">
      <c r="BK130" s="140"/>
      <c r="BL130" s="140"/>
      <c r="BM130" s="140"/>
      <c r="BN130" s="140"/>
      <c r="BO130" s="140"/>
      <c r="BP130" s="140"/>
      <c r="BQ130" s="140"/>
      <c r="BR130" s="140"/>
      <c r="BS130" s="140"/>
      <c r="BT130" s="140"/>
      <c r="BU130" s="140"/>
      <c r="BV130" s="140"/>
    </row>
    <row r="131" spans="63:74" x14ac:dyDescent="0.2">
      <c r="BK131" s="140"/>
      <c r="BL131" s="140"/>
      <c r="BM131" s="140"/>
      <c r="BN131" s="140"/>
      <c r="BO131" s="140"/>
      <c r="BP131" s="140"/>
      <c r="BQ131" s="140"/>
      <c r="BR131" s="140"/>
      <c r="BS131" s="140"/>
      <c r="BT131" s="140"/>
      <c r="BU131" s="140"/>
      <c r="BV131" s="140"/>
    </row>
    <row r="132" spans="63:74" x14ac:dyDescent="0.2">
      <c r="BK132" s="140"/>
      <c r="BL132" s="140"/>
      <c r="BM132" s="140"/>
      <c r="BN132" s="140"/>
      <c r="BO132" s="140"/>
      <c r="BP132" s="140"/>
      <c r="BQ132" s="140"/>
      <c r="BR132" s="140"/>
      <c r="BS132" s="140"/>
      <c r="BT132" s="140"/>
      <c r="BU132" s="140"/>
      <c r="BV132" s="140"/>
    </row>
    <row r="133" spans="63:74" x14ac:dyDescent="0.2">
      <c r="BK133" s="140"/>
      <c r="BL133" s="140"/>
      <c r="BM133" s="140"/>
      <c r="BN133" s="140"/>
      <c r="BO133" s="140"/>
      <c r="BP133" s="140"/>
      <c r="BQ133" s="140"/>
      <c r="BR133" s="140"/>
      <c r="BS133" s="140"/>
      <c r="BT133" s="140"/>
      <c r="BU133" s="140"/>
      <c r="BV133" s="140"/>
    </row>
    <row r="134" spans="63:74" x14ac:dyDescent="0.2">
      <c r="BK134" s="140"/>
      <c r="BL134" s="140"/>
      <c r="BM134" s="140"/>
      <c r="BN134" s="140"/>
      <c r="BO134" s="140"/>
      <c r="BP134" s="140"/>
      <c r="BQ134" s="140"/>
      <c r="BR134" s="140"/>
      <c r="BS134" s="140"/>
      <c r="BT134" s="140"/>
      <c r="BU134" s="140"/>
      <c r="BV134" s="140"/>
    </row>
    <row r="135" spans="63:74" x14ac:dyDescent="0.2">
      <c r="BK135" s="140"/>
      <c r="BL135" s="140"/>
      <c r="BM135" s="140"/>
      <c r="BN135" s="140"/>
      <c r="BO135" s="140"/>
      <c r="BP135" s="140"/>
      <c r="BQ135" s="140"/>
      <c r="BR135" s="140"/>
      <c r="BS135" s="140"/>
      <c r="BT135" s="140"/>
      <c r="BU135" s="140"/>
      <c r="BV135" s="140"/>
    </row>
    <row r="136" spans="63:74" x14ac:dyDescent="0.2">
      <c r="BK136" s="140"/>
      <c r="BL136" s="140"/>
      <c r="BM136" s="140"/>
      <c r="BN136" s="140"/>
      <c r="BO136" s="140"/>
      <c r="BP136" s="140"/>
      <c r="BQ136" s="140"/>
      <c r="BR136" s="140"/>
      <c r="BS136" s="140"/>
      <c r="BT136" s="140"/>
      <c r="BU136" s="140"/>
      <c r="BV136" s="140"/>
    </row>
    <row r="137" spans="63:74" x14ac:dyDescent="0.2">
      <c r="BK137" s="140"/>
      <c r="BL137" s="140"/>
      <c r="BM137" s="140"/>
      <c r="BN137" s="140"/>
      <c r="BO137" s="140"/>
      <c r="BP137" s="140"/>
      <c r="BQ137" s="140"/>
      <c r="BR137" s="140"/>
      <c r="BS137" s="140"/>
      <c r="BT137" s="140"/>
      <c r="BU137" s="140"/>
      <c r="BV137" s="140"/>
    </row>
    <row r="138" spans="63:74" x14ac:dyDescent="0.2">
      <c r="BK138" s="140"/>
      <c r="BL138" s="140"/>
      <c r="BM138" s="140"/>
      <c r="BN138" s="140"/>
      <c r="BO138" s="140"/>
      <c r="BP138" s="140"/>
      <c r="BQ138" s="140"/>
      <c r="BR138" s="140"/>
      <c r="BS138" s="140"/>
      <c r="BT138" s="140"/>
      <c r="BU138" s="140"/>
      <c r="BV138" s="140"/>
    </row>
    <row r="139" spans="63:74" x14ac:dyDescent="0.2">
      <c r="BK139" s="140"/>
      <c r="BL139" s="140"/>
      <c r="BM139" s="140"/>
      <c r="BN139" s="140"/>
      <c r="BO139" s="140"/>
      <c r="BP139" s="140"/>
      <c r="BQ139" s="140"/>
      <c r="BR139" s="140"/>
      <c r="BS139" s="140"/>
      <c r="BT139" s="140"/>
      <c r="BU139" s="140"/>
      <c r="BV139" s="140"/>
    </row>
    <row r="140" spans="63:74" x14ac:dyDescent="0.2">
      <c r="BK140" s="140"/>
      <c r="BL140" s="140"/>
      <c r="BM140" s="140"/>
      <c r="BN140" s="140"/>
      <c r="BO140" s="140"/>
      <c r="BP140" s="140"/>
      <c r="BQ140" s="140"/>
      <c r="BR140" s="140"/>
      <c r="BS140" s="140"/>
      <c r="BT140" s="140"/>
      <c r="BU140" s="140"/>
      <c r="BV140" s="140"/>
    </row>
    <row r="141" spans="63:74" x14ac:dyDescent="0.2">
      <c r="BK141" s="140"/>
      <c r="BL141" s="140"/>
      <c r="BM141" s="140"/>
      <c r="BN141" s="140"/>
      <c r="BO141" s="140"/>
      <c r="BP141" s="140"/>
      <c r="BQ141" s="140"/>
      <c r="BR141" s="140"/>
      <c r="BS141" s="140"/>
      <c r="BT141" s="140"/>
      <c r="BU141" s="140"/>
      <c r="BV141" s="140"/>
    </row>
    <row r="142" spans="63:74" x14ac:dyDescent="0.2">
      <c r="BK142" s="140"/>
      <c r="BL142" s="140"/>
      <c r="BM142" s="140"/>
      <c r="BN142" s="140"/>
      <c r="BO142" s="140"/>
      <c r="BP142" s="140"/>
      <c r="BQ142" s="140"/>
      <c r="BR142" s="140"/>
      <c r="BS142" s="140"/>
      <c r="BT142" s="140"/>
      <c r="BU142" s="140"/>
      <c r="BV142" s="140"/>
    </row>
    <row r="143" spans="63:74" x14ac:dyDescent="0.2">
      <c r="BK143" s="140"/>
      <c r="BL143" s="140"/>
      <c r="BM143" s="140"/>
      <c r="BN143" s="140"/>
      <c r="BO143" s="140"/>
      <c r="BP143" s="140"/>
      <c r="BQ143" s="140"/>
      <c r="BR143" s="140"/>
      <c r="BS143" s="140"/>
      <c r="BT143" s="140"/>
      <c r="BU143" s="140"/>
      <c r="BV143" s="140"/>
    </row>
    <row r="144" spans="63:74" x14ac:dyDescent="0.2">
      <c r="BK144" s="140"/>
      <c r="BL144" s="140"/>
      <c r="BM144" s="140"/>
      <c r="BN144" s="140"/>
      <c r="BO144" s="140"/>
      <c r="BP144" s="140"/>
      <c r="BQ144" s="140"/>
      <c r="BR144" s="140"/>
      <c r="BS144" s="140"/>
      <c r="BT144" s="140"/>
      <c r="BU144" s="140"/>
      <c r="BV144" s="140"/>
    </row>
    <row r="145" spans="63:74" x14ac:dyDescent="0.2">
      <c r="BK145" s="140"/>
      <c r="BL145" s="140"/>
      <c r="BM145" s="140"/>
      <c r="BN145" s="140"/>
      <c r="BO145" s="140"/>
      <c r="BP145" s="140"/>
      <c r="BQ145" s="140"/>
      <c r="BR145" s="140"/>
      <c r="BS145" s="140"/>
      <c r="BT145" s="140"/>
      <c r="BU145" s="140"/>
      <c r="BV145" s="140"/>
    </row>
    <row r="146" spans="63:74" x14ac:dyDescent="0.2">
      <c r="BK146" s="140"/>
      <c r="BL146" s="140"/>
      <c r="BM146" s="140"/>
      <c r="BN146" s="140"/>
      <c r="BO146" s="140"/>
      <c r="BP146" s="140"/>
      <c r="BQ146" s="140"/>
      <c r="BR146" s="140"/>
      <c r="BS146" s="140"/>
      <c r="BT146" s="140"/>
      <c r="BU146" s="140"/>
      <c r="BV146" s="140"/>
    </row>
  </sheetData>
  <mergeCells count="26">
    <mergeCell ref="B88:Q88"/>
    <mergeCell ref="B72:Q72"/>
    <mergeCell ref="B73:Q73"/>
    <mergeCell ref="B74:Q74"/>
    <mergeCell ref="B75:Q75"/>
    <mergeCell ref="B76:Q76"/>
    <mergeCell ref="B82:Q82"/>
    <mergeCell ref="B83:Q83"/>
    <mergeCell ref="B84:Q84"/>
    <mergeCell ref="B86:Q86"/>
    <mergeCell ref="B87:Q87"/>
    <mergeCell ref="B79:Q79"/>
    <mergeCell ref="B80:Q80"/>
    <mergeCell ref="B85:Q85"/>
    <mergeCell ref="AY3:BJ3"/>
    <mergeCell ref="BK3:BV3"/>
    <mergeCell ref="B78:Q78"/>
    <mergeCell ref="B81:Q81"/>
    <mergeCell ref="B70:Q70"/>
    <mergeCell ref="AM3:AX3"/>
    <mergeCell ref="B71:Q71"/>
    <mergeCell ref="A1:A2"/>
    <mergeCell ref="B1:AL1"/>
    <mergeCell ref="C3:N3"/>
    <mergeCell ref="O3:Z3"/>
    <mergeCell ref="AA3:AL3"/>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4"/>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F38" sqref="BF38"/>
    </sheetView>
  </sheetViews>
  <sheetFormatPr defaultColWidth="9.5703125" defaultRowHeight="11.25" x14ac:dyDescent="0.2"/>
  <cols>
    <col min="1" max="1" width="8.5703125" style="8" customWidth="1"/>
    <col min="2" max="2" width="40.42578125" style="8" customWidth="1"/>
    <col min="3" max="3" width="8.5703125" style="8" bestFit="1" customWidth="1"/>
    <col min="4" max="50" width="6.5703125" style="8" customWidth="1"/>
    <col min="51" max="55" width="6.5703125" style="162" customWidth="1"/>
    <col min="56" max="58" width="6.5703125" style="309" customWidth="1"/>
    <col min="59" max="62" width="6.5703125" style="162" customWidth="1"/>
    <col min="63" max="74" width="6.5703125" style="8" customWidth="1"/>
    <col min="75" max="16384" width="9.5703125" style="8"/>
  </cols>
  <sheetData>
    <row r="1" spans="1:74" ht="13.35" customHeight="1" x14ac:dyDescent="0.2">
      <c r="A1" s="777" t="s">
        <v>516</v>
      </c>
      <c r="B1" s="805" t="s">
        <v>600</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78"/>
      <c r="B2" s="251" t="str">
        <f>"U.S. Energy Information Administration  |  Short-Term Energy Outlook  - "&amp;Dates!D1</f>
        <v>U.S. Energy Information Administration  |  Short-Term Energy Outlook  - June 2024</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row>
    <row r="3" spans="1:74" s="7" customFormat="1" ht="12.75" x14ac:dyDescent="0.2">
      <c r="A3" s="386" t="s">
        <v>848</v>
      </c>
      <c r="B3" s="9"/>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26"/>
      <c r="B5" s="27" t="s">
        <v>1064</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453"/>
      <c r="BE5" s="453"/>
      <c r="BF5" s="453"/>
      <c r="BG5" s="453"/>
      <c r="BH5" s="453"/>
      <c r="BI5" s="453"/>
      <c r="BJ5" s="454"/>
      <c r="BK5" s="454"/>
      <c r="BL5" s="454"/>
      <c r="BM5" s="454"/>
      <c r="BN5" s="454"/>
      <c r="BO5" s="454"/>
      <c r="BP5" s="454"/>
      <c r="BQ5" s="454"/>
      <c r="BR5" s="454"/>
      <c r="BS5" s="454"/>
      <c r="BT5" s="454"/>
      <c r="BU5" s="454"/>
      <c r="BV5" s="454"/>
    </row>
    <row r="6" spans="1:74" ht="11.1" customHeight="1" x14ac:dyDescent="0.2">
      <c r="A6" s="29" t="s">
        <v>281</v>
      </c>
      <c r="B6" s="459" t="s">
        <v>1051</v>
      </c>
      <c r="C6" s="419">
        <v>57.52</v>
      </c>
      <c r="D6" s="419">
        <v>50.54</v>
      </c>
      <c r="E6" s="419">
        <v>29.21</v>
      </c>
      <c r="F6" s="419">
        <v>16.55</v>
      </c>
      <c r="G6" s="419">
        <v>28.56</v>
      </c>
      <c r="H6" s="419">
        <v>38.31</v>
      </c>
      <c r="I6" s="419">
        <v>40.71</v>
      </c>
      <c r="J6" s="419">
        <v>42.34</v>
      </c>
      <c r="K6" s="419">
        <v>39.630000000000003</v>
      </c>
      <c r="L6" s="419">
        <v>39.4</v>
      </c>
      <c r="M6" s="419">
        <v>40.94</v>
      </c>
      <c r="N6" s="419">
        <v>47.02</v>
      </c>
      <c r="O6" s="419">
        <v>52</v>
      </c>
      <c r="P6" s="419">
        <v>59.04</v>
      </c>
      <c r="Q6" s="419">
        <v>62.33</v>
      </c>
      <c r="R6" s="419">
        <v>61.72</v>
      </c>
      <c r="S6" s="419">
        <v>65.17</v>
      </c>
      <c r="T6" s="419">
        <v>71.38</v>
      </c>
      <c r="U6" s="419">
        <v>72.489999999999995</v>
      </c>
      <c r="V6" s="419">
        <v>67.73</v>
      </c>
      <c r="W6" s="419">
        <v>71.650000000000006</v>
      </c>
      <c r="X6" s="419">
        <v>81.48</v>
      </c>
      <c r="Y6" s="419">
        <v>79.150000000000006</v>
      </c>
      <c r="Z6" s="419">
        <v>71.709999999999994</v>
      </c>
      <c r="AA6" s="419">
        <v>83.22</v>
      </c>
      <c r="AB6" s="419">
        <v>91.64</v>
      </c>
      <c r="AC6" s="419">
        <v>108.5</v>
      </c>
      <c r="AD6" s="419">
        <v>101.78</v>
      </c>
      <c r="AE6" s="419">
        <v>109.55</v>
      </c>
      <c r="AF6" s="419">
        <v>114.84</v>
      </c>
      <c r="AG6" s="419">
        <v>101.62</v>
      </c>
      <c r="AH6" s="419">
        <v>93.67</v>
      </c>
      <c r="AI6" s="419">
        <v>84.26</v>
      </c>
      <c r="AJ6" s="419">
        <v>87.55</v>
      </c>
      <c r="AK6" s="419">
        <v>84.37</v>
      </c>
      <c r="AL6" s="419">
        <v>76.44</v>
      </c>
      <c r="AM6" s="419">
        <v>78.12</v>
      </c>
      <c r="AN6" s="419">
        <v>76.83</v>
      </c>
      <c r="AO6" s="419">
        <v>73.28</v>
      </c>
      <c r="AP6" s="419">
        <v>79.45</v>
      </c>
      <c r="AQ6" s="419">
        <v>71.58</v>
      </c>
      <c r="AR6" s="419">
        <v>70.25</v>
      </c>
      <c r="AS6" s="419">
        <v>76.069999999999993</v>
      </c>
      <c r="AT6" s="419">
        <v>81.39</v>
      </c>
      <c r="AU6" s="419">
        <v>89.43</v>
      </c>
      <c r="AV6" s="419">
        <v>85.64</v>
      </c>
      <c r="AW6" s="419">
        <v>77.69</v>
      </c>
      <c r="AX6" s="419">
        <v>71.900000000000006</v>
      </c>
      <c r="AY6" s="419">
        <v>74.150000000000006</v>
      </c>
      <c r="AZ6" s="419">
        <v>77.25</v>
      </c>
      <c r="BA6" s="419">
        <v>81.28</v>
      </c>
      <c r="BB6" s="419">
        <v>85.35</v>
      </c>
      <c r="BC6" s="419">
        <v>80.12</v>
      </c>
      <c r="BD6" s="431">
        <v>75</v>
      </c>
      <c r="BE6" s="431">
        <v>76.5</v>
      </c>
      <c r="BF6" s="431">
        <v>78.5</v>
      </c>
      <c r="BG6" s="431">
        <v>81.5</v>
      </c>
      <c r="BH6" s="431">
        <v>81.5</v>
      </c>
      <c r="BI6" s="431">
        <v>82.5</v>
      </c>
      <c r="BJ6" s="431">
        <v>82.5</v>
      </c>
      <c r="BK6" s="431">
        <v>83.5</v>
      </c>
      <c r="BL6" s="431">
        <v>83.5</v>
      </c>
      <c r="BM6" s="431">
        <v>83.5</v>
      </c>
      <c r="BN6" s="431">
        <v>81.5</v>
      </c>
      <c r="BO6" s="431">
        <v>81.5</v>
      </c>
      <c r="BP6" s="431">
        <v>81.5</v>
      </c>
      <c r="BQ6" s="431">
        <v>80.5</v>
      </c>
      <c r="BR6" s="431">
        <v>80.5</v>
      </c>
      <c r="BS6" s="431">
        <v>80.5</v>
      </c>
      <c r="BT6" s="431">
        <v>78.5</v>
      </c>
      <c r="BU6" s="431">
        <v>78.5</v>
      </c>
      <c r="BV6" s="431">
        <v>77.5</v>
      </c>
    </row>
    <row r="7" spans="1:74" ht="11.1" customHeight="1" x14ac:dyDescent="0.2">
      <c r="A7" s="29" t="s">
        <v>61</v>
      </c>
      <c r="B7" s="459" t="s">
        <v>1052</v>
      </c>
      <c r="C7" s="419">
        <v>63.65</v>
      </c>
      <c r="D7" s="419">
        <v>55.66</v>
      </c>
      <c r="E7" s="419">
        <v>32.01</v>
      </c>
      <c r="F7" s="419">
        <v>18.38</v>
      </c>
      <c r="G7" s="419">
        <v>29.38</v>
      </c>
      <c r="H7" s="419">
        <v>40.270000000000003</v>
      </c>
      <c r="I7" s="419">
        <v>43.24</v>
      </c>
      <c r="J7" s="419">
        <v>44.74</v>
      </c>
      <c r="K7" s="419">
        <v>40.909999999999997</v>
      </c>
      <c r="L7" s="419">
        <v>40.19</v>
      </c>
      <c r="M7" s="419">
        <v>42.69</v>
      </c>
      <c r="N7" s="419">
        <v>49.99</v>
      </c>
      <c r="O7" s="419">
        <v>54.77</v>
      </c>
      <c r="P7" s="419">
        <v>62.28</v>
      </c>
      <c r="Q7" s="419">
        <v>65.41</v>
      </c>
      <c r="R7" s="419">
        <v>64.81</v>
      </c>
      <c r="S7" s="419">
        <v>68.53</v>
      </c>
      <c r="T7" s="419">
        <v>73.16</v>
      </c>
      <c r="U7" s="419">
        <v>75.17</v>
      </c>
      <c r="V7" s="419">
        <v>70.75</v>
      </c>
      <c r="W7" s="419">
        <v>74.489999999999995</v>
      </c>
      <c r="X7" s="419">
        <v>83.54</v>
      </c>
      <c r="Y7" s="419">
        <v>81.05</v>
      </c>
      <c r="Z7" s="419">
        <v>74.17</v>
      </c>
      <c r="AA7" s="419">
        <v>86.51</v>
      </c>
      <c r="AB7" s="419">
        <v>97.13</v>
      </c>
      <c r="AC7" s="419">
        <v>117.25</v>
      </c>
      <c r="AD7" s="419">
        <v>104.58</v>
      </c>
      <c r="AE7" s="419">
        <v>113.38</v>
      </c>
      <c r="AF7" s="419">
        <v>122.71</v>
      </c>
      <c r="AG7" s="419">
        <v>111.93</v>
      </c>
      <c r="AH7" s="419">
        <v>100.45</v>
      </c>
      <c r="AI7" s="419">
        <v>89.76</v>
      </c>
      <c r="AJ7" s="419">
        <v>93.33</v>
      </c>
      <c r="AK7" s="419">
        <v>91.42</v>
      </c>
      <c r="AL7" s="419">
        <v>80.92</v>
      </c>
      <c r="AM7" s="419">
        <v>82.5</v>
      </c>
      <c r="AN7" s="419">
        <v>82.59</v>
      </c>
      <c r="AO7" s="419">
        <v>78.430000000000007</v>
      </c>
      <c r="AP7" s="419">
        <v>84.64</v>
      </c>
      <c r="AQ7" s="419">
        <v>75.47</v>
      </c>
      <c r="AR7" s="419">
        <v>74.84</v>
      </c>
      <c r="AS7" s="419">
        <v>80.11</v>
      </c>
      <c r="AT7" s="419">
        <v>86.15</v>
      </c>
      <c r="AU7" s="419">
        <v>93.72</v>
      </c>
      <c r="AV7" s="419">
        <v>90.6</v>
      </c>
      <c r="AW7" s="419">
        <v>82.94</v>
      </c>
      <c r="AX7" s="419">
        <v>77.63</v>
      </c>
      <c r="AY7" s="419">
        <v>80.12</v>
      </c>
      <c r="AZ7" s="419">
        <v>83.48</v>
      </c>
      <c r="BA7" s="419">
        <v>85.41</v>
      </c>
      <c r="BB7" s="419">
        <v>89.94</v>
      </c>
      <c r="BC7" s="419">
        <v>81.75</v>
      </c>
      <c r="BD7" s="431">
        <v>79</v>
      </c>
      <c r="BE7" s="431">
        <v>81</v>
      </c>
      <c r="BF7" s="431">
        <v>83</v>
      </c>
      <c r="BG7" s="431">
        <v>86</v>
      </c>
      <c r="BH7" s="431">
        <v>86</v>
      </c>
      <c r="BI7" s="431">
        <v>87</v>
      </c>
      <c r="BJ7" s="431">
        <v>87</v>
      </c>
      <c r="BK7" s="431">
        <v>88</v>
      </c>
      <c r="BL7" s="431">
        <v>88</v>
      </c>
      <c r="BM7" s="431">
        <v>88</v>
      </c>
      <c r="BN7" s="431">
        <v>86</v>
      </c>
      <c r="BO7" s="431">
        <v>86</v>
      </c>
      <c r="BP7" s="431">
        <v>86</v>
      </c>
      <c r="BQ7" s="431">
        <v>85</v>
      </c>
      <c r="BR7" s="431">
        <v>85</v>
      </c>
      <c r="BS7" s="431">
        <v>85</v>
      </c>
      <c r="BT7" s="431">
        <v>83</v>
      </c>
      <c r="BU7" s="431">
        <v>83</v>
      </c>
      <c r="BV7" s="431">
        <v>82</v>
      </c>
    </row>
    <row r="8" spans="1:74" ht="11.1" customHeight="1" x14ac:dyDescent="0.2">
      <c r="A8" s="29" t="s">
        <v>280</v>
      </c>
      <c r="B8" s="460" t="s">
        <v>1053</v>
      </c>
      <c r="C8" s="419">
        <v>53.87</v>
      </c>
      <c r="D8" s="419">
        <v>47.39</v>
      </c>
      <c r="E8" s="419">
        <v>28.5</v>
      </c>
      <c r="F8" s="419">
        <v>16.739999999999998</v>
      </c>
      <c r="G8" s="419">
        <v>22.56</v>
      </c>
      <c r="H8" s="419">
        <v>36.14</v>
      </c>
      <c r="I8" s="419">
        <v>39.33</v>
      </c>
      <c r="J8" s="419">
        <v>41.72</v>
      </c>
      <c r="K8" s="419">
        <v>38.729999999999997</v>
      </c>
      <c r="L8" s="419">
        <v>37.81</v>
      </c>
      <c r="M8" s="419">
        <v>39.15</v>
      </c>
      <c r="N8" s="419">
        <v>45.34</v>
      </c>
      <c r="O8" s="419">
        <v>49.6</v>
      </c>
      <c r="P8" s="419">
        <v>55.71</v>
      </c>
      <c r="Q8" s="419">
        <v>59.84</v>
      </c>
      <c r="R8" s="419">
        <v>60.88</v>
      </c>
      <c r="S8" s="419">
        <v>63.81</v>
      </c>
      <c r="T8" s="419">
        <v>68.86</v>
      </c>
      <c r="U8" s="419">
        <v>69.91</v>
      </c>
      <c r="V8" s="419">
        <v>65.72</v>
      </c>
      <c r="W8" s="419">
        <v>69.27</v>
      </c>
      <c r="X8" s="419">
        <v>75.94</v>
      </c>
      <c r="Y8" s="419">
        <v>76.61</v>
      </c>
      <c r="Z8" s="419">
        <v>68.22</v>
      </c>
      <c r="AA8" s="419">
        <v>76.92</v>
      </c>
      <c r="AB8" s="419">
        <v>87.73</v>
      </c>
      <c r="AC8" s="419">
        <v>104.39</v>
      </c>
      <c r="AD8" s="419">
        <v>102.7</v>
      </c>
      <c r="AE8" s="419">
        <v>108.71</v>
      </c>
      <c r="AF8" s="419">
        <v>112.06</v>
      </c>
      <c r="AG8" s="419">
        <v>99.67</v>
      </c>
      <c r="AH8" s="419">
        <v>92.21</v>
      </c>
      <c r="AI8" s="419">
        <v>83.3</v>
      </c>
      <c r="AJ8" s="419">
        <v>84.26</v>
      </c>
      <c r="AK8" s="419">
        <v>79.31</v>
      </c>
      <c r="AL8" s="419">
        <v>70.89</v>
      </c>
      <c r="AM8" s="419">
        <v>70.23</v>
      </c>
      <c r="AN8" s="419">
        <v>69.52</v>
      </c>
      <c r="AO8" s="419">
        <v>68.45</v>
      </c>
      <c r="AP8" s="419">
        <v>74.83</v>
      </c>
      <c r="AQ8" s="419">
        <v>69.510000000000005</v>
      </c>
      <c r="AR8" s="419">
        <v>69.63</v>
      </c>
      <c r="AS8" s="419">
        <v>74.83</v>
      </c>
      <c r="AT8" s="419">
        <v>81.02</v>
      </c>
      <c r="AU8" s="419">
        <v>87.17</v>
      </c>
      <c r="AV8" s="419">
        <v>83.3</v>
      </c>
      <c r="AW8" s="419">
        <v>76.39</v>
      </c>
      <c r="AX8" s="419">
        <v>68.09</v>
      </c>
      <c r="AY8" s="419">
        <v>69.37</v>
      </c>
      <c r="AZ8" s="419">
        <v>73.06</v>
      </c>
      <c r="BA8" s="419">
        <v>76.739999999999995</v>
      </c>
      <c r="BB8" s="419">
        <v>82.6</v>
      </c>
      <c r="BC8" s="419">
        <v>77.37</v>
      </c>
      <c r="BD8" s="431">
        <v>72.25</v>
      </c>
      <c r="BE8" s="431">
        <v>73.75</v>
      </c>
      <c r="BF8" s="431">
        <v>75.75</v>
      </c>
      <c r="BG8" s="431">
        <v>78.75</v>
      </c>
      <c r="BH8" s="431">
        <v>78.75</v>
      </c>
      <c r="BI8" s="431">
        <v>79.75</v>
      </c>
      <c r="BJ8" s="431">
        <v>79.75</v>
      </c>
      <c r="BK8" s="431">
        <v>80.75</v>
      </c>
      <c r="BL8" s="431">
        <v>80.75</v>
      </c>
      <c r="BM8" s="431">
        <v>80.75</v>
      </c>
      <c r="BN8" s="431">
        <v>78.75</v>
      </c>
      <c r="BO8" s="431">
        <v>78.75</v>
      </c>
      <c r="BP8" s="431">
        <v>78.75</v>
      </c>
      <c r="BQ8" s="431">
        <v>77.75</v>
      </c>
      <c r="BR8" s="431">
        <v>77.75</v>
      </c>
      <c r="BS8" s="431">
        <v>77.75</v>
      </c>
      <c r="BT8" s="431">
        <v>75.75</v>
      </c>
      <c r="BU8" s="431">
        <v>75.75</v>
      </c>
      <c r="BV8" s="431">
        <v>74.75</v>
      </c>
    </row>
    <row r="9" spans="1:74" ht="11.1" customHeight="1" x14ac:dyDescent="0.2">
      <c r="A9" s="29" t="s">
        <v>504</v>
      </c>
      <c r="B9" s="460" t="s">
        <v>1054</v>
      </c>
      <c r="C9" s="419">
        <v>57.92</v>
      </c>
      <c r="D9" s="419">
        <v>51.37</v>
      </c>
      <c r="E9" s="419">
        <v>32.549999999999997</v>
      </c>
      <c r="F9" s="419">
        <v>19.32</v>
      </c>
      <c r="G9" s="419">
        <v>23.55</v>
      </c>
      <c r="H9" s="419">
        <v>36.799999999999997</v>
      </c>
      <c r="I9" s="419">
        <v>40.08</v>
      </c>
      <c r="J9" s="419">
        <v>42.42</v>
      </c>
      <c r="K9" s="419">
        <v>39.81</v>
      </c>
      <c r="L9" s="419">
        <v>39.21</v>
      </c>
      <c r="M9" s="419">
        <v>40.68</v>
      </c>
      <c r="N9" s="419">
        <v>46.2</v>
      </c>
      <c r="O9" s="419">
        <v>51.39</v>
      </c>
      <c r="P9" s="419">
        <v>58.41</v>
      </c>
      <c r="Q9" s="419">
        <v>61.97</v>
      </c>
      <c r="R9" s="419">
        <v>62.4</v>
      </c>
      <c r="S9" s="419">
        <v>65.150000000000006</v>
      </c>
      <c r="T9" s="419">
        <v>70.55</v>
      </c>
      <c r="U9" s="419">
        <v>71.98</v>
      </c>
      <c r="V9" s="419">
        <v>67.89</v>
      </c>
      <c r="W9" s="419">
        <v>71.099999999999994</v>
      </c>
      <c r="X9" s="419">
        <v>78.83</v>
      </c>
      <c r="Y9" s="419">
        <v>78.47</v>
      </c>
      <c r="Z9" s="419">
        <v>71.98</v>
      </c>
      <c r="AA9" s="419">
        <v>80.260000000000005</v>
      </c>
      <c r="AB9" s="419">
        <v>90.21</v>
      </c>
      <c r="AC9" s="419">
        <v>106.98</v>
      </c>
      <c r="AD9" s="419">
        <v>105.22</v>
      </c>
      <c r="AE9" s="419">
        <v>110.43</v>
      </c>
      <c r="AF9" s="419">
        <v>114.44</v>
      </c>
      <c r="AG9" s="419">
        <v>102.82</v>
      </c>
      <c r="AH9" s="419">
        <v>95.8</v>
      </c>
      <c r="AI9" s="419">
        <v>86.57</v>
      </c>
      <c r="AJ9" s="419">
        <v>88.02</v>
      </c>
      <c r="AK9" s="419">
        <v>84.57</v>
      </c>
      <c r="AL9" s="419">
        <v>76.56</v>
      </c>
      <c r="AM9" s="419">
        <v>75.63</v>
      </c>
      <c r="AN9" s="419">
        <v>74.8</v>
      </c>
      <c r="AO9" s="419">
        <v>72.959999999999994</v>
      </c>
      <c r="AP9" s="419">
        <v>78.38</v>
      </c>
      <c r="AQ9" s="419">
        <v>72.349999999999994</v>
      </c>
      <c r="AR9" s="419">
        <v>71.430000000000007</v>
      </c>
      <c r="AS9" s="419">
        <v>76.41</v>
      </c>
      <c r="AT9" s="419">
        <v>81.760000000000005</v>
      </c>
      <c r="AU9" s="419">
        <v>89.33</v>
      </c>
      <c r="AV9" s="419">
        <v>86.63</v>
      </c>
      <c r="AW9" s="419">
        <v>79.69</v>
      </c>
      <c r="AX9" s="419">
        <v>72.34</v>
      </c>
      <c r="AY9" s="419">
        <v>73.28</v>
      </c>
      <c r="AZ9" s="419">
        <v>76.23</v>
      </c>
      <c r="BA9" s="419">
        <v>80.03</v>
      </c>
      <c r="BB9" s="419">
        <v>84.85</v>
      </c>
      <c r="BC9" s="419">
        <v>79.62</v>
      </c>
      <c r="BD9" s="431">
        <v>74.5</v>
      </c>
      <c r="BE9" s="431">
        <v>76</v>
      </c>
      <c r="BF9" s="431">
        <v>78</v>
      </c>
      <c r="BG9" s="431">
        <v>81</v>
      </c>
      <c r="BH9" s="431">
        <v>81</v>
      </c>
      <c r="BI9" s="431">
        <v>82</v>
      </c>
      <c r="BJ9" s="431">
        <v>82</v>
      </c>
      <c r="BK9" s="431">
        <v>83</v>
      </c>
      <c r="BL9" s="431">
        <v>83</v>
      </c>
      <c r="BM9" s="431">
        <v>83</v>
      </c>
      <c r="BN9" s="431">
        <v>81</v>
      </c>
      <c r="BO9" s="431">
        <v>81</v>
      </c>
      <c r="BP9" s="431">
        <v>81</v>
      </c>
      <c r="BQ9" s="431">
        <v>80</v>
      </c>
      <c r="BR9" s="431">
        <v>80</v>
      </c>
      <c r="BS9" s="431">
        <v>80</v>
      </c>
      <c r="BT9" s="431">
        <v>78</v>
      </c>
      <c r="BU9" s="431">
        <v>78</v>
      </c>
      <c r="BV9" s="431">
        <v>77</v>
      </c>
    </row>
    <row r="10" spans="1:74" ht="11.1" customHeight="1" x14ac:dyDescent="0.2">
      <c r="A10" s="26"/>
      <c r="B10" s="27" t="s">
        <v>1063</v>
      </c>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5"/>
      <c r="BE10" s="455"/>
      <c r="BF10" s="455"/>
      <c r="BG10" s="455"/>
      <c r="BH10" s="455"/>
      <c r="BI10" s="455"/>
      <c r="BJ10" s="455"/>
      <c r="BK10" s="455"/>
      <c r="BL10" s="455"/>
      <c r="BM10" s="455"/>
      <c r="BN10" s="455"/>
      <c r="BO10" s="455"/>
      <c r="BP10" s="455"/>
      <c r="BQ10" s="455"/>
      <c r="BR10" s="455"/>
      <c r="BS10" s="455"/>
      <c r="BT10" s="455"/>
      <c r="BU10" s="455"/>
      <c r="BV10" s="455"/>
    </row>
    <row r="11" spans="1:74" ht="11.1" customHeight="1" x14ac:dyDescent="0.2">
      <c r="A11" s="392"/>
      <c r="B11" s="461" t="s">
        <v>1055</v>
      </c>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5"/>
      <c r="BE11" s="455"/>
      <c r="BF11" s="455"/>
      <c r="BG11" s="455"/>
      <c r="BH11" s="455"/>
      <c r="BI11" s="455"/>
      <c r="BJ11" s="455"/>
      <c r="BK11" s="455"/>
      <c r="BL11" s="455"/>
      <c r="BM11" s="455"/>
      <c r="BN11" s="455"/>
      <c r="BO11" s="455"/>
      <c r="BP11" s="455"/>
      <c r="BQ11" s="455"/>
      <c r="BR11" s="455"/>
      <c r="BS11" s="455"/>
      <c r="BT11" s="455"/>
      <c r="BU11" s="455"/>
      <c r="BV11" s="455"/>
    </row>
    <row r="12" spans="1:74" ht="11.1" customHeight="1" x14ac:dyDescent="0.2">
      <c r="A12" s="391" t="s">
        <v>490</v>
      </c>
      <c r="B12" s="463" t="s">
        <v>1038</v>
      </c>
      <c r="C12" s="425">
        <v>174.3</v>
      </c>
      <c r="D12" s="425">
        <v>166.9</v>
      </c>
      <c r="E12" s="425">
        <v>112.7</v>
      </c>
      <c r="F12" s="425">
        <v>64.5</v>
      </c>
      <c r="G12" s="425">
        <v>104.9</v>
      </c>
      <c r="H12" s="425">
        <v>131.1</v>
      </c>
      <c r="I12" s="425">
        <v>138</v>
      </c>
      <c r="J12" s="425">
        <v>138.9</v>
      </c>
      <c r="K12" s="425">
        <v>135.4</v>
      </c>
      <c r="L12" s="425">
        <v>131.19999999999999</v>
      </c>
      <c r="M12" s="425">
        <v>128.69999999999999</v>
      </c>
      <c r="N12" s="425">
        <v>139.4</v>
      </c>
      <c r="O12" s="425">
        <v>157.5</v>
      </c>
      <c r="P12" s="425">
        <v>178.4</v>
      </c>
      <c r="Q12" s="425">
        <v>201.1</v>
      </c>
      <c r="R12" s="425">
        <v>205.5</v>
      </c>
      <c r="S12" s="425">
        <v>218.1</v>
      </c>
      <c r="T12" s="425">
        <v>225.2</v>
      </c>
      <c r="U12" s="425">
        <v>233.7</v>
      </c>
      <c r="V12" s="425">
        <v>230.2</v>
      </c>
      <c r="W12" s="425">
        <v>231</v>
      </c>
      <c r="X12" s="425">
        <v>249.4</v>
      </c>
      <c r="Y12" s="425">
        <v>248.4</v>
      </c>
      <c r="Z12" s="425">
        <v>230.4</v>
      </c>
      <c r="AA12" s="425">
        <v>242.3</v>
      </c>
      <c r="AB12" s="425">
        <v>263.89999999999998</v>
      </c>
      <c r="AC12" s="425">
        <v>323.2</v>
      </c>
      <c r="AD12" s="425">
        <v>325.95240000000001</v>
      </c>
      <c r="AE12" s="425">
        <v>386.60239999999999</v>
      </c>
      <c r="AF12" s="425">
        <v>412.33839999999998</v>
      </c>
      <c r="AG12" s="425">
        <v>337.64400000000001</v>
      </c>
      <c r="AH12" s="425">
        <v>305.18360000000001</v>
      </c>
      <c r="AI12" s="425">
        <v>290.3245</v>
      </c>
      <c r="AJ12" s="425">
        <v>300.13810000000001</v>
      </c>
      <c r="AK12" s="425">
        <v>270.36649999999997</v>
      </c>
      <c r="AL12" s="425">
        <v>229.08250000000001</v>
      </c>
      <c r="AM12" s="425">
        <v>261.60230000000001</v>
      </c>
      <c r="AN12" s="425">
        <v>260.42570000000001</v>
      </c>
      <c r="AO12" s="425">
        <v>263.38602764000001</v>
      </c>
      <c r="AP12" s="425">
        <v>274.38575888000003</v>
      </c>
      <c r="AQ12" s="425">
        <v>258.14268247000001</v>
      </c>
      <c r="AR12" s="425">
        <v>261.52202756000003</v>
      </c>
      <c r="AS12" s="425">
        <v>279.34427497000001</v>
      </c>
      <c r="AT12" s="425">
        <v>301.70080000000002</v>
      </c>
      <c r="AU12" s="425">
        <v>306.85489999999999</v>
      </c>
      <c r="AV12" s="425">
        <v>248.93020000000001</v>
      </c>
      <c r="AW12" s="425">
        <v>229.87010000000001</v>
      </c>
      <c r="AX12" s="425">
        <v>219.82929999999999</v>
      </c>
      <c r="AY12" s="425">
        <v>225.97300000000001</v>
      </c>
      <c r="AZ12" s="425">
        <v>243.50710000000001</v>
      </c>
      <c r="BA12" s="425">
        <v>264.75979999999998</v>
      </c>
      <c r="BB12" s="425">
        <v>280.22719999999998</v>
      </c>
      <c r="BC12" s="425">
        <v>255.7936</v>
      </c>
      <c r="BD12" s="437">
        <v>238.87</v>
      </c>
      <c r="BE12" s="437">
        <v>245.1592</v>
      </c>
      <c r="BF12" s="437">
        <v>252.61170000000001</v>
      </c>
      <c r="BG12" s="437">
        <v>254.49</v>
      </c>
      <c r="BH12" s="437">
        <v>247.96619999999999</v>
      </c>
      <c r="BI12" s="437">
        <v>245.47020000000001</v>
      </c>
      <c r="BJ12" s="437">
        <v>240.0196</v>
      </c>
      <c r="BK12" s="437">
        <v>245.09620000000001</v>
      </c>
      <c r="BL12" s="437">
        <v>250.6284</v>
      </c>
      <c r="BM12" s="437">
        <v>265.2158</v>
      </c>
      <c r="BN12" s="437">
        <v>276.2022</v>
      </c>
      <c r="BO12" s="437">
        <v>268.19029999999998</v>
      </c>
      <c r="BP12" s="437">
        <v>264.52359999999999</v>
      </c>
      <c r="BQ12" s="437">
        <v>265.94189999999998</v>
      </c>
      <c r="BR12" s="437">
        <v>268.56279999999998</v>
      </c>
      <c r="BS12" s="437">
        <v>257.42469999999997</v>
      </c>
      <c r="BT12" s="437">
        <v>250.26230000000001</v>
      </c>
      <c r="BU12" s="437">
        <v>241.8886</v>
      </c>
      <c r="BV12" s="437">
        <v>232.2132</v>
      </c>
    </row>
    <row r="13" spans="1:74" ht="11.1" customHeight="1" x14ac:dyDescent="0.2">
      <c r="A13" s="392" t="s">
        <v>505</v>
      </c>
      <c r="B13" s="463" t="s">
        <v>1039</v>
      </c>
      <c r="C13" s="425">
        <v>185.8</v>
      </c>
      <c r="D13" s="425">
        <v>167.1</v>
      </c>
      <c r="E13" s="425">
        <v>127.8</v>
      </c>
      <c r="F13" s="425">
        <v>90.8</v>
      </c>
      <c r="G13" s="425">
        <v>87.8</v>
      </c>
      <c r="H13" s="425">
        <v>113.5</v>
      </c>
      <c r="I13" s="425">
        <v>125.4</v>
      </c>
      <c r="J13" s="425">
        <v>127.5</v>
      </c>
      <c r="K13" s="425">
        <v>119.5</v>
      </c>
      <c r="L13" s="425">
        <v>121.5</v>
      </c>
      <c r="M13" s="425">
        <v>131.5</v>
      </c>
      <c r="N13" s="425">
        <v>147.5</v>
      </c>
      <c r="O13" s="425">
        <v>158</v>
      </c>
      <c r="P13" s="425">
        <v>180.6</v>
      </c>
      <c r="Q13" s="425">
        <v>195.6</v>
      </c>
      <c r="R13" s="425">
        <v>191.1</v>
      </c>
      <c r="S13" s="425">
        <v>207.2</v>
      </c>
      <c r="T13" s="425">
        <v>214.7</v>
      </c>
      <c r="U13" s="425">
        <v>218.2</v>
      </c>
      <c r="V13" s="425">
        <v>214.6</v>
      </c>
      <c r="W13" s="425">
        <v>224</v>
      </c>
      <c r="X13" s="425">
        <v>250.4</v>
      </c>
      <c r="Y13" s="425">
        <v>245.4</v>
      </c>
      <c r="Z13" s="425">
        <v>227.3</v>
      </c>
      <c r="AA13" s="425">
        <v>255</v>
      </c>
      <c r="AB13" s="425">
        <v>283</v>
      </c>
      <c r="AC13" s="425">
        <v>358.2</v>
      </c>
      <c r="AD13" s="425">
        <v>395.21679999999998</v>
      </c>
      <c r="AE13" s="425">
        <v>423.03039999999999</v>
      </c>
      <c r="AF13" s="425">
        <v>435.41809999999998</v>
      </c>
      <c r="AG13" s="425">
        <v>368.70389999999998</v>
      </c>
      <c r="AH13" s="425">
        <v>356.71660000000003</v>
      </c>
      <c r="AI13" s="425">
        <v>345.30250000000001</v>
      </c>
      <c r="AJ13" s="425">
        <v>413.77859999999998</v>
      </c>
      <c r="AK13" s="425">
        <v>362.411</v>
      </c>
      <c r="AL13" s="425">
        <v>305.2208</v>
      </c>
      <c r="AM13" s="425">
        <v>325.91489999999999</v>
      </c>
      <c r="AN13" s="425">
        <v>285.02640000000002</v>
      </c>
      <c r="AO13" s="425">
        <v>274.21944739999998</v>
      </c>
      <c r="AP13" s="425">
        <v>257.14560627999998</v>
      </c>
      <c r="AQ13" s="425">
        <v>236.90454403999999</v>
      </c>
      <c r="AR13" s="425">
        <v>242.73614601</v>
      </c>
      <c r="AS13" s="425">
        <v>268.77344390000002</v>
      </c>
      <c r="AT13" s="425">
        <v>315.52606996999998</v>
      </c>
      <c r="AU13" s="425">
        <v>339.05763629</v>
      </c>
      <c r="AV13" s="425">
        <v>311.39361444999997</v>
      </c>
      <c r="AW13" s="425">
        <v>283.01276829</v>
      </c>
      <c r="AX13" s="425">
        <v>254.13233987000001</v>
      </c>
      <c r="AY13" s="425">
        <v>263.18779999999998</v>
      </c>
      <c r="AZ13" s="425">
        <v>276.2097</v>
      </c>
      <c r="BA13" s="425">
        <v>264.41070000000002</v>
      </c>
      <c r="BB13" s="425">
        <v>263.20510000000002</v>
      </c>
      <c r="BC13" s="425">
        <v>244.22219999999999</v>
      </c>
      <c r="BD13" s="437">
        <v>234.9571</v>
      </c>
      <c r="BE13" s="437">
        <v>234.4579</v>
      </c>
      <c r="BF13" s="437">
        <v>248.63210000000001</v>
      </c>
      <c r="BG13" s="437">
        <v>264.74470000000002</v>
      </c>
      <c r="BH13" s="437">
        <v>278.06439999999998</v>
      </c>
      <c r="BI13" s="437">
        <v>281.95370000000003</v>
      </c>
      <c r="BJ13" s="437">
        <v>281.32049999999998</v>
      </c>
      <c r="BK13" s="437">
        <v>276.05829999999997</v>
      </c>
      <c r="BL13" s="437">
        <v>277.74590000000001</v>
      </c>
      <c r="BM13" s="437">
        <v>275.62740000000002</v>
      </c>
      <c r="BN13" s="437">
        <v>265.36680000000001</v>
      </c>
      <c r="BO13" s="437">
        <v>264.3329</v>
      </c>
      <c r="BP13" s="437">
        <v>258.58949999999999</v>
      </c>
      <c r="BQ13" s="437">
        <v>257.66239999999999</v>
      </c>
      <c r="BR13" s="437">
        <v>272.29259999999999</v>
      </c>
      <c r="BS13" s="437">
        <v>278.2518</v>
      </c>
      <c r="BT13" s="437">
        <v>272.88920000000002</v>
      </c>
      <c r="BU13" s="437">
        <v>267.85250000000002</v>
      </c>
      <c r="BV13" s="437">
        <v>263.63889999999998</v>
      </c>
    </row>
    <row r="14" spans="1:74" ht="11.1" customHeight="1" x14ac:dyDescent="0.2">
      <c r="A14" s="391" t="s">
        <v>284</v>
      </c>
      <c r="B14" s="463" t="s">
        <v>1040</v>
      </c>
      <c r="C14" s="425">
        <v>186.3</v>
      </c>
      <c r="D14" s="425">
        <v>162.69999999999999</v>
      </c>
      <c r="E14" s="425">
        <v>123.8</v>
      </c>
      <c r="F14" s="425">
        <v>87.2</v>
      </c>
      <c r="G14" s="425">
        <v>79.5</v>
      </c>
      <c r="H14" s="425">
        <v>100.2</v>
      </c>
      <c r="I14" s="425">
        <v>115.2</v>
      </c>
      <c r="J14" s="425">
        <v>117.9</v>
      </c>
      <c r="K14" s="425">
        <v>109.1</v>
      </c>
      <c r="L14" s="425">
        <v>108.9</v>
      </c>
      <c r="M14" s="425">
        <v>115.6</v>
      </c>
      <c r="N14" s="425">
        <v>134.1</v>
      </c>
      <c r="O14" s="425">
        <v>148.1</v>
      </c>
      <c r="P14" s="425">
        <v>166.7</v>
      </c>
      <c r="Q14" s="425">
        <v>172.6</v>
      </c>
      <c r="R14" s="425">
        <v>170</v>
      </c>
      <c r="S14" s="425">
        <v>180.6</v>
      </c>
      <c r="T14" s="425">
        <v>192.7</v>
      </c>
      <c r="U14" s="425">
        <v>193.1</v>
      </c>
      <c r="V14" s="425">
        <v>188.5</v>
      </c>
      <c r="W14" s="425">
        <v>204.1</v>
      </c>
      <c r="X14" s="425">
        <v>235.6</v>
      </c>
      <c r="Y14" s="425">
        <v>226.7</v>
      </c>
      <c r="Z14" s="425">
        <v>211.1</v>
      </c>
      <c r="AA14" s="425">
        <v>243.8</v>
      </c>
      <c r="AB14" s="425">
        <v>274.2</v>
      </c>
      <c r="AC14" s="425">
        <v>347.9</v>
      </c>
      <c r="AD14" s="425">
        <v>386.47829999999999</v>
      </c>
      <c r="AE14" s="425">
        <v>449.47539999999998</v>
      </c>
      <c r="AF14" s="425">
        <v>418.53199999999998</v>
      </c>
      <c r="AG14" s="425">
        <v>359.15440000000001</v>
      </c>
      <c r="AH14" s="425">
        <v>341.27120000000002</v>
      </c>
      <c r="AI14" s="425">
        <v>334.15410000000003</v>
      </c>
      <c r="AJ14" s="425">
        <v>421.14420000000001</v>
      </c>
      <c r="AK14" s="425">
        <v>382.6814</v>
      </c>
      <c r="AL14" s="425">
        <v>295.77319999999997</v>
      </c>
      <c r="AM14" s="425">
        <v>307.88</v>
      </c>
      <c r="AN14" s="425">
        <v>265.42219999999998</v>
      </c>
      <c r="AO14" s="425">
        <v>257.39330000000001</v>
      </c>
      <c r="AP14" s="425">
        <v>243.74449999999999</v>
      </c>
      <c r="AQ14" s="425">
        <v>218.50120000000001</v>
      </c>
      <c r="AR14" s="425">
        <v>228.77809999999999</v>
      </c>
      <c r="AS14" s="425">
        <v>250.541</v>
      </c>
      <c r="AT14" s="425">
        <v>294.00909008000002</v>
      </c>
      <c r="AU14" s="425">
        <v>316.62828101999997</v>
      </c>
      <c r="AV14" s="425">
        <v>300.19169692999998</v>
      </c>
      <c r="AW14" s="425">
        <v>281.36890319999998</v>
      </c>
      <c r="AX14" s="425">
        <v>254.59834222000001</v>
      </c>
      <c r="AY14" s="425">
        <v>258.13749999999999</v>
      </c>
      <c r="AZ14" s="425">
        <v>269.3664</v>
      </c>
      <c r="BA14" s="425">
        <v>257.77080000000001</v>
      </c>
      <c r="BB14" s="425">
        <v>254.422</v>
      </c>
      <c r="BC14" s="425">
        <v>235.83619999999999</v>
      </c>
      <c r="BD14" s="437">
        <v>228.05629999999999</v>
      </c>
      <c r="BE14" s="437">
        <v>221.1028</v>
      </c>
      <c r="BF14" s="437">
        <v>228.84289999999999</v>
      </c>
      <c r="BG14" s="437">
        <v>243.76060000000001</v>
      </c>
      <c r="BH14" s="437">
        <v>263.97379999999998</v>
      </c>
      <c r="BI14" s="437">
        <v>268.66930000000002</v>
      </c>
      <c r="BJ14" s="437">
        <v>271.2287</v>
      </c>
      <c r="BK14" s="437">
        <v>272.22899999999998</v>
      </c>
      <c r="BL14" s="437">
        <v>270.83859999999999</v>
      </c>
      <c r="BM14" s="437">
        <v>266.69729999999998</v>
      </c>
      <c r="BN14" s="437">
        <v>254.6764</v>
      </c>
      <c r="BO14" s="437">
        <v>254.58109999999999</v>
      </c>
      <c r="BP14" s="437">
        <v>248.5762</v>
      </c>
      <c r="BQ14" s="437">
        <v>246.88820000000001</v>
      </c>
      <c r="BR14" s="437">
        <v>258.60210000000001</v>
      </c>
      <c r="BS14" s="437">
        <v>265.93880000000001</v>
      </c>
      <c r="BT14" s="437">
        <v>261.93849999999998</v>
      </c>
      <c r="BU14" s="437">
        <v>259.21769999999998</v>
      </c>
      <c r="BV14" s="437">
        <v>259.52010000000001</v>
      </c>
    </row>
    <row r="15" spans="1:74" ht="11.1" customHeight="1" x14ac:dyDescent="0.2">
      <c r="A15" s="391" t="s">
        <v>506</v>
      </c>
      <c r="B15" s="463" t="s">
        <v>1041</v>
      </c>
      <c r="C15" s="425">
        <v>195.8</v>
      </c>
      <c r="D15" s="425">
        <v>166.7</v>
      </c>
      <c r="E15" s="425">
        <v>125.7</v>
      </c>
      <c r="F15" s="425">
        <v>74</v>
      </c>
      <c r="G15" s="425">
        <v>72.8</v>
      </c>
      <c r="H15" s="425">
        <v>104.6</v>
      </c>
      <c r="I15" s="425">
        <v>117.5</v>
      </c>
      <c r="J15" s="425">
        <v>118.8</v>
      </c>
      <c r="K15" s="425">
        <v>111</v>
      </c>
      <c r="L15" s="425">
        <v>113.4</v>
      </c>
      <c r="M15" s="425">
        <v>121.6</v>
      </c>
      <c r="N15" s="425">
        <v>139.5</v>
      </c>
      <c r="O15" s="425">
        <v>148.5</v>
      </c>
      <c r="P15" s="425">
        <v>164.2</v>
      </c>
      <c r="Q15" s="425">
        <v>176.3</v>
      </c>
      <c r="R15" s="425">
        <v>172.4</v>
      </c>
      <c r="S15" s="425">
        <v>182.2</v>
      </c>
      <c r="T15" s="425">
        <v>190.6</v>
      </c>
      <c r="U15" s="425">
        <v>198.1</v>
      </c>
      <c r="V15" s="425">
        <v>196.5</v>
      </c>
      <c r="W15" s="425">
        <v>203.2</v>
      </c>
      <c r="X15" s="425">
        <v>230.3</v>
      </c>
      <c r="Y15" s="425">
        <v>230.9</v>
      </c>
      <c r="Z15" s="425">
        <v>216.8</v>
      </c>
      <c r="AA15" s="425">
        <v>245.1</v>
      </c>
      <c r="AB15" s="425">
        <v>265.3</v>
      </c>
      <c r="AC15" s="425">
        <v>332.6</v>
      </c>
      <c r="AD15" s="425">
        <v>393.27229999999997</v>
      </c>
      <c r="AE15" s="425">
        <v>395.19990000000001</v>
      </c>
      <c r="AF15" s="425">
        <v>411.08569999999997</v>
      </c>
      <c r="AG15" s="425">
        <v>351.45839999999998</v>
      </c>
      <c r="AH15" s="425">
        <v>337.36919999999998</v>
      </c>
      <c r="AI15" s="425">
        <v>331.51240000000001</v>
      </c>
      <c r="AJ15" s="425">
        <v>379.1592</v>
      </c>
      <c r="AK15" s="425">
        <v>322.42169999999999</v>
      </c>
      <c r="AL15" s="425">
        <v>295.16000000000003</v>
      </c>
      <c r="AM15" s="425">
        <v>358.27190000000002</v>
      </c>
      <c r="AN15" s="425">
        <v>283.7045</v>
      </c>
      <c r="AO15" s="425">
        <v>273.49950000000001</v>
      </c>
      <c r="AP15" s="425">
        <v>243.92420000000001</v>
      </c>
      <c r="AQ15" s="425">
        <v>224.01249999999999</v>
      </c>
      <c r="AR15" s="425">
        <v>231.60400000000001</v>
      </c>
      <c r="AS15" s="425">
        <v>254.90039999999999</v>
      </c>
      <c r="AT15" s="425">
        <v>304.00180193</v>
      </c>
      <c r="AU15" s="425">
        <v>316.91722713000001</v>
      </c>
      <c r="AV15" s="425">
        <v>293.47373521999998</v>
      </c>
      <c r="AW15" s="425">
        <v>279.08432182000001</v>
      </c>
      <c r="AX15" s="425">
        <v>244.98580078000001</v>
      </c>
      <c r="AY15" s="425">
        <v>262.52359999999999</v>
      </c>
      <c r="AZ15" s="425">
        <v>272.77440000000001</v>
      </c>
      <c r="BA15" s="425">
        <v>264.28859999999997</v>
      </c>
      <c r="BB15" s="425">
        <v>265.85399999999998</v>
      </c>
      <c r="BC15" s="425">
        <v>244.92169999999999</v>
      </c>
      <c r="BD15" s="437">
        <v>235.75649999999999</v>
      </c>
      <c r="BE15" s="437">
        <v>233.65100000000001</v>
      </c>
      <c r="BF15" s="437">
        <v>236.20240000000001</v>
      </c>
      <c r="BG15" s="437">
        <v>244.15020000000001</v>
      </c>
      <c r="BH15" s="437">
        <v>251.02099999999999</v>
      </c>
      <c r="BI15" s="437">
        <v>262.84089999999998</v>
      </c>
      <c r="BJ15" s="437">
        <v>274.3836</v>
      </c>
      <c r="BK15" s="437">
        <v>271.59370000000001</v>
      </c>
      <c r="BL15" s="437">
        <v>270.34890000000001</v>
      </c>
      <c r="BM15" s="437">
        <v>268.02539999999999</v>
      </c>
      <c r="BN15" s="437">
        <v>261.91770000000002</v>
      </c>
      <c r="BO15" s="437">
        <v>262.0514</v>
      </c>
      <c r="BP15" s="437">
        <v>256.55709999999999</v>
      </c>
      <c r="BQ15" s="437">
        <v>256.35989999999998</v>
      </c>
      <c r="BR15" s="437">
        <v>266.47989999999999</v>
      </c>
      <c r="BS15" s="437">
        <v>268.27190000000002</v>
      </c>
      <c r="BT15" s="437">
        <v>265.11950000000002</v>
      </c>
      <c r="BU15" s="437">
        <v>263.8544</v>
      </c>
      <c r="BV15" s="437">
        <v>260.20580000000001</v>
      </c>
    </row>
    <row r="16" spans="1:74" ht="11.1" customHeight="1" x14ac:dyDescent="0.2">
      <c r="A16" s="391" t="s">
        <v>285</v>
      </c>
      <c r="B16" s="463" t="s">
        <v>1042</v>
      </c>
      <c r="C16" s="425">
        <v>193.9</v>
      </c>
      <c r="D16" s="425">
        <v>173.5</v>
      </c>
      <c r="E16" s="425">
        <v>137.1</v>
      </c>
      <c r="F16" s="425">
        <v>97.6</v>
      </c>
      <c r="G16" s="425">
        <v>81.7</v>
      </c>
      <c r="H16" s="425">
        <v>94.9</v>
      </c>
      <c r="I16" s="425">
        <v>107.1</v>
      </c>
      <c r="J16" s="425">
        <v>122.4</v>
      </c>
      <c r="K16" s="425">
        <v>120</v>
      </c>
      <c r="L16" s="425">
        <v>115.1</v>
      </c>
      <c r="M16" s="425">
        <v>114.5</v>
      </c>
      <c r="N16" s="425">
        <v>129</v>
      </c>
      <c r="O16" s="425">
        <v>146.19999999999999</v>
      </c>
      <c r="P16" s="425">
        <v>161.69999999999999</v>
      </c>
      <c r="Q16" s="425">
        <v>176.6</v>
      </c>
      <c r="R16" s="425">
        <v>175.6</v>
      </c>
      <c r="S16" s="425">
        <v>176</v>
      </c>
      <c r="T16" s="425">
        <v>186.7</v>
      </c>
      <c r="U16" s="425">
        <v>196.9</v>
      </c>
      <c r="V16" s="425">
        <v>190.1</v>
      </c>
      <c r="W16" s="425">
        <v>195</v>
      </c>
      <c r="X16" s="425">
        <v>209.1</v>
      </c>
      <c r="Y16" s="425">
        <v>214.1</v>
      </c>
      <c r="Z16" s="425">
        <v>209</v>
      </c>
      <c r="AA16" s="425">
        <v>216</v>
      </c>
      <c r="AB16" s="425">
        <v>243.2</v>
      </c>
      <c r="AC16" s="425">
        <v>286.7</v>
      </c>
      <c r="AD16" s="425">
        <v>255.49180000000001</v>
      </c>
      <c r="AE16" s="425">
        <v>255.94210000000001</v>
      </c>
      <c r="AF16" s="425">
        <v>263.75700000000001</v>
      </c>
      <c r="AG16" s="425">
        <v>244.73220000000001</v>
      </c>
      <c r="AH16" s="425">
        <v>233.09309999999999</v>
      </c>
      <c r="AI16" s="425">
        <v>211.99860000000001</v>
      </c>
      <c r="AJ16" s="425">
        <v>206.95179999999999</v>
      </c>
      <c r="AK16" s="425">
        <v>203.86869999999999</v>
      </c>
      <c r="AL16" s="425">
        <v>190.64789999999999</v>
      </c>
      <c r="AM16" s="425">
        <v>197.5822</v>
      </c>
      <c r="AN16" s="425">
        <v>199.21270000000001</v>
      </c>
      <c r="AO16" s="425">
        <v>191.6112</v>
      </c>
      <c r="AP16" s="425">
        <v>195.56139999999999</v>
      </c>
      <c r="AQ16" s="425">
        <v>188.73249999999999</v>
      </c>
      <c r="AR16" s="425">
        <v>184.44540000000001</v>
      </c>
      <c r="AS16" s="425">
        <v>188.94489999999999</v>
      </c>
      <c r="AT16" s="425">
        <v>202.9452</v>
      </c>
      <c r="AU16" s="425">
        <v>217.34800000000001</v>
      </c>
      <c r="AV16" s="425">
        <v>215.92769999999999</v>
      </c>
      <c r="AW16" s="425">
        <v>207.50190000000001</v>
      </c>
      <c r="AX16" s="425">
        <v>194.25579999999999</v>
      </c>
      <c r="AY16" s="425">
        <v>193.5018</v>
      </c>
      <c r="AZ16" s="425">
        <v>197.89150000000001</v>
      </c>
      <c r="BA16" s="425">
        <v>202.24770000000001</v>
      </c>
      <c r="BB16" s="425">
        <v>208.38499999999999</v>
      </c>
      <c r="BC16" s="425">
        <v>206.00229999999999</v>
      </c>
      <c r="BD16" s="437">
        <v>198.0119</v>
      </c>
      <c r="BE16" s="437">
        <v>194.7055</v>
      </c>
      <c r="BF16" s="437">
        <v>200.8175</v>
      </c>
      <c r="BG16" s="437">
        <v>204.88390000000001</v>
      </c>
      <c r="BH16" s="437">
        <v>204.97190000000001</v>
      </c>
      <c r="BI16" s="437">
        <v>209.9358</v>
      </c>
      <c r="BJ16" s="437">
        <v>211.17490000000001</v>
      </c>
      <c r="BK16" s="437">
        <v>213.66730000000001</v>
      </c>
      <c r="BL16" s="437">
        <v>215.41909999999999</v>
      </c>
      <c r="BM16" s="437">
        <v>212.5762</v>
      </c>
      <c r="BN16" s="437">
        <v>206.91849999999999</v>
      </c>
      <c r="BO16" s="437">
        <v>207.29060000000001</v>
      </c>
      <c r="BP16" s="437">
        <v>207.9922</v>
      </c>
      <c r="BQ16" s="437">
        <v>204.6027</v>
      </c>
      <c r="BR16" s="437">
        <v>207.59010000000001</v>
      </c>
      <c r="BS16" s="437">
        <v>206.03919999999999</v>
      </c>
      <c r="BT16" s="437">
        <v>200.97139999999999</v>
      </c>
      <c r="BU16" s="437">
        <v>202.47020000000001</v>
      </c>
      <c r="BV16" s="437">
        <v>200.9348</v>
      </c>
    </row>
    <row r="17" spans="1:74" ht="11.1" customHeight="1" x14ac:dyDescent="0.2">
      <c r="A17" s="391"/>
      <c r="B17" s="462" t="s">
        <v>1056</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37"/>
      <c r="BE17" s="437"/>
      <c r="BF17" s="437"/>
      <c r="BG17" s="437"/>
      <c r="BH17" s="437"/>
      <c r="BI17" s="437"/>
      <c r="BJ17" s="437"/>
      <c r="BK17" s="437"/>
      <c r="BL17" s="437"/>
      <c r="BM17" s="437"/>
      <c r="BN17" s="437"/>
      <c r="BO17" s="437"/>
      <c r="BP17" s="437"/>
      <c r="BQ17" s="437"/>
      <c r="BR17" s="437"/>
      <c r="BS17" s="437"/>
      <c r="BT17" s="437"/>
      <c r="BU17" s="437"/>
      <c r="BV17" s="437"/>
    </row>
    <row r="18" spans="1:74" ht="11.1" customHeight="1" x14ac:dyDescent="0.2">
      <c r="A18" s="391" t="s">
        <v>884</v>
      </c>
      <c r="B18" s="463" t="s">
        <v>1043</v>
      </c>
      <c r="C18" s="425">
        <v>43</v>
      </c>
      <c r="D18" s="425">
        <v>39.700000000000003</v>
      </c>
      <c r="E18" s="425">
        <v>29.2</v>
      </c>
      <c r="F18" s="425">
        <v>32.700000000000003</v>
      </c>
      <c r="G18" s="425">
        <v>41.7</v>
      </c>
      <c r="H18" s="425">
        <v>49.6</v>
      </c>
      <c r="I18" s="425">
        <v>49.1</v>
      </c>
      <c r="J18" s="425">
        <v>50.6</v>
      </c>
      <c r="K18" s="425">
        <v>49.5</v>
      </c>
      <c r="L18" s="425">
        <v>52.6</v>
      </c>
      <c r="M18" s="425">
        <v>54.5</v>
      </c>
      <c r="N18" s="425">
        <v>64.400000000000006</v>
      </c>
      <c r="O18" s="425">
        <v>86.3</v>
      </c>
      <c r="P18" s="425">
        <v>90.5</v>
      </c>
      <c r="Q18" s="425">
        <v>92.2</v>
      </c>
      <c r="R18" s="425">
        <v>82.3</v>
      </c>
      <c r="S18" s="425">
        <v>81.599999999999994</v>
      </c>
      <c r="T18" s="425">
        <v>96.5</v>
      </c>
      <c r="U18" s="425">
        <v>109</v>
      </c>
      <c r="V18" s="425">
        <v>111.5</v>
      </c>
      <c r="W18" s="425">
        <v>129.1</v>
      </c>
      <c r="X18" s="425">
        <v>145.4</v>
      </c>
      <c r="Y18" s="425">
        <v>125.2</v>
      </c>
      <c r="Z18" s="425">
        <v>103.3</v>
      </c>
      <c r="AA18" s="425">
        <v>116.9</v>
      </c>
      <c r="AB18" s="425">
        <v>128.30000000000001</v>
      </c>
      <c r="AC18" s="425">
        <v>144.80000000000001</v>
      </c>
      <c r="AD18" s="425">
        <v>130.19999999999999</v>
      </c>
      <c r="AE18" s="425">
        <v>122.3</v>
      </c>
      <c r="AF18" s="425">
        <v>121.9</v>
      </c>
      <c r="AG18" s="425">
        <v>114.2</v>
      </c>
      <c r="AH18" s="425">
        <v>109.3</v>
      </c>
      <c r="AI18" s="425">
        <v>99.1</v>
      </c>
      <c r="AJ18" s="425">
        <v>85.9</v>
      </c>
      <c r="AK18" s="425">
        <v>85.2</v>
      </c>
      <c r="AL18" s="425">
        <v>69.2</v>
      </c>
      <c r="AM18" s="425">
        <v>84.2</v>
      </c>
      <c r="AN18" s="425">
        <v>82.8</v>
      </c>
      <c r="AO18" s="425">
        <v>79.400000000000006</v>
      </c>
      <c r="AP18" s="425">
        <v>81.099999999999994</v>
      </c>
      <c r="AQ18" s="425">
        <v>66.599999999999994</v>
      </c>
      <c r="AR18" s="425">
        <v>57.4</v>
      </c>
      <c r="AS18" s="425">
        <v>62.9</v>
      </c>
      <c r="AT18" s="425">
        <v>67.900000000000006</v>
      </c>
      <c r="AU18" s="425">
        <v>73</v>
      </c>
      <c r="AV18" s="425">
        <v>67.477272726999999</v>
      </c>
      <c r="AW18" s="425">
        <v>63.923809523999999</v>
      </c>
      <c r="AX18" s="425">
        <v>68.704999999999998</v>
      </c>
      <c r="AY18" s="425">
        <v>82.128571429000004</v>
      </c>
      <c r="AZ18" s="425">
        <v>90.754999999999995</v>
      </c>
      <c r="BA18" s="425">
        <v>80.290000000000006</v>
      </c>
      <c r="BB18" s="425">
        <v>80.009090908999994</v>
      </c>
      <c r="BC18" s="425">
        <v>69.8</v>
      </c>
      <c r="BD18" s="437">
        <v>66.865380000000002</v>
      </c>
      <c r="BE18" s="437">
        <v>68.464110000000005</v>
      </c>
      <c r="BF18" s="437">
        <v>69.564279999999997</v>
      </c>
      <c r="BG18" s="437">
        <v>72.435379999999995</v>
      </c>
      <c r="BH18" s="437">
        <v>71.812749999999994</v>
      </c>
      <c r="BI18" s="437">
        <v>71.977440000000001</v>
      </c>
      <c r="BJ18" s="437">
        <v>70.831860000000006</v>
      </c>
      <c r="BK18" s="437">
        <v>71.411100000000005</v>
      </c>
      <c r="BL18" s="437">
        <v>71.155450000000002</v>
      </c>
      <c r="BM18" s="437">
        <v>72.303470000000004</v>
      </c>
      <c r="BN18" s="437">
        <v>71.203410000000005</v>
      </c>
      <c r="BO18" s="437">
        <v>70.162199999999999</v>
      </c>
      <c r="BP18" s="437">
        <v>69.682239999999993</v>
      </c>
      <c r="BQ18" s="437">
        <v>69.510890000000003</v>
      </c>
      <c r="BR18" s="437">
        <v>68.488299999999995</v>
      </c>
      <c r="BS18" s="437">
        <v>69.07817</v>
      </c>
      <c r="BT18" s="437">
        <v>67.079430000000002</v>
      </c>
      <c r="BU18" s="437">
        <v>66.127170000000007</v>
      </c>
      <c r="BV18" s="437">
        <v>63.760680000000001</v>
      </c>
    </row>
    <row r="19" spans="1:74" ht="11.1" customHeight="1" x14ac:dyDescent="0.2">
      <c r="A19" s="392"/>
      <c r="B19" s="461" t="s">
        <v>1057</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37"/>
      <c r="BE19" s="437"/>
      <c r="BF19" s="437"/>
      <c r="BG19" s="437"/>
      <c r="BH19" s="437"/>
      <c r="BI19" s="437"/>
      <c r="BJ19" s="437"/>
      <c r="BK19" s="437"/>
      <c r="BL19" s="437"/>
      <c r="BM19" s="437"/>
      <c r="BN19" s="437"/>
      <c r="BO19" s="437"/>
      <c r="BP19" s="437"/>
      <c r="BQ19" s="437"/>
      <c r="BR19" s="437"/>
      <c r="BS19" s="437"/>
      <c r="BT19" s="437"/>
      <c r="BU19" s="437"/>
      <c r="BV19" s="437"/>
    </row>
    <row r="20" spans="1:74" ht="11.1" customHeight="1" x14ac:dyDescent="0.2">
      <c r="A20" s="391" t="s">
        <v>259</v>
      </c>
      <c r="B20" s="463" t="s">
        <v>1044</v>
      </c>
      <c r="C20" s="425">
        <v>254.77500000000001</v>
      </c>
      <c r="D20" s="425">
        <v>244.2</v>
      </c>
      <c r="E20" s="425">
        <v>223.42</v>
      </c>
      <c r="F20" s="425">
        <v>184.05</v>
      </c>
      <c r="G20" s="425">
        <v>186.95</v>
      </c>
      <c r="H20" s="425">
        <v>208.22</v>
      </c>
      <c r="I20" s="425">
        <v>218.32499999999999</v>
      </c>
      <c r="J20" s="425">
        <v>218.24</v>
      </c>
      <c r="K20" s="425">
        <v>218.27500000000001</v>
      </c>
      <c r="L20" s="425">
        <v>215.8</v>
      </c>
      <c r="M20" s="425">
        <v>210.82</v>
      </c>
      <c r="N20" s="425">
        <v>219.52500000000001</v>
      </c>
      <c r="O20" s="425">
        <v>233.42500000000001</v>
      </c>
      <c r="P20" s="425">
        <v>250.1</v>
      </c>
      <c r="Q20" s="425">
        <v>281.04000000000002</v>
      </c>
      <c r="R20" s="425">
        <v>285.82499999999999</v>
      </c>
      <c r="S20" s="425">
        <v>298.52</v>
      </c>
      <c r="T20" s="425">
        <v>306.375</v>
      </c>
      <c r="U20" s="425">
        <v>313.60000000000002</v>
      </c>
      <c r="V20" s="425">
        <v>315.77999999999997</v>
      </c>
      <c r="W20" s="425">
        <v>317.5</v>
      </c>
      <c r="X20" s="425">
        <v>329.05</v>
      </c>
      <c r="Y20" s="425">
        <v>339.48</v>
      </c>
      <c r="Z20" s="425">
        <v>330.65</v>
      </c>
      <c r="AA20" s="425">
        <v>331.46</v>
      </c>
      <c r="AB20" s="425">
        <v>351.72500000000002</v>
      </c>
      <c r="AC20" s="425">
        <v>422.17500000000001</v>
      </c>
      <c r="AD20" s="425">
        <v>410.85</v>
      </c>
      <c r="AE20" s="425">
        <v>444.36</v>
      </c>
      <c r="AF20" s="425">
        <v>492.9</v>
      </c>
      <c r="AG20" s="425">
        <v>455.92500000000001</v>
      </c>
      <c r="AH20" s="425">
        <v>397.5</v>
      </c>
      <c r="AI20" s="425">
        <v>370.02499999999998</v>
      </c>
      <c r="AJ20" s="425">
        <v>381.52</v>
      </c>
      <c r="AK20" s="425">
        <v>368.5</v>
      </c>
      <c r="AL20" s="425">
        <v>321</v>
      </c>
      <c r="AM20" s="425">
        <v>333.92</v>
      </c>
      <c r="AN20" s="425">
        <v>338.875</v>
      </c>
      <c r="AO20" s="425">
        <v>342.2</v>
      </c>
      <c r="AP20" s="425">
        <v>360.3</v>
      </c>
      <c r="AQ20" s="425">
        <v>355.48</v>
      </c>
      <c r="AR20" s="425">
        <v>357.1</v>
      </c>
      <c r="AS20" s="425">
        <v>359.7</v>
      </c>
      <c r="AT20" s="425">
        <v>383.97500000000002</v>
      </c>
      <c r="AU20" s="425">
        <v>383.6</v>
      </c>
      <c r="AV20" s="425">
        <v>361.28</v>
      </c>
      <c r="AW20" s="425">
        <v>331.8</v>
      </c>
      <c r="AX20" s="425">
        <v>313.39999999999998</v>
      </c>
      <c r="AY20" s="425">
        <v>307.54000000000002</v>
      </c>
      <c r="AZ20" s="425">
        <v>321.14999999999998</v>
      </c>
      <c r="BA20" s="425">
        <v>342.55</v>
      </c>
      <c r="BB20" s="425">
        <v>361.14</v>
      </c>
      <c r="BC20" s="425">
        <v>360.3</v>
      </c>
      <c r="BD20" s="437">
        <v>353.41910000000001</v>
      </c>
      <c r="BE20" s="437">
        <v>346.97980000000001</v>
      </c>
      <c r="BF20" s="437">
        <v>351.80939999999998</v>
      </c>
      <c r="BG20" s="437">
        <v>348.91910000000001</v>
      </c>
      <c r="BH20" s="437">
        <v>339.9083</v>
      </c>
      <c r="BI20" s="437">
        <v>336.16250000000002</v>
      </c>
      <c r="BJ20" s="437">
        <v>330.31299999999999</v>
      </c>
      <c r="BK20" s="437">
        <v>332.00209999999998</v>
      </c>
      <c r="BL20" s="437">
        <v>336.22609999999997</v>
      </c>
      <c r="BM20" s="437">
        <v>350.22140000000002</v>
      </c>
      <c r="BN20" s="437">
        <v>362.18639999999999</v>
      </c>
      <c r="BO20" s="437">
        <v>361.89830000000001</v>
      </c>
      <c r="BP20" s="437">
        <v>357.30939999999998</v>
      </c>
      <c r="BQ20" s="437">
        <v>356.81470000000002</v>
      </c>
      <c r="BR20" s="437">
        <v>358.12360000000001</v>
      </c>
      <c r="BS20" s="437">
        <v>348.6035</v>
      </c>
      <c r="BT20" s="437">
        <v>342.13510000000002</v>
      </c>
      <c r="BU20" s="437">
        <v>334.06920000000002</v>
      </c>
      <c r="BV20" s="437">
        <v>323.9006</v>
      </c>
    </row>
    <row r="21" spans="1:74" ht="11.1" customHeight="1" x14ac:dyDescent="0.2">
      <c r="A21" s="391" t="s">
        <v>282</v>
      </c>
      <c r="B21" s="463" t="s">
        <v>1045</v>
      </c>
      <c r="C21" s="425">
        <v>263.55</v>
      </c>
      <c r="D21" s="425">
        <v>253.25</v>
      </c>
      <c r="E21" s="425">
        <v>232.9</v>
      </c>
      <c r="F21" s="425">
        <v>193.82499999999999</v>
      </c>
      <c r="G21" s="425">
        <v>196.05</v>
      </c>
      <c r="H21" s="425">
        <v>216.96</v>
      </c>
      <c r="I21" s="425">
        <v>227.2</v>
      </c>
      <c r="J21" s="425">
        <v>227.22</v>
      </c>
      <c r="K21" s="425">
        <v>227.35</v>
      </c>
      <c r="L21" s="425">
        <v>224.82499999999999</v>
      </c>
      <c r="M21" s="425">
        <v>219.98</v>
      </c>
      <c r="N21" s="425">
        <v>228.35</v>
      </c>
      <c r="O21" s="425">
        <v>242.02500000000001</v>
      </c>
      <c r="P21" s="425">
        <v>258.7</v>
      </c>
      <c r="Q21" s="425">
        <v>289.76</v>
      </c>
      <c r="R21" s="425">
        <v>294.77499999999998</v>
      </c>
      <c r="S21" s="425">
        <v>307.62</v>
      </c>
      <c r="T21" s="425">
        <v>315.67500000000001</v>
      </c>
      <c r="U21" s="425">
        <v>323.05</v>
      </c>
      <c r="V21" s="425">
        <v>325.54000000000002</v>
      </c>
      <c r="W21" s="425">
        <v>327.14999999999998</v>
      </c>
      <c r="X21" s="425">
        <v>338.42500000000001</v>
      </c>
      <c r="Y21" s="425">
        <v>349.1</v>
      </c>
      <c r="Z21" s="425">
        <v>340.6</v>
      </c>
      <c r="AA21" s="425">
        <v>341.28</v>
      </c>
      <c r="AB21" s="425">
        <v>361.1</v>
      </c>
      <c r="AC21" s="425">
        <v>432.17500000000001</v>
      </c>
      <c r="AD21" s="425">
        <v>421.27499999999998</v>
      </c>
      <c r="AE21" s="425">
        <v>454.5</v>
      </c>
      <c r="AF21" s="425">
        <v>503.22500000000002</v>
      </c>
      <c r="AG21" s="425">
        <v>466.8</v>
      </c>
      <c r="AH21" s="425">
        <v>408.74</v>
      </c>
      <c r="AI21" s="425">
        <v>381.67500000000001</v>
      </c>
      <c r="AJ21" s="425">
        <v>393.54</v>
      </c>
      <c r="AK21" s="425">
        <v>379.92500000000001</v>
      </c>
      <c r="AL21" s="425">
        <v>332.35</v>
      </c>
      <c r="AM21" s="425">
        <v>344.52</v>
      </c>
      <c r="AN21" s="425">
        <v>350.125</v>
      </c>
      <c r="AO21" s="425">
        <v>353.5</v>
      </c>
      <c r="AP21" s="425">
        <v>371.07499999999999</v>
      </c>
      <c r="AQ21" s="425">
        <v>366.62</v>
      </c>
      <c r="AR21" s="425">
        <v>368.42500000000001</v>
      </c>
      <c r="AS21" s="425">
        <v>371.24</v>
      </c>
      <c r="AT21" s="425">
        <v>395.42500000000001</v>
      </c>
      <c r="AU21" s="425">
        <v>395.75</v>
      </c>
      <c r="AV21" s="425">
        <v>374.2</v>
      </c>
      <c r="AW21" s="425">
        <v>344.25</v>
      </c>
      <c r="AX21" s="425">
        <v>325.7</v>
      </c>
      <c r="AY21" s="425">
        <v>319.68</v>
      </c>
      <c r="AZ21" s="425">
        <v>332.82499999999999</v>
      </c>
      <c r="BA21" s="425">
        <v>354.15</v>
      </c>
      <c r="BB21" s="425">
        <v>373.34</v>
      </c>
      <c r="BC21" s="425">
        <v>372.52499999999998</v>
      </c>
      <c r="BD21" s="437">
        <v>365.54610000000002</v>
      </c>
      <c r="BE21" s="437">
        <v>359.30189999999999</v>
      </c>
      <c r="BF21" s="437">
        <v>364.24720000000002</v>
      </c>
      <c r="BG21" s="437">
        <v>361.53410000000002</v>
      </c>
      <c r="BH21" s="437">
        <v>352.76769999999999</v>
      </c>
      <c r="BI21" s="437">
        <v>349.14580000000001</v>
      </c>
      <c r="BJ21" s="437">
        <v>343.37040000000002</v>
      </c>
      <c r="BK21" s="437">
        <v>344.98809999999997</v>
      </c>
      <c r="BL21" s="437">
        <v>349.024</v>
      </c>
      <c r="BM21" s="437">
        <v>362.89879999999999</v>
      </c>
      <c r="BN21" s="437">
        <v>375.02289999999999</v>
      </c>
      <c r="BO21" s="437">
        <v>374.61989999999997</v>
      </c>
      <c r="BP21" s="437">
        <v>369.9289</v>
      </c>
      <c r="BQ21" s="437">
        <v>369.62729999999999</v>
      </c>
      <c r="BR21" s="437">
        <v>371.04880000000003</v>
      </c>
      <c r="BS21" s="437">
        <v>361.70060000000001</v>
      </c>
      <c r="BT21" s="437">
        <v>355.47219999999999</v>
      </c>
      <c r="BU21" s="437">
        <v>347.52440000000001</v>
      </c>
      <c r="BV21" s="437">
        <v>337.42290000000003</v>
      </c>
    </row>
    <row r="22" spans="1:74" ht="11.1" customHeight="1" x14ac:dyDescent="0.2">
      <c r="A22" s="391" t="s">
        <v>283</v>
      </c>
      <c r="B22" s="463" t="s">
        <v>1046</v>
      </c>
      <c r="C22" s="425">
        <v>304.75</v>
      </c>
      <c r="D22" s="425">
        <v>290.95</v>
      </c>
      <c r="E22" s="425">
        <v>272.86</v>
      </c>
      <c r="F22" s="425">
        <v>249.3</v>
      </c>
      <c r="G22" s="425">
        <v>239.22499999999999</v>
      </c>
      <c r="H22" s="425">
        <v>240.8</v>
      </c>
      <c r="I22" s="425">
        <v>243.375</v>
      </c>
      <c r="J22" s="425">
        <v>242.92</v>
      </c>
      <c r="K22" s="425">
        <v>241.375</v>
      </c>
      <c r="L22" s="425">
        <v>238.875</v>
      </c>
      <c r="M22" s="425">
        <v>243.2</v>
      </c>
      <c r="N22" s="425">
        <v>258.47500000000002</v>
      </c>
      <c r="O22" s="425">
        <v>268.05</v>
      </c>
      <c r="P22" s="425">
        <v>284.7</v>
      </c>
      <c r="Q22" s="425">
        <v>315.22000000000003</v>
      </c>
      <c r="R22" s="425">
        <v>313.02499999999998</v>
      </c>
      <c r="S22" s="425">
        <v>321.7</v>
      </c>
      <c r="T22" s="425">
        <v>328.67500000000001</v>
      </c>
      <c r="U22" s="425">
        <v>333.875</v>
      </c>
      <c r="V22" s="425">
        <v>335</v>
      </c>
      <c r="W22" s="425">
        <v>338.4</v>
      </c>
      <c r="X22" s="425">
        <v>361.17500000000001</v>
      </c>
      <c r="Y22" s="425">
        <v>372.7</v>
      </c>
      <c r="Z22" s="425">
        <v>364.1</v>
      </c>
      <c r="AA22" s="425">
        <v>372.42</v>
      </c>
      <c r="AB22" s="425">
        <v>403.22500000000002</v>
      </c>
      <c r="AC22" s="425">
        <v>510.45</v>
      </c>
      <c r="AD22" s="425">
        <v>511.95</v>
      </c>
      <c r="AE22" s="425">
        <v>557.1</v>
      </c>
      <c r="AF22" s="425">
        <v>575.35</v>
      </c>
      <c r="AG22" s="425">
        <v>548.57500000000005</v>
      </c>
      <c r="AH22" s="425">
        <v>501.32</v>
      </c>
      <c r="AI22" s="425">
        <v>499.25</v>
      </c>
      <c r="AJ22" s="425">
        <v>521.14</v>
      </c>
      <c r="AK22" s="425">
        <v>525.5</v>
      </c>
      <c r="AL22" s="425">
        <v>471.35</v>
      </c>
      <c r="AM22" s="425">
        <v>457.64</v>
      </c>
      <c r="AN22" s="425">
        <v>441.32499999999999</v>
      </c>
      <c r="AO22" s="425">
        <v>421.05</v>
      </c>
      <c r="AP22" s="425">
        <v>409.9</v>
      </c>
      <c r="AQ22" s="425">
        <v>391.5</v>
      </c>
      <c r="AR22" s="425">
        <v>380.17500000000001</v>
      </c>
      <c r="AS22" s="425">
        <v>388.22</v>
      </c>
      <c r="AT22" s="425">
        <v>437.02499999999998</v>
      </c>
      <c r="AU22" s="425">
        <v>456.27499999999998</v>
      </c>
      <c r="AV22" s="425">
        <v>450.68</v>
      </c>
      <c r="AW22" s="425">
        <v>425.375</v>
      </c>
      <c r="AX22" s="425">
        <v>397.17500000000001</v>
      </c>
      <c r="AY22" s="425">
        <v>385.44</v>
      </c>
      <c r="AZ22" s="425">
        <v>404.375</v>
      </c>
      <c r="BA22" s="425">
        <v>402.2</v>
      </c>
      <c r="BB22" s="425">
        <v>400.22</v>
      </c>
      <c r="BC22" s="425">
        <v>382.22500000000002</v>
      </c>
      <c r="BD22" s="437">
        <v>370.1866</v>
      </c>
      <c r="BE22" s="437">
        <v>363.46620000000001</v>
      </c>
      <c r="BF22" s="437">
        <v>366.79450000000003</v>
      </c>
      <c r="BG22" s="437">
        <v>379.96379999999999</v>
      </c>
      <c r="BH22" s="437">
        <v>389.84460000000001</v>
      </c>
      <c r="BI22" s="437">
        <v>402.39690000000002</v>
      </c>
      <c r="BJ22" s="437">
        <v>407.59300000000002</v>
      </c>
      <c r="BK22" s="437">
        <v>405.77690000000001</v>
      </c>
      <c r="BL22" s="437">
        <v>405.54109999999997</v>
      </c>
      <c r="BM22" s="437">
        <v>407.44810000000001</v>
      </c>
      <c r="BN22" s="437">
        <v>398.90449999999998</v>
      </c>
      <c r="BO22" s="437">
        <v>396.41660000000002</v>
      </c>
      <c r="BP22" s="437">
        <v>390.85759999999999</v>
      </c>
      <c r="BQ22" s="437">
        <v>386.89949999999999</v>
      </c>
      <c r="BR22" s="437">
        <v>394.09500000000003</v>
      </c>
      <c r="BS22" s="437">
        <v>401.6155</v>
      </c>
      <c r="BT22" s="437">
        <v>400.14879999999999</v>
      </c>
      <c r="BU22" s="437">
        <v>398.88150000000002</v>
      </c>
      <c r="BV22" s="437">
        <v>397.12529999999998</v>
      </c>
    </row>
    <row r="23" spans="1:74" ht="11.1" customHeight="1" x14ac:dyDescent="0.2">
      <c r="A23" s="391" t="s">
        <v>250</v>
      </c>
      <c r="B23" s="463" t="s">
        <v>1047</v>
      </c>
      <c r="C23" s="425">
        <v>305.2</v>
      </c>
      <c r="D23" s="425">
        <v>281.2</v>
      </c>
      <c r="E23" s="425">
        <v>240.5</v>
      </c>
      <c r="F23" s="425">
        <v>204.4</v>
      </c>
      <c r="G23" s="425">
        <v>190.5</v>
      </c>
      <c r="H23" s="425">
        <v>205.7</v>
      </c>
      <c r="I23" s="425">
        <v>213.4</v>
      </c>
      <c r="J23" s="425">
        <v>216.1</v>
      </c>
      <c r="K23" s="425">
        <v>212.3</v>
      </c>
      <c r="L23" s="425">
        <v>213.9</v>
      </c>
      <c r="M23" s="425">
        <v>220.8</v>
      </c>
      <c r="N23" s="425">
        <v>241.9</v>
      </c>
      <c r="O23" s="425">
        <v>254.9</v>
      </c>
      <c r="P23" s="425">
        <v>279</v>
      </c>
      <c r="Q23" s="425">
        <v>287.3</v>
      </c>
      <c r="R23" s="425">
        <v>278.5</v>
      </c>
      <c r="S23" s="425">
        <v>282.5</v>
      </c>
      <c r="T23" s="425">
        <v>295.2</v>
      </c>
      <c r="U23" s="425">
        <v>298</v>
      </c>
      <c r="V23" s="425">
        <v>293.2</v>
      </c>
      <c r="W23" s="425">
        <v>299.89999999999998</v>
      </c>
      <c r="X23" s="425">
        <v>342.2</v>
      </c>
      <c r="Y23" s="425">
        <v>351.2</v>
      </c>
      <c r="Z23" s="425">
        <v>344.3</v>
      </c>
      <c r="AA23" s="425">
        <v>377.6</v>
      </c>
      <c r="AB23" s="425">
        <v>405.8</v>
      </c>
      <c r="AC23" s="425">
        <v>492.8</v>
      </c>
      <c r="AD23" s="425">
        <v>514.29999999999995</v>
      </c>
      <c r="AE23" s="425">
        <v>597.29999999999995</v>
      </c>
      <c r="AF23" s="425">
        <v>586.29999999999995</v>
      </c>
      <c r="AG23" s="425">
        <v>525.6</v>
      </c>
      <c r="AH23" s="425">
        <v>495.3</v>
      </c>
      <c r="AI23" s="425">
        <v>481.5</v>
      </c>
      <c r="AJ23" s="425">
        <v>578.6</v>
      </c>
      <c r="AK23" s="425">
        <v>524</v>
      </c>
      <c r="AL23" s="425">
        <v>434.4</v>
      </c>
      <c r="AM23" s="425">
        <v>431.3</v>
      </c>
      <c r="AN23" s="425">
        <v>398.8</v>
      </c>
      <c r="AO23" s="425">
        <v>386.6</v>
      </c>
      <c r="AP23" s="425">
        <v>370.9</v>
      </c>
      <c r="AQ23" s="425">
        <v>342.3</v>
      </c>
      <c r="AR23" s="425">
        <v>339.5</v>
      </c>
      <c r="AS23" s="425">
        <v>347.2</v>
      </c>
      <c r="AT23" s="425">
        <v>381.9</v>
      </c>
      <c r="AU23" s="425">
        <v>415.1</v>
      </c>
      <c r="AV23" s="425">
        <v>408.9</v>
      </c>
      <c r="AW23" s="425">
        <v>401.1</v>
      </c>
      <c r="AX23" s="425">
        <v>382.1</v>
      </c>
      <c r="AY23" s="425">
        <v>376.6</v>
      </c>
      <c r="AZ23" s="425">
        <v>382.8</v>
      </c>
      <c r="BA23" s="425">
        <v>377.4</v>
      </c>
      <c r="BB23" s="425">
        <v>370.6</v>
      </c>
      <c r="BC23" s="425">
        <v>350.70650000000001</v>
      </c>
      <c r="BD23" s="437">
        <v>342.18130000000002</v>
      </c>
      <c r="BE23" s="437">
        <v>332.55</v>
      </c>
      <c r="BF23" s="437">
        <v>335.3426</v>
      </c>
      <c r="BG23" s="437">
        <v>345.75729999999999</v>
      </c>
      <c r="BH23" s="437">
        <v>380.17899999999997</v>
      </c>
      <c r="BI23" s="437">
        <v>393.1694</v>
      </c>
      <c r="BJ23" s="437">
        <v>391.00659999999999</v>
      </c>
      <c r="BK23" s="437">
        <v>389.80650000000003</v>
      </c>
      <c r="BL23" s="437">
        <v>385.55689999999998</v>
      </c>
      <c r="BM23" s="437">
        <v>378.40249999999997</v>
      </c>
      <c r="BN23" s="437">
        <v>363.274</v>
      </c>
      <c r="BO23" s="437">
        <v>358.68770000000001</v>
      </c>
      <c r="BP23" s="437">
        <v>350.85430000000002</v>
      </c>
      <c r="BQ23" s="437">
        <v>344.69940000000003</v>
      </c>
      <c r="BR23" s="437">
        <v>348.26949999999999</v>
      </c>
      <c r="BS23" s="437">
        <v>358.96629999999999</v>
      </c>
      <c r="BT23" s="437">
        <v>368.3236</v>
      </c>
      <c r="BU23" s="437">
        <v>373.89510000000001</v>
      </c>
      <c r="BV23" s="437">
        <v>377.649</v>
      </c>
    </row>
    <row r="24" spans="1:74" ht="11.1" customHeight="1" x14ac:dyDescent="0.2">
      <c r="A24" s="26"/>
      <c r="B24" s="30" t="s">
        <v>75</v>
      </c>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6"/>
      <c r="BE24" s="456"/>
      <c r="BF24" s="456"/>
      <c r="BG24" s="456"/>
      <c r="BH24" s="456"/>
      <c r="BI24" s="456"/>
      <c r="BJ24" s="456"/>
      <c r="BK24" s="457"/>
      <c r="BL24" s="456"/>
      <c r="BM24" s="456"/>
      <c r="BN24" s="456"/>
      <c r="BO24" s="456"/>
      <c r="BP24" s="456"/>
      <c r="BQ24" s="456"/>
      <c r="BR24" s="456"/>
      <c r="BS24" s="456"/>
      <c r="BT24" s="456"/>
      <c r="BU24" s="456"/>
      <c r="BV24" s="456"/>
    </row>
    <row r="25" spans="1:74" ht="11.1" customHeight="1" x14ac:dyDescent="0.2">
      <c r="A25" s="29" t="s">
        <v>463</v>
      </c>
      <c r="B25" s="459" t="s">
        <v>1058</v>
      </c>
      <c r="C25" s="419">
        <v>2.0987800000000001</v>
      </c>
      <c r="D25" s="419">
        <v>1.9844900000000001</v>
      </c>
      <c r="E25" s="419">
        <v>1.85981</v>
      </c>
      <c r="F25" s="419">
        <v>1.80786</v>
      </c>
      <c r="G25" s="419">
        <v>1.8161719999999999</v>
      </c>
      <c r="H25" s="419">
        <v>1.694609</v>
      </c>
      <c r="I25" s="419">
        <v>1.8359129999999999</v>
      </c>
      <c r="J25" s="419">
        <v>2.3896999999999999</v>
      </c>
      <c r="K25" s="419">
        <v>1.996958</v>
      </c>
      <c r="L25" s="419">
        <v>2.4832100000000001</v>
      </c>
      <c r="M25" s="419">
        <v>2.7117900000000001</v>
      </c>
      <c r="N25" s="419">
        <v>2.6910099999999999</v>
      </c>
      <c r="O25" s="419">
        <v>2.81569</v>
      </c>
      <c r="P25" s="419">
        <v>5.5586500000000001</v>
      </c>
      <c r="Q25" s="419">
        <v>2.7221799999999998</v>
      </c>
      <c r="R25" s="419">
        <v>2.7668569999999999</v>
      </c>
      <c r="S25" s="419">
        <v>3.0234899999999998</v>
      </c>
      <c r="T25" s="419">
        <v>3.38714</v>
      </c>
      <c r="U25" s="419">
        <v>3.98976</v>
      </c>
      <c r="V25" s="419">
        <v>4.2287299999999997</v>
      </c>
      <c r="W25" s="419">
        <v>5.3612399999999996</v>
      </c>
      <c r="X25" s="419">
        <v>5.7248900000000003</v>
      </c>
      <c r="Y25" s="419">
        <v>5.24695</v>
      </c>
      <c r="Z25" s="419">
        <v>3.9066399999999999</v>
      </c>
      <c r="AA25" s="419">
        <v>4.5508199999999999</v>
      </c>
      <c r="AB25" s="419">
        <v>4.8729100000000001</v>
      </c>
      <c r="AC25" s="419">
        <v>5.0911</v>
      </c>
      <c r="AD25" s="419">
        <v>6.84701</v>
      </c>
      <c r="AE25" s="419">
        <v>8.4574599999999993</v>
      </c>
      <c r="AF25" s="419">
        <v>8.0002999999999993</v>
      </c>
      <c r="AG25" s="419">
        <v>7.5680759999999996</v>
      </c>
      <c r="AH25" s="419">
        <v>9.1432000000000002</v>
      </c>
      <c r="AI25" s="419">
        <v>8.1873199999999997</v>
      </c>
      <c r="AJ25" s="419">
        <v>5.8807400000000003</v>
      </c>
      <c r="AK25" s="419">
        <v>5.6625500000000004</v>
      </c>
      <c r="AL25" s="419">
        <v>5.7456699999999996</v>
      </c>
      <c r="AM25" s="419">
        <v>3.3975300000000002</v>
      </c>
      <c r="AN25" s="419">
        <v>2.47282</v>
      </c>
      <c r="AO25" s="419">
        <v>2.4000900000000001</v>
      </c>
      <c r="AP25" s="419">
        <v>2.24424</v>
      </c>
      <c r="AQ25" s="419">
        <v>2.2338499999999999</v>
      </c>
      <c r="AR25" s="419">
        <v>2.2650199999999998</v>
      </c>
      <c r="AS25" s="419">
        <v>2.6494499999999999</v>
      </c>
      <c r="AT25" s="419">
        <v>2.6806199999999998</v>
      </c>
      <c r="AU25" s="419">
        <v>2.7429600000000001</v>
      </c>
      <c r="AV25" s="419">
        <v>3.0962200000000002</v>
      </c>
      <c r="AW25" s="419">
        <v>2.81569</v>
      </c>
      <c r="AX25" s="419">
        <v>2.6182799999999999</v>
      </c>
      <c r="AY25" s="419">
        <v>3.30402</v>
      </c>
      <c r="AZ25" s="419">
        <v>1.78708</v>
      </c>
      <c r="BA25" s="419">
        <v>1.5481100000000001</v>
      </c>
      <c r="BB25" s="419">
        <v>1.6624000000000001</v>
      </c>
      <c r="BC25" s="419">
        <v>2.20268</v>
      </c>
      <c r="BD25" s="431">
        <v>2.6056680000000001</v>
      </c>
      <c r="BE25" s="431">
        <v>2.7076720000000001</v>
      </c>
      <c r="BF25" s="431">
        <v>2.6955110000000002</v>
      </c>
      <c r="BG25" s="431">
        <v>2.7448700000000001</v>
      </c>
      <c r="BH25" s="431">
        <v>2.854149</v>
      </c>
      <c r="BI25" s="431">
        <v>3.139154</v>
      </c>
      <c r="BJ25" s="431">
        <v>3.4310010000000002</v>
      </c>
      <c r="BK25" s="431">
        <v>3.5616629999999998</v>
      </c>
      <c r="BL25" s="431">
        <v>3.2460260000000001</v>
      </c>
      <c r="BM25" s="431">
        <v>3.1802600000000001</v>
      </c>
      <c r="BN25" s="431">
        <v>2.9842680000000001</v>
      </c>
      <c r="BO25" s="431">
        <v>3.120533</v>
      </c>
      <c r="BP25" s="431">
        <v>3.3662670000000001</v>
      </c>
      <c r="BQ25" s="431">
        <v>3.453525</v>
      </c>
      <c r="BR25" s="431">
        <v>3.400544</v>
      </c>
      <c r="BS25" s="431">
        <v>3.468836</v>
      </c>
      <c r="BT25" s="431">
        <v>3.4223889999999999</v>
      </c>
      <c r="BU25" s="431">
        <v>3.504553</v>
      </c>
      <c r="BV25" s="431">
        <v>3.7381869999999999</v>
      </c>
    </row>
    <row r="26" spans="1:74" ht="11.1" customHeight="1" x14ac:dyDescent="0.2">
      <c r="A26" s="29" t="s">
        <v>76</v>
      </c>
      <c r="B26" s="459" t="s">
        <v>1059</v>
      </c>
      <c r="C26" s="419">
        <v>2.02</v>
      </c>
      <c r="D26" s="419">
        <v>1.91</v>
      </c>
      <c r="E26" s="419">
        <v>1.79</v>
      </c>
      <c r="F26" s="419">
        <v>1.74</v>
      </c>
      <c r="G26" s="419">
        <v>1.748</v>
      </c>
      <c r="H26" s="419">
        <v>1.631</v>
      </c>
      <c r="I26" s="419">
        <v>1.7669999999999999</v>
      </c>
      <c r="J26" s="419">
        <v>2.2999999999999998</v>
      </c>
      <c r="K26" s="419">
        <v>1.9219999999999999</v>
      </c>
      <c r="L26" s="419">
        <v>2.39</v>
      </c>
      <c r="M26" s="419">
        <v>2.61</v>
      </c>
      <c r="N26" s="419">
        <v>2.59</v>
      </c>
      <c r="O26" s="419">
        <v>2.71</v>
      </c>
      <c r="P26" s="419">
        <v>5.35</v>
      </c>
      <c r="Q26" s="419">
        <v>2.62</v>
      </c>
      <c r="R26" s="419">
        <v>2.6629999999999998</v>
      </c>
      <c r="S26" s="419">
        <v>2.91</v>
      </c>
      <c r="T26" s="419">
        <v>3.26</v>
      </c>
      <c r="U26" s="419">
        <v>3.84</v>
      </c>
      <c r="V26" s="419">
        <v>4.07</v>
      </c>
      <c r="W26" s="419">
        <v>5.16</v>
      </c>
      <c r="X26" s="419">
        <v>5.51</v>
      </c>
      <c r="Y26" s="419">
        <v>5.05</v>
      </c>
      <c r="Z26" s="419">
        <v>3.76</v>
      </c>
      <c r="AA26" s="419">
        <v>4.38</v>
      </c>
      <c r="AB26" s="419">
        <v>4.6900000000000004</v>
      </c>
      <c r="AC26" s="419">
        <v>4.9000000000000004</v>
      </c>
      <c r="AD26" s="419">
        <v>6.59</v>
      </c>
      <c r="AE26" s="419">
        <v>8.14</v>
      </c>
      <c r="AF26" s="419">
        <v>7.7</v>
      </c>
      <c r="AG26" s="419">
        <v>7.2839999999999998</v>
      </c>
      <c r="AH26" s="419">
        <v>8.8000000000000007</v>
      </c>
      <c r="AI26" s="419">
        <v>7.88</v>
      </c>
      <c r="AJ26" s="419">
        <v>5.66</v>
      </c>
      <c r="AK26" s="419">
        <v>5.45</v>
      </c>
      <c r="AL26" s="419">
        <v>5.53</v>
      </c>
      <c r="AM26" s="419">
        <v>3.27</v>
      </c>
      <c r="AN26" s="419">
        <v>2.38</v>
      </c>
      <c r="AO26" s="419">
        <v>2.31</v>
      </c>
      <c r="AP26" s="419">
        <v>2.16</v>
      </c>
      <c r="AQ26" s="419">
        <v>2.15</v>
      </c>
      <c r="AR26" s="419">
        <v>2.1800000000000002</v>
      </c>
      <c r="AS26" s="419">
        <v>2.5499999999999998</v>
      </c>
      <c r="AT26" s="419">
        <v>2.58</v>
      </c>
      <c r="AU26" s="419">
        <v>2.64</v>
      </c>
      <c r="AV26" s="419">
        <v>2.98</v>
      </c>
      <c r="AW26" s="419">
        <v>2.71</v>
      </c>
      <c r="AX26" s="419">
        <v>2.52</v>
      </c>
      <c r="AY26" s="419">
        <v>3.18</v>
      </c>
      <c r="AZ26" s="419">
        <v>1.72</v>
      </c>
      <c r="BA26" s="419">
        <v>1.49</v>
      </c>
      <c r="BB26" s="419">
        <v>1.6</v>
      </c>
      <c r="BC26" s="419">
        <v>2.12</v>
      </c>
      <c r="BD26" s="431">
        <v>2.5078610000000001</v>
      </c>
      <c r="BE26" s="431">
        <v>2.606036</v>
      </c>
      <c r="BF26" s="431">
        <v>2.5943320000000001</v>
      </c>
      <c r="BG26" s="431">
        <v>2.6418379999999999</v>
      </c>
      <c r="BH26" s="431">
        <v>2.7470150000000002</v>
      </c>
      <c r="BI26" s="431">
        <v>3.0213230000000002</v>
      </c>
      <c r="BJ26" s="431">
        <v>3.3022140000000002</v>
      </c>
      <c r="BK26" s="431">
        <v>3.427972</v>
      </c>
      <c r="BL26" s="431">
        <v>3.1241829999999999</v>
      </c>
      <c r="BM26" s="431">
        <v>3.0608849999999999</v>
      </c>
      <c r="BN26" s="431">
        <v>2.8722500000000002</v>
      </c>
      <c r="BO26" s="431">
        <v>3.0034000000000001</v>
      </c>
      <c r="BP26" s="431">
        <v>3.2399110000000002</v>
      </c>
      <c r="BQ26" s="431">
        <v>3.323893</v>
      </c>
      <c r="BR26" s="431">
        <v>3.2728999999999999</v>
      </c>
      <c r="BS26" s="431">
        <v>3.3386290000000001</v>
      </c>
      <c r="BT26" s="431">
        <v>3.2939259999999999</v>
      </c>
      <c r="BU26" s="431">
        <v>3.373005</v>
      </c>
      <c r="BV26" s="431">
        <v>3.5978699999999999</v>
      </c>
    </row>
    <row r="27" spans="1:74" ht="11.1" customHeight="1" x14ac:dyDescent="0.2">
      <c r="A27" s="29"/>
      <c r="B27" s="462" t="s">
        <v>1060</v>
      </c>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34"/>
      <c r="BE27" s="434"/>
      <c r="BF27" s="434"/>
      <c r="BG27" s="434"/>
      <c r="BH27" s="434"/>
      <c r="BI27" s="434"/>
      <c r="BJ27" s="434"/>
      <c r="BK27" s="434"/>
      <c r="BL27" s="434"/>
      <c r="BM27" s="434"/>
      <c r="BN27" s="434"/>
      <c r="BO27" s="434"/>
      <c r="BP27" s="434"/>
      <c r="BQ27" s="434"/>
      <c r="BR27" s="434"/>
      <c r="BS27" s="434"/>
      <c r="BT27" s="434"/>
      <c r="BU27" s="434"/>
      <c r="BV27" s="434"/>
    </row>
    <row r="28" spans="1:74" ht="11.1" customHeight="1" x14ac:dyDescent="0.2">
      <c r="A28" s="29" t="s">
        <v>413</v>
      </c>
      <c r="B28" s="464" t="s">
        <v>22</v>
      </c>
      <c r="C28" s="419">
        <v>3.71</v>
      </c>
      <c r="D28" s="419">
        <v>3.58</v>
      </c>
      <c r="E28" s="419">
        <v>3.39</v>
      </c>
      <c r="F28" s="419">
        <v>3</v>
      </c>
      <c r="G28" s="419">
        <v>2.91</v>
      </c>
      <c r="H28" s="419">
        <v>2.72</v>
      </c>
      <c r="I28" s="419">
        <v>2.58</v>
      </c>
      <c r="J28" s="419">
        <v>2.85</v>
      </c>
      <c r="K28" s="419">
        <v>3.3</v>
      </c>
      <c r="L28" s="419">
        <v>3.29</v>
      </c>
      <c r="M28" s="419">
        <v>3.98</v>
      </c>
      <c r="N28" s="419">
        <v>4.1100000000000003</v>
      </c>
      <c r="O28" s="419">
        <v>4.04</v>
      </c>
      <c r="P28" s="419">
        <v>9.32</v>
      </c>
      <c r="Q28" s="419">
        <v>4.41</v>
      </c>
      <c r="R28" s="419">
        <v>4</v>
      </c>
      <c r="S28" s="419">
        <v>4.1100000000000003</v>
      </c>
      <c r="T28" s="419">
        <v>4.16</v>
      </c>
      <c r="U28" s="419">
        <v>4.6900000000000004</v>
      </c>
      <c r="V28" s="419">
        <v>4.95</v>
      </c>
      <c r="W28" s="419">
        <v>5.42</v>
      </c>
      <c r="X28" s="419">
        <v>6.61</v>
      </c>
      <c r="Y28" s="419">
        <v>6.9</v>
      </c>
      <c r="Z28" s="419">
        <v>6.77</v>
      </c>
      <c r="AA28" s="419">
        <v>6.47</v>
      </c>
      <c r="AB28" s="419">
        <v>7.32</v>
      </c>
      <c r="AC28" s="419">
        <v>6.18</v>
      </c>
      <c r="AD28" s="419">
        <v>6.68</v>
      </c>
      <c r="AE28" s="419">
        <v>8.08</v>
      </c>
      <c r="AF28" s="419">
        <v>9.3000000000000007</v>
      </c>
      <c r="AG28" s="419">
        <v>7.85</v>
      </c>
      <c r="AH28" s="419">
        <v>9.4</v>
      </c>
      <c r="AI28" s="419">
        <v>9.58</v>
      </c>
      <c r="AJ28" s="419">
        <v>7.16</v>
      </c>
      <c r="AK28" s="419">
        <v>6.74</v>
      </c>
      <c r="AL28" s="419">
        <v>8.0399999999999991</v>
      </c>
      <c r="AM28" s="419">
        <v>7.27</v>
      </c>
      <c r="AN28" s="419">
        <v>5.98</v>
      </c>
      <c r="AO28" s="419">
        <v>5.05</v>
      </c>
      <c r="AP28" s="419">
        <v>4.08</v>
      </c>
      <c r="AQ28" s="419">
        <v>3.59</v>
      </c>
      <c r="AR28" s="419">
        <v>3.6</v>
      </c>
      <c r="AS28" s="419">
        <v>3.93</v>
      </c>
      <c r="AT28" s="419">
        <v>3.78</v>
      </c>
      <c r="AU28" s="419">
        <v>3.9</v>
      </c>
      <c r="AV28" s="419">
        <v>4.13</v>
      </c>
      <c r="AW28" s="419">
        <v>4.4000000000000004</v>
      </c>
      <c r="AX28" s="419">
        <v>4.58</v>
      </c>
      <c r="AY28" s="419">
        <v>4.96</v>
      </c>
      <c r="AZ28" s="419">
        <v>4.71</v>
      </c>
      <c r="BA28" s="419">
        <v>3.7</v>
      </c>
      <c r="BB28" s="419">
        <v>3.4062589999999999</v>
      </c>
      <c r="BC28" s="419">
        <v>3.4280400000000002</v>
      </c>
      <c r="BD28" s="431">
        <v>3.7279309999999999</v>
      </c>
      <c r="BE28" s="431">
        <v>3.6526679999999998</v>
      </c>
      <c r="BF28" s="431">
        <v>3.6457060000000001</v>
      </c>
      <c r="BG28" s="431">
        <v>3.803776</v>
      </c>
      <c r="BH28" s="431">
        <v>3.9051369999999999</v>
      </c>
      <c r="BI28" s="431">
        <v>4.3339100000000004</v>
      </c>
      <c r="BJ28" s="431">
        <v>5.0511020000000002</v>
      </c>
      <c r="BK28" s="431">
        <v>5.2935319999999999</v>
      </c>
      <c r="BL28" s="431">
        <v>5.2892760000000001</v>
      </c>
      <c r="BM28" s="431">
        <v>4.6337469999999996</v>
      </c>
      <c r="BN28" s="431">
        <v>4.2719870000000002</v>
      </c>
      <c r="BO28" s="431">
        <v>4.1554900000000004</v>
      </c>
      <c r="BP28" s="431">
        <v>4.396039</v>
      </c>
      <c r="BQ28" s="431">
        <v>4.3110150000000003</v>
      </c>
      <c r="BR28" s="431">
        <v>4.287706</v>
      </c>
      <c r="BS28" s="431">
        <v>4.4644199999999996</v>
      </c>
      <c r="BT28" s="431">
        <v>4.4757559999999996</v>
      </c>
      <c r="BU28" s="431">
        <v>4.725994</v>
      </c>
      <c r="BV28" s="431">
        <v>5.3871219999999997</v>
      </c>
    </row>
    <row r="29" spans="1:74" ht="11.1" customHeight="1" x14ac:dyDescent="0.2">
      <c r="A29" s="29" t="s">
        <v>403</v>
      </c>
      <c r="B29" s="464" t="s">
        <v>6</v>
      </c>
      <c r="C29" s="419">
        <v>7.24</v>
      </c>
      <c r="D29" s="419">
        <v>7.03</v>
      </c>
      <c r="E29" s="419">
        <v>7.29</v>
      </c>
      <c r="F29" s="419">
        <v>7.24</v>
      </c>
      <c r="G29" s="419">
        <v>7.73</v>
      </c>
      <c r="H29" s="419">
        <v>8.23</v>
      </c>
      <c r="I29" s="419">
        <v>8.49</v>
      </c>
      <c r="J29" s="419">
        <v>8.48</v>
      </c>
      <c r="K29" s="419">
        <v>8.4499999999999993</v>
      </c>
      <c r="L29" s="419">
        <v>7.59</v>
      </c>
      <c r="M29" s="419">
        <v>7.64</v>
      </c>
      <c r="N29" s="419">
        <v>7.39</v>
      </c>
      <c r="O29" s="419">
        <v>7.38</v>
      </c>
      <c r="P29" s="419">
        <v>7.35</v>
      </c>
      <c r="Q29" s="419">
        <v>8.01</v>
      </c>
      <c r="R29" s="419">
        <v>8.49</v>
      </c>
      <c r="S29" s="419">
        <v>8.99</v>
      </c>
      <c r="T29" s="419">
        <v>9.59</v>
      </c>
      <c r="U29" s="419">
        <v>9.92</v>
      </c>
      <c r="V29" s="419">
        <v>10.23</v>
      </c>
      <c r="W29" s="419">
        <v>10.31</v>
      </c>
      <c r="X29" s="419">
        <v>10.48</v>
      </c>
      <c r="Y29" s="419">
        <v>10.06</v>
      </c>
      <c r="Z29" s="419">
        <v>10.34</v>
      </c>
      <c r="AA29" s="419">
        <v>9.82</v>
      </c>
      <c r="AB29" s="419">
        <v>10.02</v>
      </c>
      <c r="AC29" s="419">
        <v>10.210000000000001</v>
      </c>
      <c r="AD29" s="419">
        <v>10.6</v>
      </c>
      <c r="AE29" s="419">
        <v>12.07</v>
      </c>
      <c r="AF29" s="419">
        <v>13.45</v>
      </c>
      <c r="AG29" s="419">
        <v>13.5</v>
      </c>
      <c r="AH29" s="419">
        <v>14.14</v>
      </c>
      <c r="AI29" s="419">
        <v>14.54</v>
      </c>
      <c r="AJ29" s="419">
        <v>12.84</v>
      </c>
      <c r="AK29" s="419">
        <v>11.87</v>
      </c>
      <c r="AL29" s="419">
        <v>11.99</v>
      </c>
      <c r="AM29" s="419">
        <v>12.41</v>
      </c>
      <c r="AN29" s="419">
        <v>11.97</v>
      </c>
      <c r="AO29" s="419">
        <v>10.93</v>
      </c>
      <c r="AP29" s="419">
        <v>10.41</v>
      </c>
      <c r="AQ29" s="419">
        <v>10.44</v>
      </c>
      <c r="AR29" s="419">
        <v>10.65</v>
      </c>
      <c r="AS29" s="419">
        <v>10.82</v>
      </c>
      <c r="AT29" s="419">
        <v>11.02</v>
      </c>
      <c r="AU29" s="419">
        <v>10.84</v>
      </c>
      <c r="AV29" s="419">
        <v>10.050000000000001</v>
      </c>
      <c r="AW29" s="419">
        <v>9.66</v>
      </c>
      <c r="AX29" s="419">
        <v>9.83</v>
      </c>
      <c r="AY29" s="419">
        <v>9.43</v>
      </c>
      <c r="AZ29" s="419">
        <v>10.06</v>
      </c>
      <c r="BA29" s="419">
        <v>10.050000000000001</v>
      </c>
      <c r="BB29" s="419">
        <v>9.6155589999999993</v>
      </c>
      <c r="BC29" s="419">
        <v>9.8832550000000001</v>
      </c>
      <c r="BD29" s="431">
        <v>10.131019999999999</v>
      </c>
      <c r="BE29" s="431">
        <v>9.9751779999999997</v>
      </c>
      <c r="BF29" s="431">
        <v>9.8329559999999994</v>
      </c>
      <c r="BG29" s="431">
        <v>9.8527850000000008</v>
      </c>
      <c r="BH29" s="431">
        <v>8.7109480000000001</v>
      </c>
      <c r="BI29" s="431">
        <v>8.2639680000000002</v>
      </c>
      <c r="BJ29" s="431">
        <v>8.3649509999999996</v>
      </c>
      <c r="BK29" s="431">
        <v>8.4139649999999993</v>
      </c>
      <c r="BL29" s="431">
        <v>8.4130099999999999</v>
      </c>
      <c r="BM29" s="431">
        <v>8.5321060000000006</v>
      </c>
      <c r="BN29" s="431">
        <v>8.6577169999999999</v>
      </c>
      <c r="BO29" s="431">
        <v>9.1977340000000005</v>
      </c>
      <c r="BP29" s="431">
        <v>9.7649950000000008</v>
      </c>
      <c r="BQ29" s="431">
        <v>9.8151050000000009</v>
      </c>
      <c r="BR29" s="431">
        <v>9.8646980000000006</v>
      </c>
      <c r="BS29" s="431">
        <v>9.9426380000000005</v>
      </c>
      <c r="BT29" s="431">
        <v>8.9987340000000007</v>
      </c>
      <c r="BU29" s="431">
        <v>8.580311</v>
      </c>
      <c r="BV29" s="431">
        <v>8.6845770000000009</v>
      </c>
    </row>
    <row r="30" spans="1:74" ht="11.1" customHeight="1" x14ac:dyDescent="0.2">
      <c r="A30" s="29" t="s">
        <v>289</v>
      </c>
      <c r="B30" s="464" t="s">
        <v>5</v>
      </c>
      <c r="C30" s="419">
        <v>9.43</v>
      </c>
      <c r="D30" s="419">
        <v>9.19</v>
      </c>
      <c r="E30" s="419">
        <v>9.8000000000000007</v>
      </c>
      <c r="F30" s="419">
        <v>10.42</v>
      </c>
      <c r="G30" s="419">
        <v>11.79</v>
      </c>
      <c r="H30" s="419">
        <v>15.33</v>
      </c>
      <c r="I30" s="419">
        <v>17.489999999999998</v>
      </c>
      <c r="J30" s="419">
        <v>18.27</v>
      </c>
      <c r="K30" s="419">
        <v>16.850000000000001</v>
      </c>
      <c r="L30" s="419">
        <v>12.26</v>
      </c>
      <c r="M30" s="419">
        <v>10.99</v>
      </c>
      <c r="N30" s="419">
        <v>9.75</v>
      </c>
      <c r="O30" s="419">
        <v>9.6199999999999992</v>
      </c>
      <c r="P30" s="419">
        <v>9.2799999999999994</v>
      </c>
      <c r="Q30" s="419">
        <v>10.47</v>
      </c>
      <c r="R30" s="419">
        <v>12.27</v>
      </c>
      <c r="S30" s="419">
        <v>14.07</v>
      </c>
      <c r="T30" s="419">
        <v>17.739999999999998</v>
      </c>
      <c r="U30" s="419">
        <v>19.809999999999999</v>
      </c>
      <c r="V30" s="419">
        <v>20.86</v>
      </c>
      <c r="W30" s="419">
        <v>20.13</v>
      </c>
      <c r="X30" s="419">
        <v>17.399999999999999</v>
      </c>
      <c r="Y30" s="419">
        <v>13.11</v>
      </c>
      <c r="Z30" s="419">
        <v>13.08</v>
      </c>
      <c r="AA30" s="419">
        <v>12.04</v>
      </c>
      <c r="AB30" s="419">
        <v>12.14</v>
      </c>
      <c r="AC30" s="419">
        <v>12.94</v>
      </c>
      <c r="AD30" s="419">
        <v>13.97</v>
      </c>
      <c r="AE30" s="419">
        <v>17.670000000000002</v>
      </c>
      <c r="AF30" s="419">
        <v>22.5</v>
      </c>
      <c r="AG30" s="419">
        <v>24.55</v>
      </c>
      <c r="AH30" s="419">
        <v>25.34</v>
      </c>
      <c r="AI30" s="419">
        <v>24.5</v>
      </c>
      <c r="AJ30" s="419">
        <v>18.61</v>
      </c>
      <c r="AK30" s="419">
        <v>15.55</v>
      </c>
      <c r="AL30" s="419">
        <v>14.68</v>
      </c>
      <c r="AM30" s="419">
        <v>15.25</v>
      </c>
      <c r="AN30" s="419">
        <v>14.98</v>
      </c>
      <c r="AO30" s="419">
        <v>13.76</v>
      </c>
      <c r="AP30" s="419">
        <v>14.4</v>
      </c>
      <c r="AQ30" s="419">
        <v>16.7</v>
      </c>
      <c r="AR30" s="419">
        <v>20.11</v>
      </c>
      <c r="AS30" s="419">
        <v>21.98</v>
      </c>
      <c r="AT30" s="419">
        <v>23.23</v>
      </c>
      <c r="AU30" s="419">
        <v>21.86</v>
      </c>
      <c r="AV30" s="419">
        <v>16.71</v>
      </c>
      <c r="AW30" s="419">
        <v>13.37</v>
      </c>
      <c r="AX30" s="419">
        <v>12.94</v>
      </c>
      <c r="AY30" s="419">
        <v>11.82</v>
      </c>
      <c r="AZ30" s="419">
        <v>13.25</v>
      </c>
      <c r="BA30" s="419">
        <v>13.85</v>
      </c>
      <c r="BB30" s="419">
        <v>13.95166</v>
      </c>
      <c r="BC30" s="419">
        <v>16.17652</v>
      </c>
      <c r="BD30" s="431">
        <v>19.40363</v>
      </c>
      <c r="BE30" s="431">
        <v>20.855560000000001</v>
      </c>
      <c r="BF30" s="431">
        <v>21.26296</v>
      </c>
      <c r="BG30" s="431">
        <v>19.81438</v>
      </c>
      <c r="BH30" s="431">
        <v>15.11908</v>
      </c>
      <c r="BI30" s="431">
        <v>12.364929999999999</v>
      </c>
      <c r="BJ30" s="431">
        <v>11.825710000000001</v>
      </c>
      <c r="BK30" s="431">
        <v>11.34334</v>
      </c>
      <c r="BL30" s="431">
        <v>11.496270000000001</v>
      </c>
      <c r="BM30" s="431">
        <v>11.726660000000001</v>
      </c>
      <c r="BN30" s="431">
        <v>12.311959999999999</v>
      </c>
      <c r="BO30" s="431">
        <v>14.552009999999999</v>
      </c>
      <c r="BP30" s="431">
        <v>17.980550000000001</v>
      </c>
      <c r="BQ30" s="431">
        <v>19.73884</v>
      </c>
      <c r="BR30" s="431">
        <v>20.4893</v>
      </c>
      <c r="BS30" s="431">
        <v>19.390940000000001</v>
      </c>
      <c r="BT30" s="431">
        <v>14.928319999999999</v>
      </c>
      <c r="BU30" s="431">
        <v>12.287610000000001</v>
      </c>
      <c r="BV30" s="431">
        <v>11.804679999999999</v>
      </c>
    </row>
    <row r="31" spans="1:74" ht="11.1" customHeight="1" x14ac:dyDescent="0.2">
      <c r="A31" s="26"/>
      <c r="B31" s="30" t="s">
        <v>601</v>
      </c>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6"/>
      <c r="BE31" s="456"/>
      <c r="BF31" s="456"/>
      <c r="BG31" s="456"/>
      <c r="BH31" s="456"/>
      <c r="BI31" s="456"/>
      <c r="BJ31" s="456"/>
      <c r="BK31" s="456"/>
      <c r="BL31" s="456"/>
      <c r="BM31" s="456"/>
      <c r="BN31" s="456"/>
      <c r="BO31" s="456"/>
      <c r="BP31" s="456"/>
      <c r="BQ31" s="456"/>
      <c r="BR31" s="456"/>
      <c r="BS31" s="456"/>
      <c r="BT31" s="456"/>
      <c r="BU31" s="456"/>
      <c r="BV31" s="456"/>
    </row>
    <row r="32" spans="1:74" ht="11.1" customHeight="1" x14ac:dyDescent="0.2">
      <c r="A32" s="26"/>
      <c r="B32" s="461" t="s">
        <v>1061</v>
      </c>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6"/>
      <c r="BE32" s="456"/>
      <c r="BF32" s="456"/>
      <c r="BG32" s="456"/>
      <c r="BH32" s="456"/>
      <c r="BI32" s="456"/>
      <c r="BJ32" s="456"/>
      <c r="BK32" s="456"/>
      <c r="BL32" s="456"/>
      <c r="BM32" s="456"/>
      <c r="BN32" s="456"/>
      <c r="BO32" s="456"/>
      <c r="BP32" s="456"/>
      <c r="BQ32" s="456"/>
      <c r="BR32" s="456"/>
      <c r="BS32" s="456"/>
      <c r="BT32" s="456"/>
      <c r="BU32" s="456"/>
      <c r="BV32" s="456"/>
    </row>
    <row r="33" spans="1:74" ht="11.1" customHeight="1" x14ac:dyDescent="0.2">
      <c r="A33" s="29" t="s">
        <v>286</v>
      </c>
      <c r="B33" s="463" t="s">
        <v>511</v>
      </c>
      <c r="C33" s="419">
        <v>1.9360287529</v>
      </c>
      <c r="D33" s="419">
        <v>1.9044576946</v>
      </c>
      <c r="E33" s="419">
        <v>1.9306326428</v>
      </c>
      <c r="F33" s="419">
        <v>1.9229253076999999</v>
      </c>
      <c r="G33" s="419">
        <v>1.8920969184</v>
      </c>
      <c r="H33" s="419">
        <v>1.9045386050999999</v>
      </c>
      <c r="I33" s="419">
        <v>1.9081920777000001</v>
      </c>
      <c r="J33" s="419">
        <v>1.9374620145999999</v>
      </c>
      <c r="K33" s="419">
        <v>1.9396412607</v>
      </c>
      <c r="L33" s="419">
        <v>1.9119282651</v>
      </c>
      <c r="M33" s="419">
        <v>1.9084583820000001</v>
      </c>
      <c r="N33" s="419">
        <v>1.9164044434</v>
      </c>
      <c r="O33" s="419">
        <v>1.9002439028</v>
      </c>
      <c r="P33" s="419">
        <v>1.9264737038999999</v>
      </c>
      <c r="Q33" s="419">
        <v>1.8933881796000001</v>
      </c>
      <c r="R33" s="419">
        <v>1.8952856568000001</v>
      </c>
      <c r="S33" s="419">
        <v>1.8931579256</v>
      </c>
      <c r="T33" s="419">
        <v>1.9520854196999999</v>
      </c>
      <c r="U33" s="419">
        <v>2.0075843822000001</v>
      </c>
      <c r="V33" s="419">
        <v>2.0562939591</v>
      </c>
      <c r="W33" s="419">
        <v>2.0089532846</v>
      </c>
      <c r="X33" s="419">
        <v>2.0282229179</v>
      </c>
      <c r="Y33" s="419">
        <v>2.0357982250000002</v>
      </c>
      <c r="Z33" s="419">
        <v>2.0715358930000001</v>
      </c>
      <c r="AA33" s="419">
        <v>2.1999997519000001</v>
      </c>
      <c r="AB33" s="419">
        <v>2.1699923609999998</v>
      </c>
      <c r="AC33" s="419">
        <v>2.1519612245999999</v>
      </c>
      <c r="AD33" s="419">
        <v>2.1814958866</v>
      </c>
      <c r="AE33" s="419">
        <v>2.2321288404000001</v>
      </c>
      <c r="AF33" s="419">
        <v>2.3155552371999999</v>
      </c>
      <c r="AG33" s="419">
        <v>2.4693298204</v>
      </c>
      <c r="AH33" s="419">
        <v>2.5065243406</v>
      </c>
      <c r="AI33" s="419">
        <v>2.5078223408000002</v>
      </c>
      <c r="AJ33" s="419">
        <v>2.4609091750999998</v>
      </c>
      <c r="AK33" s="419">
        <v>2.4777312747</v>
      </c>
      <c r="AL33" s="419">
        <v>2.6450427794000002</v>
      </c>
      <c r="AM33" s="419">
        <v>2.5958545763999998</v>
      </c>
      <c r="AN33" s="419">
        <v>2.5963211996000002</v>
      </c>
      <c r="AO33" s="419">
        <v>2.5065972968999999</v>
      </c>
      <c r="AP33" s="419">
        <v>2.479427931</v>
      </c>
      <c r="AQ33" s="419">
        <v>2.5169079692</v>
      </c>
      <c r="AR33" s="419">
        <v>2.4715368958999999</v>
      </c>
      <c r="AS33" s="419">
        <v>2.4853128952999999</v>
      </c>
      <c r="AT33" s="419">
        <v>2.5011867341</v>
      </c>
      <c r="AU33" s="419">
        <v>2.5384403248999998</v>
      </c>
      <c r="AV33" s="419">
        <v>2.5392587190000002</v>
      </c>
      <c r="AW33" s="419">
        <v>2.5176086867</v>
      </c>
      <c r="AX33" s="419">
        <v>2.4852665429999998</v>
      </c>
      <c r="AY33" s="419">
        <v>2.4866008167999998</v>
      </c>
      <c r="AZ33" s="419">
        <v>2.4921584887999999</v>
      </c>
      <c r="BA33" s="419">
        <v>2.5076784025999999</v>
      </c>
      <c r="BB33" s="419">
        <v>2.5146839999999999</v>
      </c>
      <c r="BC33" s="419">
        <v>2.5130569999999999</v>
      </c>
      <c r="BD33" s="431">
        <v>2.5014630000000002</v>
      </c>
      <c r="BE33" s="431">
        <v>2.5089109999999999</v>
      </c>
      <c r="BF33" s="431">
        <v>2.515015</v>
      </c>
      <c r="BG33" s="431">
        <v>2.491968</v>
      </c>
      <c r="BH33" s="431">
        <v>2.4619149999999999</v>
      </c>
      <c r="BI33" s="431">
        <v>2.4565160000000001</v>
      </c>
      <c r="BJ33" s="431">
        <v>2.4518779999999998</v>
      </c>
      <c r="BK33" s="431">
        <v>2.466161</v>
      </c>
      <c r="BL33" s="431">
        <v>2.452661</v>
      </c>
      <c r="BM33" s="431">
        <v>2.4479959999999998</v>
      </c>
      <c r="BN33" s="431">
        <v>2.448401</v>
      </c>
      <c r="BO33" s="431">
        <v>2.445878</v>
      </c>
      <c r="BP33" s="431">
        <v>2.4337949999999999</v>
      </c>
      <c r="BQ33" s="431">
        <v>2.4410889999999998</v>
      </c>
      <c r="BR33" s="431">
        <v>2.447765</v>
      </c>
      <c r="BS33" s="431">
        <v>2.4273799999999999</v>
      </c>
      <c r="BT33" s="431">
        <v>2.4004910000000002</v>
      </c>
      <c r="BU33" s="431">
        <v>2.3971239999999998</v>
      </c>
      <c r="BV33" s="431">
        <v>2.3946779999999999</v>
      </c>
    </row>
    <row r="34" spans="1:74" ht="11.1" customHeight="1" x14ac:dyDescent="0.2">
      <c r="A34" s="29" t="s">
        <v>288</v>
      </c>
      <c r="B34" s="463" t="s">
        <v>1048</v>
      </c>
      <c r="C34" s="419">
        <v>2.6189208597000002</v>
      </c>
      <c r="D34" s="419">
        <v>2.3957473847999999</v>
      </c>
      <c r="E34" s="419">
        <v>2.1399498974000002</v>
      </c>
      <c r="F34" s="419">
        <v>2.1001725734000001</v>
      </c>
      <c r="G34" s="419">
        <v>2.1719155728000001</v>
      </c>
      <c r="H34" s="419">
        <v>2.0254687832</v>
      </c>
      <c r="I34" s="419">
        <v>2.0584451906000001</v>
      </c>
      <c r="J34" s="419">
        <v>2.4105464320999999</v>
      </c>
      <c r="K34" s="419">
        <v>2.4201300868</v>
      </c>
      <c r="L34" s="419">
        <v>2.4968882008</v>
      </c>
      <c r="M34" s="419">
        <v>2.9946280985999998</v>
      </c>
      <c r="N34" s="419">
        <v>3.1688250869000001</v>
      </c>
      <c r="O34" s="419">
        <v>3.1977611457999999</v>
      </c>
      <c r="P34" s="419">
        <v>17.116937833000001</v>
      </c>
      <c r="Q34" s="419">
        <v>3.2898487968999999</v>
      </c>
      <c r="R34" s="419">
        <v>3.0609751839000001</v>
      </c>
      <c r="S34" s="419">
        <v>3.2649187951999998</v>
      </c>
      <c r="T34" s="419">
        <v>3.5273612002000001</v>
      </c>
      <c r="U34" s="419">
        <v>4.0759460535000001</v>
      </c>
      <c r="V34" s="419">
        <v>4.4214561622000002</v>
      </c>
      <c r="W34" s="419">
        <v>5.0391088985000003</v>
      </c>
      <c r="X34" s="419">
        <v>5.6943245552999997</v>
      </c>
      <c r="Y34" s="419">
        <v>5.7666940913999998</v>
      </c>
      <c r="Z34" s="419">
        <v>5.6411029529999999</v>
      </c>
      <c r="AA34" s="419">
        <v>6.5615685713999996</v>
      </c>
      <c r="AB34" s="419">
        <v>5.9972804998000004</v>
      </c>
      <c r="AC34" s="419">
        <v>5.0999950249000001</v>
      </c>
      <c r="AD34" s="419">
        <v>6.2112152114999999</v>
      </c>
      <c r="AE34" s="419">
        <v>7.5658022288</v>
      </c>
      <c r="AF34" s="419">
        <v>8.0109598412</v>
      </c>
      <c r="AG34" s="419">
        <v>7.5251204563999998</v>
      </c>
      <c r="AH34" s="419">
        <v>9.0036781665000003</v>
      </c>
      <c r="AI34" s="419">
        <v>8.1459769891999994</v>
      </c>
      <c r="AJ34" s="419">
        <v>5.8016812475000004</v>
      </c>
      <c r="AK34" s="419">
        <v>5.7086230943</v>
      </c>
      <c r="AL34" s="419">
        <v>8.9206060783000005</v>
      </c>
      <c r="AM34" s="419">
        <v>7.0684017906000003</v>
      </c>
      <c r="AN34" s="419">
        <v>4.3899881104</v>
      </c>
      <c r="AO34" s="419">
        <v>3.3494367199999999</v>
      </c>
      <c r="AP34" s="419">
        <v>2.6926273115999999</v>
      </c>
      <c r="AQ34" s="419">
        <v>2.5372758739000001</v>
      </c>
      <c r="AR34" s="419">
        <v>2.5769234699000001</v>
      </c>
      <c r="AS34" s="419">
        <v>2.9691556007000002</v>
      </c>
      <c r="AT34" s="419">
        <v>2.9182522832000002</v>
      </c>
      <c r="AU34" s="419">
        <v>2.8562004456999999</v>
      </c>
      <c r="AV34" s="419">
        <v>2.9269258807999998</v>
      </c>
      <c r="AW34" s="419">
        <v>3.3845377355999999</v>
      </c>
      <c r="AX34" s="419">
        <v>3.2739592505999999</v>
      </c>
      <c r="AY34" s="419">
        <v>4.7980336533000001</v>
      </c>
      <c r="AZ34" s="419">
        <v>2.8798292870000002</v>
      </c>
      <c r="BA34" s="419">
        <v>2.1829049025999998</v>
      </c>
      <c r="BB34" s="419">
        <v>2.0532080000000001</v>
      </c>
      <c r="BC34" s="419">
        <v>2.4123830000000002</v>
      </c>
      <c r="BD34" s="431">
        <v>2.6050960000000001</v>
      </c>
      <c r="BE34" s="431">
        <v>2.68357</v>
      </c>
      <c r="BF34" s="431">
        <v>2.6706180000000002</v>
      </c>
      <c r="BG34" s="431">
        <v>2.684787</v>
      </c>
      <c r="BH34" s="431">
        <v>2.8758530000000002</v>
      </c>
      <c r="BI34" s="431">
        <v>3.258489</v>
      </c>
      <c r="BJ34" s="431">
        <v>3.7373280000000002</v>
      </c>
      <c r="BK34" s="431">
        <v>3.984216</v>
      </c>
      <c r="BL34" s="431">
        <v>3.6384029999999998</v>
      </c>
      <c r="BM34" s="431">
        <v>3.4186879999999999</v>
      </c>
      <c r="BN34" s="431">
        <v>3.1228020000000001</v>
      </c>
      <c r="BO34" s="431">
        <v>3.1157110000000001</v>
      </c>
      <c r="BP34" s="431">
        <v>3.258794</v>
      </c>
      <c r="BQ34" s="431">
        <v>3.375451</v>
      </c>
      <c r="BR34" s="431">
        <v>3.3275459999999999</v>
      </c>
      <c r="BS34" s="431">
        <v>3.3946459999999998</v>
      </c>
      <c r="BT34" s="431">
        <v>3.4171809999999998</v>
      </c>
      <c r="BU34" s="431">
        <v>3.6086369999999999</v>
      </c>
      <c r="BV34" s="431">
        <v>4.0280110000000002</v>
      </c>
    </row>
    <row r="35" spans="1:74" ht="11.1" customHeight="1" x14ac:dyDescent="0.2">
      <c r="A35" s="29" t="s">
        <v>287</v>
      </c>
      <c r="B35" s="463" t="s">
        <v>1049</v>
      </c>
      <c r="C35" s="419">
        <v>13.16</v>
      </c>
      <c r="D35" s="419">
        <v>12.68</v>
      </c>
      <c r="E35" s="419">
        <v>10.29</v>
      </c>
      <c r="F35" s="419">
        <v>8.1999999999999993</v>
      </c>
      <c r="G35" s="419">
        <v>5.7</v>
      </c>
      <c r="H35" s="419">
        <v>6.26</v>
      </c>
      <c r="I35" s="419">
        <v>7.38</v>
      </c>
      <c r="J35" s="419">
        <v>9.67</v>
      </c>
      <c r="K35" s="419">
        <v>9.56</v>
      </c>
      <c r="L35" s="419">
        <v>8.68</v>
      </c>
      <c r="M35" s="419">
        <v>8.86</v>
      </c>
      <c r="N35" s="419">
        <v>9.2100000000000009</v>
      </c>
      <c r="O35" s="419">
        <v>10.33</v>
      </c>
      <c r="P35" s="419">
        <v>11.38</v>
      </c>
      <c r="Q35" s="419">
        <v>12.41</v>
      </c>
      <c r="R35" s="419">
        <v>12.81</v>
      </c>
      <c r="S35" s="419">
        <v>12.82</v>
      </c>
      <c r="T35" s="419">
        <v>13.56</v>
      </c>
      <c r="U35" s="419">
        <v>14.34</v>
      </c>
      <c r="V35" s="419">
        <v>14.47</v>
      </c>
      <c r="W35" s="419">
        <v>13.8</v>
      </c>
      <c r="X35" s="419">
        <v>15.05</v>
      </c>
      <c r="Y35" s="419">
        <v>17.02</v>
      </c>
      <c r="Z35" s="419">
        <v>16.350000000000001</v>
      </c>
      <c r="AA35" s="419">
        <v>15.49</v>
      </c>
      <c r="AB35" s="419">
        <v>16.489999999999998</v>
      </c>
      <c r="AC35" s="419">
        <v>20.329999999999998</v>
      </c>
      <c r="AD35" s="419">
        <v>25.06</v>
      </c>
      <c r="AE35" s="419">
        <v>26.15</v>
      </c>
      <c r="AF35" s="419">
        <v>26.3</v>
      </c>
      <c r="AG35" s="419">
        <v>30.36</v>
      </c>
      <c r="AH35" s="419">
        <v>25.72</v>
      </c>
      <c r="AI35" s="419">
        <v>23.76</v>
      </c>
      <c r="AJ35" s="419">
        <v>21.76</v>
      </c>
      <c r="AK35" s="419">
        <v>23.74</v>
      </c>
      <c r="AL35" s="419">
        <v>19.86</v>
      </c>
      <c r="AM35" s="419">
        <v>19.41</v>
      </c>
      <c r="AN35" s="419">
        <v>18.61</v>
      </c>
      <c r="AO35" s="419">
        <v>19.920000000000002</v>
      </c>
      <c r="AP35" s="419">
        <v>18.77</v>
      </c>
      <c r="AQ35" s="419">
        <v>18.11</v>
      </c>
      <c r="AR35" s="419">
        <v>16.78</v>
      </c>
      <c r="AS35" s="419">
        <v>16.7</v>
      </c>
      <c r="AT35" s="419">
        <v>18.68</v>
      </c>
      <c r="AU35" s="419">
        <v>22.05</v>
      </c>
      <c r="AV35" s="419">
        <v>21.49</v>
      </c>
      <c r="AW35" s="419">
        <v>20.77</v>
      </c>
      <c r="AX35" s="419">
        <v>20.18</v>
      </c>
      <c r="AY35" s="419">
        <v>18.22</v>
      </c>
      <c r="AZ35" s="419">
        <v>18.942277035</v>
      </c>
      <c r="BA35" s="419">
        <v>19.671952385000001</v>
      </c>
      <c r="BB35" s="419">
        <v>18.16067</v>
      </c>
      <c r="BC35" s="419">
        <v>16.89209</v>
      </c>
      <c r="BD35" s="431">
        <v>16.32855</v>
      </c>
      <c r="BE35" s="431">
        <v>15.259080000000001</v>
      </c>
      <c r="BF35" s="431">
        <v>14.886200000000001</v>
      </c>
      <c r="BG35" s="431">
        <v>14.984819999999999</v>
      </c>
      <c r="BH35" s="431">
        <v>15.41949</v>
      </c>
      <c r="BI35" s="431">
        <v>15.67839</v>
      </c>
      <c r="BJ35" s="431">
        <v>16.339569999999998</v>
      </c>
      <c r="BK35" s="431">
        <v>16.440639999999998</v>
      </c>
      <c r="BL35" s="431">
        <v>16.232119999999998</v>
      </c>
      <c r="BM35" s="431">
        <v>16.57338</v>
      </c>
      <c r="BN35" s="431">
        <v>17.13034</v>
      </c>
      <c r="BO35" s="431">
        <v>16.502120000000001</v>
      </c>
      <c r="BP35" s="431">
        <v>16.711770000000001</v>
      </c>
      <c r="BQ35" s="431">
        <v>16.190819999999999</v>
      </c>
      <c r="BR35" s="431">
        <v>15.855370000000001</v>
      </c>
      <c r="BS35" s="431">
        <v>15.73254</v>
      </c>
      <c r="BT35" s="431">
        <v>15.63743</v>
      </c>
      <c r="BU35" s="431">
        <v>15.421480000000001</v>
      </c>
      <c r="BV35" s="431">
        <v>15.77505</v>
      </c>
    </row>
    <row r="36" spans="1:74" ht="11.1" customHeight="1" x14ac:dyDescent="0.2">
      <c r="A36" s="29" t="s">
        <v>9</v>
      </c>
      <c r="B36" s="463" t="s">
        <v>1050</v>
      </c>
      <c r="C36" s="419">
        <v>14.62</v>
      </c>
      <c r="D36" s="419">
        <v>13.83</v>
      </c>
      <c r="E36" s="419">
        <v>10.85</v>
      </c>
      <c r="F36" s="419">
        <v>8.83</v>
      </c>
      <c r="G36" s="419">
        <v>7.42</v>
      </c>
      <c r="H36" s="419">
        <v>9.14</v>
      </c>
      <c r="I36" s="419">
        <v>10.96</v>
      </c>
      <c r="J36" s="419">
        <v>10.7</v>
      </c>
      <c r="K36" s="419">
        <v>9.8699999999999992</v>
      </c>
      <c r="L36" s="419">
        <v>10.37</v>
      </c>
      <c r="M36" s="419">
        <v>10.63</v>
      </c>
      <c r="N36" s="419">
        <v>11.54</v>
      </c>
      <c r="O36" s="419">
        <v>12.39</v>
      </c>
      <c r="P36" s="419">
        <v>13.05</v>
      </c>
      <c r="Q36" s="419">
        <v>14.72</v>
      </c>
      <c r="R36" s="419">
        <v>15.14</v>
      </c>
      <c r="S36" s="419">
        <v>15.55</v>
      </c>
      <c r="T36" s="419">
        <v>16.260000000000002</v>
      </c>
      <c r="U36" s="419">
        <v>16.05</v>
      </c>
      <c r="V36" s="419">
        <v>16.04</v>
      </c>
      <c r="W36" s="419">
        <v>16.78</v>
      </c>
      <c r="X36" s="419">
        <v>18.100000000000001</v>
      </c>
      <c r="Y36" s="419">
        <v>18.46</v>
      </c>
      <c r="Z36" s="419">
        <v>17.87</v>
      </c>
      <c r="AA36" s="419">
        <v>20.100000000000001</v>
      </c>
      <c r="AB36" s="419">
        <v>20.79</v>
      </c>
      <c r="AC36" s="419">
        <v>25.68</v>
      </c>
      <c r="AD36" s="419">
        <v>28.32</v>
      </c>
      <c r="AE36" s="419">
        <v>30.12</v>
      </c>
      <c r="AF36" s="419">
        <v>33.020000000000003</v>
      </c>
      <c r="AG36" s="419">
        <v>27.38</v>
      </c>
      <c r="AH36" s="419">
        <v>26.9</v>
      </c>
      <c r="AI36" s="419">
        <v>25.57</v>
      </c>
      <c r="AJ36" s="419">
        <v>27.81</v>
      </c>
      <c r="AK36" s="419">
        <v>29.28</v>
      </c>
      <c r="AL36" s="419">
        <v>23.17</v>
      </c>
      <c r="AM36" s="419">
        <v>24.14</v>
      </c>
      <c r="AN36" s="419">
        <v>22.91</v>
      </c>
      <c r="AO36" s="419">
        <v>21.39</v>
      </c>
      <c r="AP36" s="419">
        <v>20.78</v>
      </c>
      <c r="AQ36" s="419">
        <v>19.899999999999999</v>
      </c>
      <c r="AR36" s="419">
        <v>19.079999999999998</v>
      </c>
      <c r="AS36" s="419">
        <v>19.61</v>
      </c>
      <c r="AT36" s="419">
        <v>22.78</v>
      </c>
      <c r="AU36" s="419">
        <v>23.92</v>
      </c>
      <c r="AV36" s="419">
        <v>23.96</v>
      </c>
      <c r="AW36" s="419">
        <v>21.53</v>
      </c>
      <c r="AX36" s="419">
        <v>18.190000000000001</v>
      </c>
      <c r="AY36" s="419">
        <v>19.73</v>
      </c>
      <c r="AZ36" s="419">
        <v>20.817603824999999</v>
      </c>
      <c r="BA36" s="419">
        <v>20.659848707999998</v>
      </c>
      <c r="BB36" s="419">
        <v>20.256219999999999</v>
      </c>
      <c r="BC36" s="419">
        <v>18.985749999999999</v>
      </c>
      <c r="BD36" s="431">
        <v>18.39866</v>
      </c>
      <c r="BE36" s="431">
        <v>18.300039999999999</v>
      </c>
      <c r="BF36" s="431">
        <v>18.719190000000001</v>
      </c>
      <c r="BG36" s="431">
        <v>19.683219999999999</v>
      </c>
      <c r="BH36" s="431">
        <v>20.770409999999998</v>
      </c>
      <c r="BI36" s="431">
        <v>21.640740000000001</v>
      </c>
      <c r="BJ36" s="431">
        <v>21.564720000000001</v>
      </c>
      <c r="BK36" s="431">
        <v>21.221039999999999</v>
      </c>
      <c r="BL36" s="431">
        <v>21.310659999999999</v>
      </c>
      <c r="BM36" s="431">
        <v>21.39676</v>
      </c>
      <c r="BN36" s="431">
        <v>20.582339999999999</v>
      </c>
      <c r="BO36" s="431">
        <v>20.187580000000001</v>
      </c>
      <c r="BP36" s="431">
        <v>20.00478</v>
      </c>
      <c r="BQ36" s="431">
        <v>20.000240000000002</v>
      </c>
      <c r="BR36" s="431">
        <v>20.47279</v>
      </c>
      <c r="BS36" s="431">
        <v>20.876999999999999</v>
      </c>
      <c r="BT36" s="431">
        <v>20.761959999999998</v>
      </c>
      <c r="BU36" s="431">
        <v>20.842659999999999</v>
      </c>
      <c r="BV36" s="431">
        <v>20.382940000000001</v>
      </c>
    </row>
    <row r="37" spans="1:74" ht="11.1" customHeight="1" x14ac:dyDescent="0.2">
      <c r="A37" s="29"/>
      <c r="B37" s="461" t="s">
        <v>1062</v>
      </c>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34"/>
      <c r="BE37" s="434"/>
      <c r="BF37" s="434"/>
      <c r="BG37" s="434"/>
      <c r="BH37" s="434"/>
      <c r="BI37" s="434"/>
      <c r="BJ37" s="434"/>
      <c r="BK37" s="434"/>
      <c r="BL37" s="434"/>
      <c r="BM37" s="434"/>
      <c r="BN37" s="434"/>
      <c r="BO37" s="434"/>
      <c r="BP37" s="434"/>
      <c r="BQ37" s="434"/>
      <c r="BR37" s="434"/>
      <c r="BS37" s="434"/>
      <c r="BT37" s="434"/>
      <c r="BU37" s="434"/>
      <c r="BV37" s="434"/>
    </row>
    <row r="38" spans="1:74" ht="11.1" customHeight="1" x14ac:dyDescent="0.2">
      <c r="A38" s="29" t="s">
        <v>3</v>
      </c>
      <c r="B38" s="464" t="s">
        <v>22</v>
      </c>
      <c r="C38" s="419">
        <v>6.37</v>
      </c>
      <c r="D38" s="419">
        <v>6.44</v>
      </c>
      <c r="E38" s="419">
        <v>6.39</v>
      </c>
      <c r="F38" s="419">
        <v>6.39</v>
      </c>
      <c r="G38" s="419">
        <v>6.54</v>
      </c>
      <c r="H38" s="419">
        <v>6.94</v>
      </c>
      <c r="I38" s="419">
        <v>7.16</v>
      </c>
      <c r="J38" s="419">
        <v>7.07</v>
      </c>
      <c r="K38" s="419">
        <v>7</v>
      </c>
      <c r="L38" s="419">
        <v>6.72</v>
      </c>
      <c r="M38" s="419">
        <v>6.49</v>
      </c>
      <c r="N38" s="419">
        <v>6.41</v>
      </c>
      <c r="O38" s="419">
        <v>6.32</v>
      </c>
      <c r="P38" s="419">
        <v>7.75</v>
      </c>
      <c r="Q38" s="419">
        <v>6.98</v>
      </c>
      <c r="R38" s="419">
        <v>6.7</v>
      </c>
      <c r="S38" s="419">
        <v>6.65</v>
      </c>
      <c r="T38" s="419">
        <v>7.22</v>
      </c>
      <c r="U38" s="419">
        <v>7.42</v>
      </c>
      <c r="V38" s="419">
        <v>7.54</v>
      </c>
      <c r="W38" s="419">
        <v>7.61</v>
      </c>
      <c r="X38" s="419">
        <v>7.44</v>
      </c>
      <c r="Y38" s="419">
        <v>7.37</v>
      </c>
      <c r="Z38" s="419">
        <v>7.06</v>
      </c>
      <c r="AA38" s="419">
        <v>7.19</v>
      </c>
      <c r="AB38" s="419">
        <v>7.28</v>
      </c>
      <c r="AC38" s="419">
        <v>7.37</v>
      </c>
      <c r="AD38" s="419">
        <v>7.7</v>
      </c>
      <c r="AE38" s="419">
        <v>8.25</v>
      </c>
      <c r="AF38" s="419">
        <v>8.85</v>
      </c>
      <c r="AG38" s="419">
        <v>9.31</v>
      </c>
      <c r="AH38" s="419">
        <v>9.3800000000000008</v>
      </c>
      <c r="AI38" s="419">
        <v>9.06</v>
      </c>
      <c r="AJ38" s="419">
        <v>8.4499999999999993</v>
      </c>
      <c r="AK38" s="419">
        <v>8.14</v>
      </c>
      <c r="AL38" s="419">
        <v>8.5</v>
      </c>
      <c r="AM38" s="419">
        <v>8.32</v>
      </c>
      <c r="AN38" s="419">
        <v>8.1</v>
      </c>
      <c r="AO38" s="419">
        <v>7.79</v>
      </c>
      <c r="AP38" s="419">
        <v>7.5</v>
      </c>
      <c r="AQ38" s="419">
        <v>7.62</v>
      </c>
      <c r="AR38" s="419">
        <v>8.08</v>
      </c>
      <c r="AS38" s="419">
        <v>8.32</v>
      </c>
      <c r="AT38" s="419">
        <v>8.8699999999999992</v>
      </c>
      <c r="AU38" s="419">
        <v>8.44</v>
      </c>
      <c r="AV38" s="419">
        <v>8.01</v>
      </c>
      <c r="AW38" s="419">
        <v>7.81</v>
      </c>
      <c r="AX38" s="419">
        <v>7.66</v>
      </c>
      <c r="AY38" s="419">
        <v>8.1</v>
      </c>
      <c r="AZ38" s="419">
        <v>7.81</v>
      </c>
      <c r="BA38" s="419">
        <v>7.73</v>
      </c>
      <c r="BB38" s="419">
        <v>7.2350390000000004</v>
      </c>
      <c r="BC38" s="419">
        <v>7.5445710000000004</v>
      </c>
      <c r="BD38" s="431">
        <v>7.9385909999999997</v>
      </c>
      <c r="BE38" s="431">
        <v>8.1268709999999995</v>
      </c>
      <c r="BF38" s="431">
        <v>8.5611110000000004</v>
      </c>
      <c r="BG38" s="431">
        <v>8.3061140000000009</v>
      </c>
      <c r="BH38" s="431">
        <v>7.8478919999999999</v>
      </c>
      <c r="BI38" s="431">
        <v>7.7093550000000004</v>
      </c>
      <c r="BJ38" s="431">
        <v>7.7865120000000001</v>
      </c>
      <c r="BK38" s="431">
        <v>7.9236279999999999</v>
      </c>
      <c r="BL38" s="431">
        <v>8.1798640000000002</v>
      </c>
      <c r="BM38" s="431">
        <v>7.9460179999999996</v>
      </c>
      <c r="BN38" s="431">
        <v>7.4448350000000003</v>
      </c>
      <c r="BO38" s="431">
        <v>7.5950879999999996</v>
      </c>
      <c r="BP38" s="431">
        <v>7.9825670000000004</v>
      </c>
      <c r="BQ38" s="431">
        <v>8.2484079999999995</v>
      </c>
      <c r="BR38" s="431">
        <v>8.5839809999999996</v>
      </c>
      <c r="BS38" s="431">
        <v>8.2663440000000001</v>
      </c>
      <c r="BT38" s="431">
        <v>7.8732230000000003</v>
      </c>
      <c r="BU38" s="431">
        <v>7.7595700000000001</v>
      </c>
      <c r="BV38" s="431">
        <v>7.8365299999999998</v>
      </c>
    </row>
    <row r="39" spans="1:74" ht="11.1" customHeight="1" x14ac:dyDescent="0.2">
      <c r="A39" s="29" t="s">
        <v>4</v>
      </c>
      <c r="B39" s="464" t="s">
        <v>6</v>
      </c>
      <c r="C39" s="419">
        <v>10.18</v>
      </c>
      <c r="D39" s="419">
        <v>10.3</v>
      </c>
      <c r="E39" s="419">
        <v>10.34</v>
      </c>
      <c r="F39" s="419">
        <v>10.37</v>
      </c>
      <c r="G39" s="419">
        <v>10.4</v>
      </c>
      <c r="H39" s="419">
        <v>10.89</v>
      </c>
      <c r="I39" s="419">
        <v>10.84</v>
      </c>
      <c r="J39" s="419">
        <v>10.9</v>
      </c>
      <c r="K39" s="419">
        <v>11.02</v>
      </c>
      <c r="L39" s="419">
        <v>10.72</v>
      </c>
      <c r="M39" s="419">
        <v>10.53</v>
      </c>
      <c r="N39" s="419">
        <v>10.41</v>
      </c>
      <c r="O39" s="419">
        <v>10.27</v>
      </c>
      <c r="P39" s="419">
        <v>11.36</v>
      </c>
      <c r="Q39" s="419">
        <v>11.08</v>
      </c>
      <c r="R39" s="419">
        <v>10.87</v>
      </c>
      <c r="S39" s="419">
        <v>10.86</v>
      </c>
      <c r="T39" s="419">
        <v>11.33</v>
      </c>
      <c r="U39" s="419">
        <v>11.46</v>
      </c>
      <c r="V39" s="419">
        <v>11.52</v>
      </c>
      <c r="W39" s="419">
        <v>11.65</v>
      </c>
      <c r="X39" s="419">
        <v>11.52</v>
      </c>
      <c r="Y39" s="419">
        <v>11.29</v>
      </c>
      <c r="Z39" s="419">
        <v>11.15</v>
      </c>
      <c r="AA39" s="419">
        <v>11.26</v>
      </c>
      <c r="AB39" s="419">
        <v>11.66</v>
      </c>
      <c r="AC39" s="419">
        <v>11.65</v>
      </c>
      <c r="AD39" s="419">
        <v>11.82</v>
      </c>
      <c r="AE39" s="419">
        <v>12</v>
      </c>
      <c r="AF39" s="419">
        <v>12.75</v>
      </c>
      <c r="AG39" s="419">
        <v>13.02</v>
      </c>
      <c r="AH39" s="419">
        <v>13.41</v>
      </c>
      <c r="AI39" s="419">
        <v>13.28</v>
      </c>
      <c r="AJ39" s="419">
        <v>12.89</v>
      </c>
      <c r="AK39" s="419">
        <v>12.33</v>
      </c>
      <c r="AL39" s="419">
        <v>12.28</v>
      </c>
      <c r="AM39" s="419">
        <v>12.75</v>
      </c>
      <c r="AN39" s="419">
        <v>12.7</v>
      </c>
      <c r="AO39" s="419">
        <v>12.48</v>
      </c>
      <c r="AP39" s="419">
        <v>12.21</v>
      </c>
      <c r="AQ39" s="419">
        <v>12.32</v>
      </c>
      <c r="AR39" s="419">
        <v>12.77</v>
      </c>
      <c r="AS39" s="419">
        <v>13.07</v>
      </c>
      <c r="AT39" s="419">
        <v>13.24</v>
      </c>
      <c r="AU39" s="419">
        <v>13.23</v>
      </c>
      <c r="AV39" s="419">
        <v>12.86</v>
      </c>
      <c r="AW39" s="419">
        <v>12.62</v>
      </c>
      <c r="AX39" s="419">
        <v>12.39</v>
      </c>
      <c r="AY39" s="419">
        <v>12.68</v>
      </c>
      <c r="AZ39" s="419">
        <v>12.81</v>
      </c>
      <c r="BA39" s="419">
        <v>12.76</v>
      </c>
      <c r="BB39" s="419">
        <v>12.221299999999999</v>
      </c>
      <c r="BC39" s="419">
        <v>12.2521</v>
      </c>
      <c r="BD39" s="431">
        <v>12.69877</v>
      </c>
      <c r="BE39" s="431">
        <v>13.007809999999999</v>
      </c>
      <c r="BF39" s="431">
        <v>13.216620000000001</v>
      </c>
      <c r="BG39" s="431">
        <v>13.264379999999999</v>
      </c>
      <c r="BH39" s="431">
        <v>12.850630000000001</v>
      </c>
      <c r="BI39" s="431">
        <v>12.584680000000001</v>
      </c>
      <c r="BJ39" s="431">
        <v>12.34722</v>
      </c>
      <c r="BK39" s="431">
        <v>12.617139999999999</v>
      </c>
      <c r="BL39" s="431">
        <v>12.826370000000001</v>
      </c>
      <c r="BM39" s="431">
        <v>12.842879999999999</v>
      </c>
      <c r="BN39" s="431">
        <v>12.41682</v>
      </c>
      <c r="BO39" s="431">
        <v>12.51566</v>
      </c>
      <c r="BP39" s="431">
        <v>13.03933</v>
      </c>
      <c r="BQ39" s="431">
        <v>13.411989999999999</v>
      </c>
      <c r="BR39" s="431">
        <v>13.64925</v>
      </c>
      <c r="BS39" s="431">
        <v>13.711550000000001</v>
      </c>
      <c r="BT39" s="431">
        <v>13.28689</v>
      </c>
      <c r="BU39" s="431">
        <v>13.001799999999999</v>
      </c>
      <c r="BV39" s="431">
        <v>12.720840000000001</v>
      </c>
    </row>
    <row r="40" spans="1:74" ht="11.1" customHeight="1" x14ac:dyDescent="0.2">
      <c r="A40" s="29" t="s">
        <v>290</v>
      </c>
      <c r="B40" s="465" t="s">
        <v>5</v>
      </c>
      <c r="C40" s="452">
        <v>12.76</v>
      </c>
      <c r="D40" s="452">
        <v>12.82</v>
      </c>
      <c r="E40" s="452">
        <v>13.04</v>
      </c>
      <c r="F40" s="452">
        <v>13.24</v>
      </c>
      <c r="G40" s="452">
        <v>13.1</v>
      </c>
      <c r="H40" s="452">
        <v>13.22</v>
      </c>
      <c r="I40" s="452">
        <v>13.21</v>
      </c>
      <c r="J40" s="452">
        <v>13.26</v>
      </c>
      <c r="K40" s="452">
        <v>13.49</v>
      </c>
      <c r="L40" s="452">
        <v>13.66</v>
      </c>
      <c r="M40" s="452">
        <v>13.31</v>
      </c>
      <c r="N40" s="452">
        <v>12.78</v>
      </c>
      <c r="O40" s="452">
        <v>12.62</v>
      </c>
      <c r="P40" s="452">
        <v>13.01</v>
      </c>
      <c r="Q40" s="452">
        <v>13.24</v>
      </c>
      <c r="R40" s="452">
        <v>13.73</v>
      </c>
      <c r="S40" s="452">
        <v>13.86</v>
      </c>
      <c r="T40" s="452">
        <v>13.83</v>
      </c>
      <c r="U40" s="452">
        <v>13.83</v>
      </c>
      <c r="V40" s="452">
        <v>13.92</v>
      </c>
      <c r="W40" s="452">
        <v>14.14</v>
      </c>
      <c r="X40" s="452">
        <v>14.06</v>
      </c>
      <c r="Y40" s="452">
        <v>14.07</v>
      </c>
      <c r="Z40" s="452">
        <v>13.72</v>
      </c>
      <c r="AA40" s="452">
        <v>13.64</v>
      </c>
      <c r="AB40" s="452">
        <v>13.76</v>
      </c>
      <c r="AC40" s="452">
        <v>14.41</v>
      </c>
      <c r="AD40" s="452">
        <v>14.57</v>
      </c>
      <c r="AE40" s="452">
        <v>14.89</v>
      </c>
      <c r="AF40" s="452">
        <v>15.3</v>
      </c>
      <c r="AG40" s="452">
        <v>15.31</v>
      </c>
      <c r="AH40" s="452">
        <v>15.82</v>
      </c>
      <c r="AI40" s="452">
        <v>16.190000000000001</v>
      </c>
      <c r="AJ40" s="452">
        <v>15.99</v>
      </c>
      <c r="AK40" s="452">
        <v>15.55</v>
      </c>
      <c r="AL40" s="452">
        <v>14.94</v>
      </c>
      <c r="AM40" s="452">
        <v>15.47</v>
      </c>
      <c r="AN40" s="452">
        <v>15.98</v>
      </c>
      <c r="AO40" s="452">
        <v>15.91</v>
      </c>
      <c r="AP40" s="452">
        <v>16.100000000000001</v>
      </c>
      <c r="AQ40" s="452">
        <v>16.149999999999999</v>
      </c>
      <c r="AR40" s="452">
        <v>16.11</v>
      </c>
      <c r="AS40" s="452">
        <v>15.89</v>
      </c>
      <c r="AT40" s="452">
        <v>15.93</v>
      </c>
      <c r="AU40" s="452">
        <v>16.29</v>
      </c>
      <c r="AV40" s="452">
        <v>16.2</v>
      </c>
      <c r="AW40" s="452">
        <v>16.190000000000001</v>
      </c>
      <c r="AX40" s="452">
        <v>15.73</v>
      </c>
      <c r="AY40" s="452">
        <v>15.45</v>
      </c>
      <c r="AZ40" s="452">
        <v>16.100000000000001</v>
      </c>
      <c r="BA40" s="452">
        <v>16.68</v>
      </c>
      <c r="BB40" s="452">
        <v>16.56476</v>
      </c>
      <c r="BC40" s="452">
        <v>16.264959999999999</v>
      </c>
      <c r="BD40" s="458">
        <v>16.120439999999999</v>
      </c>
      <c r="BE40" s="458">
        <v>15.86783</v>
      </c>
      <c r="BF40" s="458">
        <v>15.9803</v>
      </c>
      <c r="BG40" s="458">
        <v>16.39639</v>
      </c>
      <c r="BH40" s="458">
        <v>16.07216</v>
      </c>
      <c r="BI40" s="458">
        <v>16.06596</v>
      </c>
      <c r="BJ40" s="458">
        <v>15.572929999999999</v>
      </c>
      <c r="BK40" s="458">
        <v>15.54031</v>
      </c>
      <c r="BL40" s="458">
        <v>16.106590000000001</v>
      </c>
      <c r="BM40" s="458">
        <v>16.728899999999999</v>
      </c>
      <c r="BN40" s="458">
        <v>16.834610000000001</v>
      </c>
      <c r="BO40" s="458">
        <v>16.568370000000002</v>
      </c>
      <c r="BP40" s="458">
        <v>16.446639999999999</v>
      </c>
      <c r="BQ40" s="458">
        <v>16.279219999999999</v>
      </c>
      <c r="BR40" s="458">
        <v>16.427320000000002</v>
      </c>
      <c r="BS40" s="458">
        <v>16.883710000000001</v>
      </c>
      <c r="BT40" s="458">
        <v>16.49832</v>
      </c>
      <c r="BU40" s="458">
        <v>16.607990000000001</v>
      </c>
      <c r="BV40" s="458">
        <v>16.09686</v>
      </c>
    </row>
    <row r="41" spans="1:74" s="179" customFormat="1" ht="12" customHeight="1" x14ac:dyDescent="0.2">
      <c r="A41" s="178"/>
      <c r="B41" s="807" t="s">
        <v>537</v>
      </c>
      <c r="C41" s="791"/>
      <c r="D41" s="791"/>
      <c r="E41" s="791"/>
      <c r="F41" s="791"/>
      <c r="G41" s="791"/>
      <c r="H41" s="791"/>
      <c r="I41" s="791"/>
      <c r="J41" s="791"/>
      <c r="K41" s="791"/>
      <c r="L41" s="791"/>
      <c r="M41" s="791"/>
      <c r="N41" s="791"/>
      <c r="O41" s="791"/>
      <c r="P41" s="791"/>
      <c r="Q41" s="792"/>
      <c r="AY41" s="222"/>
      <c r="AZ41" s="222"/>
      <c r="BA41" s="222"/>
      <c r="BB41" s="222"/>
      <c r="BC41" s="222"/>
      <c r="BD41" s="310"/>
      <c r="BE41" s="310"/>
      <c r="BF41" s="310"/>
      <c r="BG41" s="222"/>
      <c r="BH41" s="222"/>
      <c r="BI41" s="222"/>
      <c r="BJ41" s="222"/>
    </row>
    <row r="42" spans="1:74" s="179" customFormat="1" ht="12" customHeight="1" x14ac:dyDescent="0.2">
      <c r="A42" s="178"/>
      <c r="B42" s="807" t="s">
        <v>538</v>
      </c>
      <c r="C42" s="791"/>
      <c r="D42" s="791"/>
      <c r="E42" s="791"/>
      <c r="F42" s="791"/>
      <c r="G42" s="791"/>
      <c r="H42" s="791"/>
      <c r="I42" s="791"/>
      <c r="J42" s="791"/>
      <c r="K42" s="791"/>
      <c r="L42" s="791"/>
      <c r="M42" s="791"/>
      <c r="N42" s="791"/>
      <c r="O42" s="791"/>
      <c r="P42" s="791"/>
      <c r="Q42" s="792"/>
      <c r="AY42" s="222"/>
      <c r="AZ42" s="222"/>
      <c r="BA42" s="222"/>
      <c r="BB42" s="222"/>
      <c r="BC42" s="222"/>
      <c r="BD42" s="310"/>
      <c r="BE42" s="310"/>
      <c r="BF42" s="310"/>
      <c r="BG42" s="222"/>
      <c r="BH42" s="222"/>
      <c r="BI42" s="222"/>
      <c r="BJ42" s="222"/>
    </row>
    <row r="43" spans="1:74" s="179" customFormat="1" ht="12" customHeight="1" x14ac:dyDescent="0.2">
      <c r="A43" s="178"/>
      <c r="B43" s="807" t="s">
        <v>602</v>
      </c>
      <c r="C43" s="791"/>
      <c r="D43" s="791"/>
      <c r="E43" s="791"/>
      <c r="F43" s="791"/>
      <c r="G43" s="791"/>
      <c r="H43" s="791"/>
      <c r="I43" s="791"/>
      <c r="J43" s="791"/>
      <c r="K43" s="791"/>
      <c r="L43" s="791"/>
      <c r="M43" s="791"/>
      <c r="N43" s="791"/>
      <c r="O43" s="791"/>
      <c r="P43" s="791"/>
      <c r="Q43" s="792"/>
      <c r="AY43" s="222"/>
      <c r="AZ43" s="222"/>
      <c r="BA43" s="222"/>
      <c r="BB43" s="222"/>
      <c r="BC43" s="222"/>
      <c r="BD43" s="310"/>
      <c r="BE43" s="310"/>
      <c r="BF43" s="310"/>
      <c r="BG43" s="222"/>
      <c r="BH43" s="222"/>
      <c r="BI43" s="222"/>
      <c r="BJ43" s="222"/>
    </row>
    <row r="44" spans="1:74" s="179" customFormat="1" ht="12" customHeight="1" x14ac:dyDescent="0.2">
      <c r="A44" s="178"/>
      <c r="B44" s="798" t="s">
        <v>520</v>
      </c>
      <c r="C44" s="780"/>
      <c r="D44" s="780"/>
      <c r="E44" s="780"/>
      <c r="F44" s="780"/>
      <c r="G44" s="780"/>
      <c r="H44" s="780"/>
      <c r="I44" s="780"/>
      <c r="J44" s="780"/>
      <c r="K44" s="780"/>
      <c r="L44" s="780"/>
      <c r="M44" s="780"/>
      <c r="N44" s="780"/>
      <c r="O44" s="780"/>
      <c r="P44" s="780"/>
      <c r="Q44" s="780"/>
      <c r="AY44" s="222"/>
      <c r="AZ44" s="222"/>
      <c r="BA44" s="222"/>
      <c r="BB44" s="222"/>
      <c r="BC44" s="222"/>
      <c r="BD44" s="310"/>
      <c r="BE44" s="310"/>
      <c r="BF44" s="310"/>
      <c r="BG44" s="222"/>
      <c r="BH44" s="222"/>
      <c r="BI44" s="222"/>
      <c r="BJ44" s="222"/>
    </row>
    <row r="45" spans="1:74" s="183" customFormat="1" ht="12" customHeight="1" x14ac:dyDescent="0.2">
      <c r="A45" s="182"/>
      <c r="B45" s="404" t="s">
        <v>929</v>
      </c>
      <c r="C45" s="402"/>
      <c r="D45" s="402"/>
      <c r="E45" s="402"/>
      <c r="F45" s="402"/>
      <c r="G45" s="402"/>
      <c r="H45" s="402"/>
      <c r="I45" s="402"/>
      <c r="J45" s="402"/>
      <c r="K45" s="402"/>
      <c r="L45" s="402"/>
      <c r="M45" s="402"/>
      <c r="N45" s="402"/>
      <c r="O45" s="402"/>
      <c r="P45" s="402"/>
      <c r="Q45" s="402"/>
      <c r="AY45" s="250"/>
      <c r="AZ45" s="250"/>
      <c r="BA45" s="250"/>
      <c r="BB45" s="250"/>
      <c r="BC45" s="250"/>
      <c r="BD45" s="308"/>
      <c r="BE45" s="308"/>
      <c r="BF45" s="308"/>
      <c r="BG45" s="250"/>
      <c r="BH45" s="250"/>
      <c r="BI45" s="250"/>
      <c r="BJ45" s="250"/>
    </row>
    <row r="46" spans="1:74" s="179" customFormat="1" ht="12" customHeight="1" x14ac:dyDescent="0.2">
      <c r="A46" s="178"/>
      <c r="B46" s="788" t="str">
        <f>Dates!$G$2</f>
        <v>EIA completed modeling and analysis for this report on Thursday, June 6, 2024.</v>
      </c>
      <c r="C46" s="789"/>
      <c r="D46" s="789"/>
      <c r="E46" s="789"/>
      <c r="F46" s="789"/>
      <c r="G46" s="789"/>
      <c r="H46" s="789"/>
      <c r="I46" s="789"/>
      <c r="J46" s="789"/>
      <c r="K46" s="789"/>
      <c r="L46" s="789"/>
      <c r="M46" s="789"/>
      <c r="N46" s="789"/>
      <c r="O46" s="789"/>
      <c r="P46" s="789"/>
      <c r="Q46" s="789"/>
      <c r="AY46" s="222"/>
      <c r="AZ46" s="222"/>
      <c r="BA46" s="222"/>
      <c r="BB46" s="222"/>
      <c r="BC46" s="222"/>
      <c r="BD46" s="310"/>
      <c r="BE46" s="310"/>
      <c r="BF46" s="310"/>
      <c r="BG46" s="222"/>
      <c r="BH46" s="222"/>
      <c r="BI46" s="222"/>
      <c r="BJ46" s="222"/>
    </row>
    <row r="47" spans="1:74" s="179" customFormat="1" ht="12" customHeight="1" x14ac:dyDescent="0.2">
      <c r="A47" s="178"/>
      <c r="B47" s="803" t="s">
        <v>213</v>
      </c>
      <c r="C47" s="789"/>
      <c r="D47" s="789"/>
      <c r="E47" s="789"/>
      <c r="F47" s="789"/>
      <c r="G47" s="789"/>
      <c r="H47" s="789"/>
      <c r="I47" s="789"/>
      <c r="J47" s="789"/>
      <c r="K47" s="789"/>
      <c r="L47" s="789"/>
      <c r="M47" s="789"/>
      <c r="N47" s="789"/>
      <c r="O47" s="789"/>
      <c r="P47" s="789"/>
      <c r="Q47" s="789"/>
      <c r="AY47" s="222"/>
      <c r="AZ47" s="222"/>
      <c r="BA47" s="222"/>
      <c r="BB47" s="222"/>
      <c r="BC47" s="222"/>
      <c r="BD47" s="310"/>
      <c r="BE47" s="310"/>
      <c r="BF47" s="310"/>
      <c r="BG47" s="222"/>
      <c r="BH47" s="222"/>
      <c r="BI47" s="222"/>
      <c r="BJ47" s="222"/>
    </row>
    <row r="48" spans="1:74" s="179" customFormat="1" ht="12" customHeight="1" x14ac:dyDescent="0.2">
      <c r="A48" s="178"/>
      <c r="B48" s="804" t="s">
        <v>831</v>
      </c>
      <c r="C48" s="780"/>
      <c r="D48" s="780"/>
      <c r="E48" s="780"/>
      <c r="F48" s="780"/>
      <c r="G48" s="780"/>
      <c r="H48" s="780"/>
      <c r="I48" s="780"/>
      <c r="J48" s="780"/>
      <c r="K48" s="780"/>
      <c r="L48" s="780"/>
      <c r="M48" s="780"/>
      <c r="N48" s="780"/>
      <c r="O48" s="780"/>
      <c r="P48" s="780"/>
      <c r="Q48" s="780"/>
      <c r="AY48" s="222"/>
      <c r="AZ48" s="222"/>
      <c r="BA48" s="222"/>
      <c r="BB48" s="222"/>
      <c r="BC48" s="222"/>
      <c r="BD48" s="310"/>
      <c r="BE48" s="310"/>
      <c r="BF48" s="310"/>
      <c r="BG48" s="222"/>
      <c r="BH48" s="222"/>
      <c r="BI48" s="222"/>
      <c r="BJ48" s="222"/>
    </row>
    <row r="49" spans="1:74" s="179" customFormat="1" ht="12" customHeight="1" x14ac:dyDescent="0.2">
      <c r="A49" s="178"/>
      <c r="B49" s="790" t="s">
        <v>539</v>
      </c>
      <c r="C49" s="791"/>
      <c r="D49" s="791"/>
      <c r="E49" s="791"/>
      <c r="F49" s="791"/>
      <c r="G49" s="791"/>
      <c r="H49" s="791"/>
      <c r="I49" s="791"/>
      <c r="J49" s="791"/>
      <c r="K49" s="791"/>
      <c r="L49" s="791"/>
      <c r="M49" s="791"/>
      <c r="N49" s="791"/>
      <c r="O49" s="791"/>
      <c r="P49" s="791"/>
      <c r="Q49" s="792"/>
      <c r="AY49" s="222"/>
      <c r="AZ49" s="222"/>
      <c r="BA49" s="222"/>
      <c r="BB49" s="222"/>
      <c r="BC49" s="222"/>
      <c r="BD49" s="310"/>
      <c r="BE49" s="310"/>
      <c r="BF49" s="310"/>
      <c r="BG49" s="222"/>
      <c r="BH49" s="222"/>
      <c r="BI49" s="222"/>
      <c r="BJ49" s="222"/>
    </row>
    <row r="50" spans="1:74" s="179" customFormat="1" ht="12" customHeight="1" x14ac:dyDescent="0.2">
      <c r="A50" s="178"/>
      <c r="B50" s="810" t="s">
        <v>540</v>
      </c>
      <c r="C50" s="792"/>
      <c r="D50" s="792"/>
      <c r="E50" s="792"/>
      <c r="F50" s="792"/>
      <c r="G50" s="792"/>
      <c r="H50" s="792"/>
      <c r="I50" s="792"/>
      <c r="J50" s="792"/>
      <c r="K50" s="792"/>
      <c r="L50" s="792"/>
      <c r="M50" s="792"/>
      <c r="N50" s="792"/>
      <c r="O50" s="792"/>
      <c r="P50" s="792"/>
      <c r="Q50" s="792"/>
      <c r="AY50" s="222"/>
      <c r="AZ50" s="222"/>
      <c r="BA50" s="222"/>
      <c r="BB50" s="222"/>
      <c r="BC50" s="222"/>
      <c r="BD50" s="310"/>
      <c r="BE50" s="310"/>
      <c r="BF50" s="310"/>
      <c r="BG50" s="222"/>
      <c r="BH50" s="222"/>
      <c r="BI50" s="222"/>
      <c r="BJ50" s="222"/>
    </row>
    <row r="51" spans="1:74" s="179" customFormat="1" ht="12" customHeight="1" x14ac:dyDescent="0.2">
      <c r="A51" s="178"/>
      <c r="B51" s="806" t="s">
        <v>888</v>
      </c>
      <c r="C51" s="792"/>
      <c r="D51" s="792"/>
      <c r="E51" s="792"/>
      <c r="F51" s="792"/>
      <c r="G51" s="792"/>
      <c r="H51" s="792"/>
      <c r="I51" s="792"/>
      <c r="J51" s="792"/>
      <c r="K51" s="792"/>
      <c r="L51" s="792"/>
      <c r="M51" s="792"/>
      <c r="N51" s="792"/>
      <c r="O51" s="792"/>
      <c r="P51" s="792"/>
      <c r="Q51" s="792"/>
      <c r="AY51" s="222"/>
      <c r="AZ51" s="222"/>
      <c r="BA51" s="222"/>
      <c r="BB51" s="222"/>
      <c r="BC51" s="222"/>
      <c r="BD51" s="310"/>
      <c r="BE51" s="310"/>
      <c r="BF51" s="310"/>
      <c r="BG51" s="222"/>
      <c r="BH51" s="222"/>
      <c r="BI51" s="222"/>
      <c r="BJ51" s="222"/>
    </row>
    <row r="52" spans="1:74" s="179" customFormat="1" ht="12" customHeight="1" x14ac:dyDescent="0.2">
      <c r="A52" s="178"/>
      <c r="B52" s="809" t="s">
        <v>889</v>
      </c>
      <c r="C52" s="809"/>
      <c r="D52" s="809"/>
      <c r="E52" s="809"/>
      <c r="F52" s="809"/>
      <c r="G52" s="809"/>
      <c r="H52" s="809"/>
      <c r="I52" s="809"/>
      <c r="J52" s="809"/>
      <c r="K52" s="809"/>
      <c r="L52" s="809"/>
      <c r="M52" s="809"/>
      <c r="N52" s="809"/>
      <c r="O52" s="809"/>
      <c r="P52" s="809"/>
      <c r="Q52" s="809"/>
      <c r="AY52" s="222"/>
      <c r="AZ52" s="222"/>
      <c r="BA52" s="222"/>
      <c r="BB52" s="222"/>
      <c r="BC52" s="222"/>
      <c r="BD52" s="310"/>
      <c r="BE52" s="310"/>
      <c r="BF52" s="310"/>
      <c r="BG52" s="222"/>
      <c r="BH52" s="222"/>
      <c r="BI52" s="222"/>
      <c r="BJ52" s="222"/>
    </row>
    <row r="53" spans="1:74" s="181" customFormat="1" ht="12" customHeight="1" x14ac:dyDescent="0.2">
      <c r="A53" s="180"/>
      <c r="B53" s="800" t="s">
        <v>536</v>
      </c>
      <c r="C53" s="801"/>
      <c r="D53" s="801"/>
      <c r="E53" s="801"/>
      <c r="F53" s="801"/>
      <c r="G53" s="801"/>
      <c r="H53" s="801"/>
      <c r="I53" s="801"/>
      <c r="J53" s="801"/>
      <c r="K53" s="801"/>
      <c r="L53" s="801"/>
      <c r="M53" s="801"/>
      <c r="N53" s="801"/>
      <c r="O53" s="801"/>
      <c r="P53" s="801"/>
      <c r="Q53" s="792"/>
      <c r="AY53" s="223"/>
      <c r="AZ53" s="223"/>
      <c r="BA53" s="223"/>
      <c r="BB53" s="223"/>
      <c r="BC53" s="223"/>
      <c r="BD53" s="311"/>
      <c r="BE53" s="311"/>
      <c r="BF53" s="311"/>
      <c r="BG53" s="223"/>
      <c r="BH53" s="223"/>
      <c r="BI53" s="223"/>
      <c r="BJ53" s="223"/>
    </row>
    <row r="54" spans="1:74" ht="12.75" x14ac:dyDescent="0.2">
      <c r="A54" s="180"/>
      <c r="B54" s="808" t="s">
        <v>829</v>
      </c>
      <c r="C54" s="792"/>
      <c r="D54" s="792"/>
      <c r="E54" s="792"/>
      <c r="F54" s="792"/>
      <c r="G54" s="792"/>
      <c r="H54" s="792"/>
      <c r="I54" s="792"/>
      <c r="J54" s="792"/>
      <c r="K54" s="792"/>
      <c r="L54" s="792"/>
      <c r="M54" s="792"/>
      <c r="N54" s="792"/>
      <c r="O54" s="792"/>
      <c r="P54" s="792"/>
      <c r="Q54" s="792"/>
      <c r="BK54" s="162"/>
      <c r="BL54" s="162"/>
      <c r="BM54" s="162"/>
      <c r="BN54" s="162"/>
      <c r="BO54" s="162"/>
      <c r="BP54" s="162"/>
      <c r="BQ54" s="162"/>
      <c r="BR54" s="162"/>
      <c r="BS54" s="162"/>
      <c r="BT54" s="162"/>
      <c r="BU54" s="162"/>
      <c r="BV54" s="162"/>
    </row>
    <row r="55" spans="1:74" x14ac:dyDescent="0.2">
      <c r="BK55" s="162"/>
      <c r="BL55" s="162"/>
      <c r="BM55" s="162"/>
      <c r="BN55" s="162"/>
      <c r="BO55" s="162"/>
      <c r="BP55" s="162"/>
      <c r="BQ55" s="162"/>
      <c r="BR55" s="162"/>
      <c r="BS55" s="162"/>
      <c r="BT55" s="162"/>
      <c r="BU55" s="162"/>
      <c r="BV55" s="162"/>
    </row>
    <row r="56" spans="1:74" x14ac:dyDescent="0.2">
      <c r="BK56" s="162"/>
      <c r="BL56" s="162"/>
      <c r="BM56" s="162"/>
      <c r="BN56" s="162"/>
      <c r="BO56" s="162"/>
      <c r="BP56" s="162"/>
      <c r="BQ56" s="162"/>
      <c r="BR56" s="162"/>
      <c r="BS56" s="162"/>
      <c r="BT56" s="162"/>
      <c r="BU56" s="162"/>
      <c r="BV56" s="162"/>
    </row>
    <row r="57" spans="1:74" x14ac:dyDescent="0.2">
      <c r="BK57" s="162"/>
      <c r="BL57" s="162"/>
      <c r="BM57" s="162"/>
      <c r="BN57" s="162"/>
      <c r="BO57" s="162"/>
      <c r="BP57" s="162"/>
      <c r="BQ57" s="162"/>
      <c r="BR57" s="162"/>
      <c r="BS57" s="162"/>
      <c r="BT57" s="162"/>
      <c r="BU57" s="162"/>
      <c r="BV57" s="162"/>
    </row>
    <row r="58" spans="1:74" x14ac:dyDescent="0.2">
      <c r="BK58" s="162"/>
      <c r="BL58" s="162"/>
      <c r="BM58" s="162"/>
      <c r="BN58" s="162"/>
      <c r="BO58" s="162"/>
      <c r="BP58" s="162"/>
      <c r="BQ58" s="162"/>
      <c r="BR58" s="162"/>
      <c r="BS58" s="162"/>
      <c r="BT58" s="162"/>
      <c r="BU58" s="162"/>
      <c r="BV58" s="162"/>
    </row>
    <row r="59" spans="1:74" x14ac:dyDescent="0.2">
      <c r="BK59" s="162"/>
      <c r="BL59" s="162"/>
      <c r="BM59" s="162"/>
      <c r="BN59" s="162"/>
      <c r="BO59" s="162"/>
      <c r="BP59" s="162"/>
      <c r="BQ59" s="162"/>
      <c r="BR59" s="162"/>
      <c r="BS59" s="162"/>
      <c r="BT59" s="162"/>
      <c r="BU59" s="162"/>
      <c r="BV59" s="162"/>
    </row>
    <row r="60" spans="1:74" x14ac:dyDescent="0.2">
      <c r="BK60" s="162"/>
      <c r="BL60" s="162"/>
      <c r="BM60" s="162"/>
      <c r="BN60" s="162"/>
      <c r="BO60" s="162"/>
      <c r="BP60" s="162"/>
      <c r="BQ60" s="162"/>
      <c r="BR60" s="162"/>
      <c r="BS60" s="162"/>
      <c r="BT60" s="162"/>
      <c r="BU60" s="162"/>
      <c r="BV60" s="162"/>
    </row>
    <row r="61" spans="1:74" x14ac:dyDescent="0.2">
      <c r="BK61" s="162"/>
      <c r="BL61" s="162"/>
      <c r="BM61" s="162"/>
      <c r="BN61" s="162"/>
      <c r="BO61" s="162"/>
      <c r="BP61" s="162"/>
      <c r="BQ61" s="162"/>
      <c r="BR61" s="162"/>
      <c r="BS61" s="162"/>
      <c r="BT61" s="162"/>
      <c r="BU61" s="162"/>
      <c r="BV61" s="162"/>
    </row>
    <row r="62" spans="1:74" x14ac:dyDescent="0.2">
      <c r="BK62" s="162"/>
      <c r="BL62" s="162"/>
      <c r="BM62" s="162"/>
      <c r="BN62" s="162"/>
      <c r="BO62" s="162"/>
      <c r="BP62" s="162"/>
      <c r="BQ62" s="162"/>
      <c r="BR62" s="162"/>
      <c r="BS62" s="162"/>
      <c r="BT62" s="162"/>
      <c r="BU62" s="162"/>
      <c r="BV62" s="162"/>
    </row>
    <row r="63" spans="1:74" x14ac:dyDescent="0.2">
      <c r="BK63" s="162"/>
      <c r="BL63" s="162"/>
      <c r="BM63" s="162"/>
      <c r="BN63" s="162"/>
      <c r="BO63" s="162"/>
      <c r="BP63" s="162"/>
      <c r="BQ63" s="162"/>
      <c r="BR63" s="162"/>
      <c r="BS63" s="162"/>
      <c r="BT63" s="162"/>
      <c r="BU63" s="162"/>
      <c r="BV63" s="162"/>
    </row>
    <row r="64" spans="1:74" x14ac:dyDescent="0.2">
      <c r="BK64" s="162"/>
      <c r="BL64" s="162"/>
      <c r="BM64" s="162"/>
      <c r="BN64" s="162"/>
      <c r="BO64" s="162"/>
      <c r="BP64" s="162"/>
      <c r="BQ64" s="162"/>
      <c r="BR64" s="162"/>
      <c r="BS64" s="162"/>
      <c r="BT64" s="162"/>
      <c r="BU64" s="162"/>
      <c r="BV64" s="162"/>
    </row>
    <row r="65" spans="63:74" x14ac:dyDescent="0.2">
      <c r="BK65" s="162"/>
      <c r="BL65" s="162"/>
      <c r="BM65" s="162"/>
      <c r="BN65" s="162"/>
      <c r="BO65" s="162"/>
      <c r="BP65" s="162"/>
      <c r="BQ65" s="162"/>
      <c r="BR65" s="162"/>
      <c r="BS65" s="162"/>
      <c r="BT65" s="162"/>
      <c r="BU65" s="162"/>
      <c r="BV65" s="162"/>
    </row>
    <row r="66" spans="63:74" x14ac:dyDescent="0.2">
      <c r="BK66" s="162"/>
      <c r="BL66" s="162"/>
      <c r="BM66" s="162"/>
      <c r="BN66" s="162"/>
      <c r="BO66" s="162"/>
      <c r="BP66" s="162"/>
      <c r="BQ66" s="162"/>
      <c r="BR66" s="162"/>
      <c r="BS66" s="162"/>
      <c r="BT66" s="162"/>
      <c r="BU66" s="162"/>
      <c r="BV66" s="162"/>
    </row>
    <row r="67" spans="63:74" x14ac:dyDescent="0.2">
      <c r="BK67" s="162"/>
      <c r="BL67" s="162"/>
      <c r="BM67" s="162"/>
      <c r="BN67" s="162"/>
      <c r="BO67" s="162"/>
      <c r="BP67" s="162"/>
      <c r="BQ67" s="162"/>
      <c r="BR67" s="162"/>
      <c r="BS67" s="162"/>
      <c r="BT67" s="162"/>
      <c r="BU67" s="162"/>
      <c r="BV67" s="162"/>
    </row>
    <row r="68" spans="63:74" x14ac:dyDescent="0.2">
      <c r="BK68" s="162"/>
      <c r="BL68" s="162"/>
      <c r="BM68" s="162"/>
      <c r="BN68" s="162"/>
      <c r="BO68" s="162"/>
      <c r="BP68" s="162"/>
      <c r="BQ68" s="162"/>
      <c r="BR68" s="162"/>
      <c r="BS68" s="162"/>
      <c r="BT68" s="162"/>
      <c r="BU68" s="162"/>
      <c r="BV68" s="162"/>
    </row>
    <row r="69" spans="63:74" x14ac:dyDescent="0.2">
      <c r="BK69" s="162"/>
      <c r="BL69" s="162"/>
      <c r="BM69" s="162"/>
      <c r="BN69" s="162"/>
      <c r="BO69" s="162"/>
      <c r="BP69" s="162"/>
      <c r="BQ69" s="162"/>
      <c r="BR69" s="162"/>
      <c r="BS69" s="162"/>
      <c r="BT69" s="162"/>
      <c r="BU69" s="162"/>
      <c r="BV69" s="162"/>
    </row>
    <row r="70" spans="63:74" x14ac:dyDescent="0.2">
      <c r="BK70" s="162"/>
      <c r="BL70" s="162"/>
      <c r="BM70" s="162"/>
      <c r="BN70" s="162"/>
      <c r="BO70" s="162"/>
      <c r="BP70" s="162"/>
      <c r="BQ70" s="162"/>
      <c r="BR70" s="162"/>
      <c r="BS70" s="162"/>
      <c r="BT70" s="162"/>
      <c r="BU70" s="162"/>
      <c r="BV70" s="162"/>
    </row>
    <row r="71" spans="63:74" x14ac:dyDescent="0.2">
      <c r="BK71" s="162"/>
      <c r="BL71" s="162"/>
      <c r="BM71" s="162"/>
      <c r="BN71" s="162"/>
      <c r="BO71" s="162"/>
      <c r="BP71" s="162"/>
      <c r="BQ71" s="162"/>
      <c r="BR71" s="162"/>
      <c r="BS71" s="162"/>
      <c r="BT71" s="162"/>
      <c r="BU71" s="162"/>
      <c r="BV71" s="162"/>
    </row>
    <row r="72" spans="63:74" x14ac:dyDescent="0.2">
      <c r="BK72" s="162"/>
      <c r="BL72" s="162"/>
      <c r="BM72" s="162"/>
      <c r="BN72" s="162"/>
      <c r="BO72" s="162"/>
      <c r="BP72" s="162"/>
      <c r="BQ72" s="162"/>
      <c r="BR72" s="162"/>
      <c r="BS72" s="162"/>
      <c r="BT72" s="162"/>
      <c r="BU72" s="162"/>
      <c r="BV72" s="162"/>
    </row>
    <row r="73" spans="63:74" x14ac:dyDescent="0.2">
      <c r="BK73" s="162"/>
      <c r="BL73" s="162"/>
      <c r="BM73" s="162"/>
      <c r="BN73" s="162"/>
      <c r="BO73" s="162"/>
      <c r="BP73" s="162"/>
      <c r="BQ73" s="162"/>
      <c r="BR73" s="162"/>
      <c r="BS73" s="162"/>
      <c r="BT73" s="162"/>
      <c r="BU73" s="162"/>
      <c r="BV73" s="162"/>
    </row>
    <row r="74" spans="63:74" x14ac:dyDescent="0.2">
      <c r="BK74" s="162"/>
      <c r="BL74" s="162"/>
      <c r="BM74" s="162"/>
      <c r="BN74" s="162"/>
      <c r="BO74" s="162"/>
      <c r="BP74" s="162"/>
      <c r="BQ74" s="162"/>
      <c r="BR74" s="162"/>
      <c r="BS74" s="162"/>
      <c r="BT74" s="162"/>
      <c r="BU74" s="162"/>
      <c r="BV74" s="162"/>
    </row>
    <row r="75" spans="63:74" x14ac:dyDescent="0.2">
      <c r="BK75" s="162"/>
      <c r="BL75" s="162"/>
      <c r="BM75" s="162"/>
      <c r="BN75" s="162"/>
      <c r="BO75" s="162"/>
      <c r="BP75" s="162"/>
      <c r="BQ75" s="162"/>
      <c r="BR75" s="162"/>
      <c r="BS75" s="162"/>
      <c r="BT75" s="162"/>
      <c r="BU75" s="162"/>
      <c r="BV75" s="162"/>
    </row>
    <row r="76" spans="63:74" x14ac:dyDescent="0.2">
      <c r="BK76" s="162"/>
      <c r="BL76" s="162"/>
      <c r="BM76" s="162"/>
      <c r="BN76" s="162"/>
      <c r="BO76" s="162"/>
      <c r="BP76" s="162"/>
      <c r="BQ76" s="162"/>
      <c r="BR76" s="162"/>
      <c r="BS76" s="162"/>
      <c r="BT76" s="162"/>
      <c r="BU76" s="162"/>
      <c r="BV76" s="162"/>
    </row>
    <row r="77" spans="63:74" x14ac:dyDescent="0.2">
      <c r="BK77" s="162"/>
      <c r="BL77" s="162"/>
      <c r="BM77" s="162"/>
      <c r="BN77" s="162"/>
      <c r="BO77" s="162"/>
      <c r="BP77" s="162"/>
      <c r="BQ77" s="162"/>
      <c r="BR77" s="162"/>
      <c r="BS77" s="162"/>
      <c r="BT77" s="162"/>
      <c r="BU77" s="162"/>
      <c r="BV77" s="162"/>
    </row>
    <row r="78" spans="63:74" x14ac:dyDescent="0.2">
      <c r="BK78" s="162"/>
      <c r="BL78" s="162"/>
      <c r="BM78" s="162"/>
      <c r="BN78" s="162"/>
      <c r="BO78" s="162"/>
      <c r="BP78" s="162"/>
      <c r="BQ78" s="162"/>
      <c r="BR78" s="162"/>
      <c r="BS78" s="162"/>
      <c r="BT78" s="162"/>
      <c r="BU78" s="162"/>
      <c r="BV78" s="162"/>
    </row>
    <row r="79" spans="63:74" x14ac:dyDescent="0.2">
      <c r="BK79" s="162"/>
      <c r="BL79" s="162"/>
      <c r="BM79" s="162"/>
      <c r="BN79" s="162"/>
      <c r="BO79" s="162"/>
      <c r="BP79" s="162"/>
      <c r="BQ79" s="162"/>
      <c r="BR79" s="162"/>
      <c r="BS79" s="162"/>
      <c r="BT79" s="162"/>
      <c r="BU79" s="162"/>
      <c r="BV79" s="162"/>
    </row>
    <row r="80" spans="63:74" x14ac:dyDescent="0.2">
      <c r="BK80" s="162"/>
      <c r="BL80" s="162"/>
      <c r="BM80" s="162"/>
      <c r="BN80" s="162"/>
      <c r="BO80" s="162"/>
      <c r="BP80" s="162"/>
      <c r="BQ80" s="162"/>
      <c r="BR80" s="162"/>
      <c r="BS80" s="162"/>
      <c r="BT80" s="162"/>
      <c r="BU80" s="162"/>
      <c r="BV80" s="162"/>
    </row>
    <row r="81" spans="63:74" x14ac:dyDescent="0.2">
      <c r="BK81" s="162"/>
      <c r="BL81" s="162"/>
      <c r="BM81" s="162"/>
      <c r="BN81" s="162"/>
      <c r="BO81" s="162"/>
      <c r="BP81" s="162"/>
      <c r="BQ81" s="162"/>
      <c r="BR81" s="162"/>
      <c r="BS81" s="162"/>
      <c r="BT81" s="162"/>
      <c r="BU81" s="162"/>
      <c r="BV81" s="162"/>
    </row>
    <row r="82" spans="63:74" x14ac:dyDescent="0.2">
      <c r="BK82" s="162"/>
      <c r="BL82" s="162"/>
      <c r="BM82" s="162"/>
      <c r="BN82" s="162"/>
      <c r="BO82" s="162"/>
      <c r="BP82" s="162"/>
      <c r="BQ82" s="162"/>
      <c r="BR82" s="162"/>
      <c r="BS82" s="162"/>
      <c r="BT82" s="162"/>
      <c r="BU82" s="162"/>
      <c r="BV82" s="162"/>
    </row>
    <row r="83" spans="63:74" x14ac:dyDescent="0.2">
      <c r="BK83" s="162"/>
      <c r="BL83" s="162"/>
      <c r="BM83" s="162"/>
      <c r="BN83" s="162"/>
      <c r="BO83" s="162"/>
      <c r="BP83" s="162"/>
      <c r="BQ83" s="162"/>
      <c r="BR83" s="162"/>
      <c r="BS83" s="162"/>
      <c r="BT83" s="162"/>
      <c r="BU83" s="162"/>
      <c r="BV83" s="162"/>
    </row>
    <row r="84" spans="63:74" x14ac:dyDescent="0.2">
      <c r="BK84" s="162"/>
      <c r="BL84" s="162"/>
      <c r="BM84" s="162"/>
      <c r="BN84" s="162"/>
      <c r="BO84" s="162"/>
      <c r="BP84" s="162"/>
      <c r="BQ84" s="162"/>
      <c r="BR84" s="162"/>
      <c r="BS84" s="162"/>
      <c r="BT84" s="162"/>
      <c r="BU84" s="162"/>
      <c r="BV84" s="162"/>
    </row>
    <row r="85" spans="63:74" x14ac:dyDescent="0.2">
      <c r="BK85" s="162"/>
      <c r="BL85" s="162"/>
      <c r="BM85" s="162"/>
      <c r="BN85" s="162"/>
      <c r="BO85" s="162"/>
      <c r="BP85" s="162"/>
      <c r="BQ85" s="162"/>
      <c r="BR85" s="162"/>
      <c r="BS85" s="162"/>
      <c r="BT85" s="162"/>
      <c r="BU85" s="162"/>
      <c r="BV85" s="162"/>
    </row>
    <row r="86" spans="63:74" x14ac:dyDescent="0.2">
      <c r="BK86" s="162"/>
      <c r="BL86" s="162"/>
      <c r="BM86" s="162"/>
      <c r="BN86" s="162"/>
      <c r="BO86" s="162"/>
      <c r="BP86" s="162"/>
      <c r="BQ86" s="162"/>
      <c r="BR86" s="162"/>
      <c r="BS86" s="162"/>
      <c r="BT86" s="162"/>
      <c r="BU86" s="162"/>
      <c r="BV86" s="162"/>
    </row>
    <row r="87" spans="63:74" x14ac:dyDescent="0.2">
      <c r="BK87" s="162"/>
      <c r="BL87" s="162"/>
      <c r="BM87" s="162"/>
      <c r="BN87" s="162"/>
      <c r="BO87" s="162"/>
      <c r="BP87" s="162"/>
      <c r="BQ87" s="162"/>
      <c r="BR87" s="162"/>
      <c r="BS87" s="162"/>
      <c r="BT87" s="162"/>
      <c r="BU87" s="162"/>
      <c r="BV87" s="162"/>
    </row>
    <row r="88" spans="63:74" x14ac:dyDescent="0.2">
      <c r="BK88" s="162"/>
      <c r="BL88" s="162"/>
      <c r="BM88" s="162"/>
      <c r="BN88" s="162"/>
      <c r="BO88" s="162"/>
      <c r="BP88" s="162"/>
      <c r="BQ88" s="162"/>
      <c r="BR88" s="162"/>
      <c r="BS88" s="162"/>
      <c r="BT88" s="162"/>
      <c r="BU88" s="162"/>
      <c r="BV88" s="162"/>
    </row>
    <row r="89" spans="63:74" x14ac:dyDescent="0.2">
      <c r="BK89" s="162"/>
      <c r="BL89" s="162"/>
      <c r="BM89" s="162"/>
      <c r="BN89" s="162"/>
      <c r="BO89" s="162"/>
      <c r="BP89" s="162"/>
      <c r="BQ89" s="162"/>
      <c r="BR89" s="162"/>
      <c r="BS89" s="162"/>
      <c r="BT89" s="162"/>
      <c r="BU89" s="162"/>
      <c r="BV89" s="162"/>
    </row>
    <row r="90" spans="63:74" x14ac:dyDescent="0.2">
      <c r="BK90" s="162"/>
      <c r="BL90" s="162"/>
      <c r="BM90" s="162"/>
      <c r="BN90" s="162"/>
      <c r="BO90" s="162"/>
      <c r="BP90" s="162"/>
      <c r="BQ90" s="162"/>
      <c r="BR90" s="162"/>
      <c r="BS90" s="162"/>
      <c r="BT90" s="162"/>
      <c r="BU90" s="162"/>
      <c r="BV90" s="162"/>
    </row>
    <row r="91" spans="63:74" x14ac:dyDescent="0.2">
      <c r="BK91" s="162"/>
      <c r="BL91" s="162"/>
      <c r="BM91" s="162"/>
      <c r="BN91" s="162"/>
      <c r="BO91" s="162"/>
      <c r="BP91" s="162"/>
      <c r="BQ91" s="162"/>
      <c r="BR91" s="162"/>
      <c r="BS91" s="162"/>
      <c r="BT91" s="162"/>
      <c r="BU91" s="162"/>
      <c r="BV91" s="162"/>
    </row>
    <row r="92" spans="63:74" x14ac:dyDescent="0.2">
      <c r="BK92" s="162"/>
      <c r="BL92" s="162"/>
      <c r="BM92" s="162"/>
      <c r="BN92" s="162"/>
      <c r="BO92" s="162"/>
      <c r="BP92" s="162"/>
      <c r="BQ92" s="162"/>
      <c r="BR92" s="162"/>
      <c r="BS92" s="162"/>
      <c r="BT92" s="162"/>
      <c r="BU92" s="162"/>
      <c r="BV92" s="162"/>
    </row>
    <row r="93" spans="63:74" x14ac:dyDescent="0.2">
      <c r="BK93" s="162"/>
      <c r="BL93" s="162"/>
      <c r="BM93" s="162"/>
      <c r="BN93" s="162"/>
      <c r="BO93" s="162"/>
      <c r="BP93" s="162"/>
      <c r="BQ93" s="162"/>
      <c r="BR93" s="162"/>
      <c r="BS93" s="162"/>
      <c r="BT93" s="162"/>
      <c r="BU93" s="162"/>
      <c r="BV93" s="162"/>
    </row>
    <row r="94" spans="63:74" x14ac:dyDescent="0.2">
      <c r="BK94" s="162"/>
      <c r="BL94" s="162"/>
      <c r="BM94" s="162"/>
      <c r="BN94" s="162"/>
      <c r="BO94" s="162"/>
      <c r="BP94" s="162"/>
      <c r="BQ94" s="162"/>
      <c r="BR94" s="162"/>
      <c r="BS94" s="162"/>
      <c r="BT94" s="162"/>
      <c r="BU94" s="162"/>
      <c r="BV94" s="162"/>
    </row>
    <row r="95" spans="63:74" x14ac:dyDescent="0.2">
      <c r="BK95" s="162"/>
      <c r="BL95" s="162"/>
      <c r="BM95" s="162"/>
      <c r="BN95" s="162"/>
      <c r="BO95" s="162"/>
      <c r="BP95" s="162"/>
      <c r="BQ95" s="162"/>
      <c r="BR95" s="162"/>
      <c r="BS95" s="162"/>
      <c r="BT95" s="162"/>
      <c r="BU95" s="162"/>
      <c r="BV95" s="162"/>
    </row>
    <row r="96" spans="63:74" x14ac:dyDescent="0.2">
      <c r="BK96" s="162"/>
      <c r="BL96" s="162"/>
      <c r="BM96" s="162"/>
      <c r="BN96" s="162"/>
      <c r="BO96" s="162"/>
      <c r="BP96" s="162"/>
      <c r="BQ96" s="162"/>
      <c r="BR96" s="162"/>
      <c r="BS96" s="162"/>
      <c r="BT96" s="162"/>
      <c r="BU96" s="162"/>
      <c r="BV96" s="162"/>
    </row>
    <row r="97" spans="63:74" x14ac:dyDescent="0.2">
      <c r="BK97" s="162"/>
      <c r="BL97" s="162"/>
      <c r="BM97" s="162"/>
      <c r="BN97" s="162"/>
      <c r="BO97" s="162"/>
      <c r="BP97" s="162"/>
      <c r="BQ97" s="162"/>
      <c r="BR97" s="162"/>
      <c r="BS97" s="162"/>
      <c r="BT97" s="162"/>
      <c r="BU97" s="162"/>
      <c r="BV97" s="162"/>
    </row>
    <row r="98" spans="63:74" x14ac:dyDescent="0.2">
      <c r="BK98" s="162"/>
      <c r="BL98" s="162"/>
      <c r="BM98" s="162"/>
      <c r="BN98" s="162"/>
      <c r="BO98" s="162"/>
      <c r="BP98" s="162"/>
      <c r="BQ98" s="162"/>
      <c r="BR98" s="162"/>
      <c r="BS98" s="162"/>
      <c r="BT98" s="162"/>
      <c r="BU98" s="162"/>
      <c r="BV98" s="162"/>
    </row>
    <row r="99" spans="63:74" x14ac:dyDescent="0.2">
      <c r="BK99" s="162"/>
      <c r="BL99" s="162"/>
      <c r="BM99" s="162"/>
      <c r="BN99" s="162"/>
      <c r="BO99" s="162"/>
      <c r="BP99" s="162"/>
      <c r="BQ99" s="162"/>
      <c r="BR99" s="162"/>
      <c r="BS99" s="162"/>
      <c r="BT99" s="162"/>
      <c r="BU99" s="162"/>
      <c r="BV99" s="162"/>
    </row>
    <row r="100" spans="63:74" x14ac:dyDescent="0.2">
      <c r="BK100" s="162"/>
      <c r="BL100" s="162"/>
      <c r="BM100" s="162"/>
      <c r="BN100" s="162"/>
      <c r="BO100" s="162"/>
      <c r="BP100" s="162"/>
      <c r="BQ100" s="162"/>
      <c r="BR100" s="162"/>
      <c r="BS100" s="162"/>
      <c r="BT100" s="162"/>
      <c r="BU100" s="162"/>
      <c r="BV100" s="162"/>
    </row>
    <row r="101" spans="63:74" x14ac:dyDescent="0.2">
      <c r="BK101" s="162"/>
      <c r="BL101" s="162"/>
      <c r="BM101" s="162"/>
      <c r="BN101" s="162"/>
      <c r="BO101" s="162"/>
      <c r="BP101" s="162"/>
      <c r="BQ101" s="162"/>
      <c r="BR101" s="162"/>
      <c r="BS101" s="162"/>
      <c r="BT101" s="162"/>
      <c r="BU101" s="162"/>
      <c r="BV101" s="162"/>
    </row>
    <row r="102" spans="63:74" x14ac:dyDescent="0.2">
      <c r="BK102" s="162"/>
      <c r="BL102" s="162"/>
      <c r="BM102" s="162"/>
      <c r="BN102" s="162"/>
      <c r="BO102" s="162"/>
      <c r="BP102" s="162"/>
      <c r="BQ102" s="162"/>
      <c r="BR102" s="162"/>
      <c r="BS102" s="162"/>
      <c r="BT102" s="162"/>
      <c r="BU102" s="162"/>
      <c r="BV102" s="162"/>
    </row>
    <row r="103" spans="63:74" x14ac:dyDescent="0.2">
      <c r="BK103" s="162"/>
      <c r="BL103" s="162"/>
      <c r="BM103" s="162"/>
      <c r="BN103" s="162"/>
      <c r="BO103" s="162"/>
      <c r="BP103" s="162"/>
      <c r="BQ103" s="162"/>
      <c r="BR103" s="162"/>
      <c r="BS103" s="162"/>
      <c r="BT103" s="162"/>
      <c r="BU103" s="162"/>
      <c r="BV103" s="162"/>
    </row>
    <row r="104" spans="63:74" x14ac:dyDescent="0.2">
      <c r="BK104" s="162"/>
      <c r="BL104" s="162"/>
      <c r="BM104" s="162"/>
      <c r="BN104" s="162"/>
      <c r="BO104" s="162"/>
      <c r="BP104" s="162"/>
      <c r="BQ104" s="162"/>
      <c r="BR104" s="162"/>
      <c r="BS104" s="162"/>
      <c r="BT104" s="162"/>
      <c r="BU104" s="162"/>
      <c r="BV104" s="162"/>
    </row>
    <row r="105" spans="63:74" x14ac:dyDescent="0.2">
      <c r="BK105" s="162"/>
      <c r="BL105" s="162"/>
      <c r="BM105" s="162"/>
      <c r="BN105" s="162"/>
      <c r="BO105" s="162"/>
      <c r="BP105" s="162"/>
      <c r="BQ105" s="162"/>
      <c r="BR105" s="162"/>
      <c r="BS105" s="162"/>
      <c r="BT105" s="162"/>
      <c r="BU105" s="162"/>
      <c r="BV105" s="162"/>
    </row>
    <row r="106" spans="63:74" x14ac:dyDescent="0.2">
      <c r="BK106" s="162"/>
      <c r="BL106" s="162"/>
      <c r="BM106" s="162"/>
      <c r="BN106" s="162"/>
      <c r="BO106" s="162"/>
      <c r="BP106" s="162"/>
      <c r="BQ106" s="162"/>
      <c r="BR106" s="162"/>
      <c r="BS106" s="162"/>
      <c r="BT106" s="162"/>
      <c r="BU106" s="162"/>
      <c r="BV106" s="162"/>
    </row>
    <row r="107" spans="63:74" x14ac:dyDescent="0.2">
      <c r="BK107" s="162"/>
      <c r="BL107" s="162"/>
      <c r="BM107" s="162"/>
      <c r="BN107" s="162"/>
      <c r="BO107" s="162"/>
      <c r="BP107" s="162"/>
      <c r="BQ107" s="162"/>
      <c r="BR107" s="162"/>
      <c r="BS107" s="162"/>
      <c r="BT107" s="162"/>
      <c r="BU107" s="162"/>
      <c r="BV107" s="162"/>
    </row>
    <row r="108" spans="63:74" x14ac:dyDescent="0.2">
      <c r="BK108" s="162"/>
      <c r="BL108" s="162"/>
      <c r="BM108" s="162"/>
      <c r="BN108" s="162"/>
      <c r="BO108" s="162"/>
      <c r="BP108" s="162"/>
      <c r="BQ108" s="162"/>
      <c r="BR108" s="162"/>
      <c r="BS108" s="162"/>
      <c r="BT108" s="162"/>
      <c r="BU108" s="162"/>
      <c r="BV108" s="162"/>
    </row>
    <row r="109" spans="63:74" x14ac:dyDescent="0.2">
      <c r="BK109" s="162"/>
      <c r="BL109" s="162"/>
      <c r="BM109" s="162"/>
      <c r="BN109" s="162"/>
      <c r="BO109" s="162"/>
      <c r="BP109" s="162"/>
      <c r="BQ109" s="162"/>
      <c r="BR109" s="162"/>
      <c r="BS109" s="162"/>
      <c r="BT109" s="162"/>
      <c r="BU109" s="162"/>
      <c r="BV109" s="162"/>
    </row>
    <row r="110" spans="63:74" x14ac:dyDescent="0.2">
      <c r="BK110" s="162"/>
      <c r="BL110" s="162"/>
      <c r="BM110" s="162"/>
      <c r="BN110" s="162"/>
      <c r="BO110" s="162"/>
      <c r="BP110" s="162"/>
      <c r="BQ110" s="162"/>
      <c r="BR110" s="162"/>
      <c r="BS110" s="162"/>
      <c r="BT110" s="162"/>
      <c r="BU110" s="162"/>
      <c r="BV110" s="162"/>
    </row>
    <row r="111" spans="63:74" x14ac:dyDescent="0.2">
      <c r="BK111" s="162"/>
      <c r="BL111" s="162"/>
      <c r="BM111" s="162"/>
      <c r="BN111" s="162"/>
      <c r="BO111" s="162"/>
      <c r="BP111" s="162"/>
      <c r="BQ111" s="162"/>
      <c r="BR111" s="162"/>
      <c r="BS111" s="162"/>
      <c r="BT111" s="162"/>
      <c r="BU111" s="162"/>
      <c r="BV111" s="162"/>
    </row>
    <row r="112" spans="63:74" x14ac:dyDescent="0.2">
      <c r="BK112" s="162"/>
      <c r="BL112" s="162"/>
      <c r="BM112" s="162"/>
      <c r="BN112" s="162"/>
      <c r="BO112" s="162"/>
      <c r="BP112" s="162"/>
      <c r="BQ112" s="162"/>
      <c r="BR112" s="162"/>
      <c r="BS112" s="162"/>
      <c r="BT112" s="162"/>
      <c r="BU112" s="162"/>
      <c r="BV112" s="162"/>
    </row>
    <row r="113" spans="63:74" x14ac:dyDescent="0.2">
      <c r="BK113" s="162"/>
      <c r="BL113" s="162"/>
      <c r="BM113" s="162"/>
      <c r="BN113" s="162"/>
      <c r="BO113" s="162"/>
      <c r="BP113" s="162"/>
      <c r="BQ113" s="162"/>
      <c r="BR113" s="162"/>
      <c r="BS113" s="162"/>
      <c r="BT113" s="162"/>
      <c r="BU113" s="162"/>
      <c r="BV113" s="162"/>
    </row>
    <row r="114" spans="63:74" x14ac:dyDescent="0.2">
      <c r="BK114" s="162"/>
      <c r="BL114" s="162"/>
      <c r="BM114" s="162"/>
      <c r="BN114" s="162"/>
      <c r="BO114" s="162"/>
      <c r="BP114" s="162"/>
      <c r="BQ114" s="162"/>
      <c r="BR114" s="162"/>
      <c r="BS114" s="162"/>
      <c r="BT114" s="162"/>
      <c r="BU114" s="162"/>
      <c r="BV114" s="162"/>
    </row>
    <row r="115" spans="63:74" x14ac:dyDescent="0.2">
      <c r="BK115" s="162"/>
      <c r="BL115" s="162"/>
      <c r="BM115" s="162"/>
      <c r="BN115" s="162"/>
      <c r="BO115" s="162"/>
      <c r="BP115" s="162"/>
      <c r="BQ115" s="162"/>
      <c r="BR115" s="162"/>
      <c r="BS115" s="162"/>
      <c r="BT115" s="162"/>
      <c r="BU115" s="162"/>
      <c r="BV115" s="162"/>
    </row>
    <row r="116" spans="63:74" x14ac:dyDescent="0.2">
      <c r="BK116" s="162"/>
      <c r="BL116" s="162"/>
      <c r="BM116" s="162"/>
      <c r="BN116" s="162"/>
      <c r="BO116" s="162"/>
      <c r="BP116" s="162"/>
      <c r="BQ116" s="162"/>
      <c r="BR116" s="162"/>
      <c r="BS116" s="162"/>
      <c r="BT116" s="162"/>
      <c r="BU116" s="162"/>
      <c r="BV116" s="162"/>
    </row>
    <row r="117" spans="63:74" x14ac:dyDescent="0.2">
      <c r="BK117" s="162"/>
      <c r="BL117" s="162"/>
      <c r="BM117" s="162"/>
      <c r="BN117" s="162"/>
      <c r="BO117" s="162"/>
      <c r="BP117" s="162"/>
      <c r="BQ117" s="162"/>
      <c r="BR117" s="162"/>
      <c r="BS117" s="162"/>
      <c r="BT117" s="162"/>
      <c r="BU117" s="162"/>
      <c r="BV117" s="162"/>
    </row>
    <row r="118" spans="63:74" x14ac:dyDescent="0.2">
      <c r="BK118" s="162"/>
      <c r="BL118" s="162"/>
      <c r="BM118" s="162"/>
      <c r="BN118" s="162"/>
      <c r="BO118" s="162"/>
      <c r="BP118" s="162"/>
      <c r="BQ118" s="162"/>
      <c r="BR118" s="162"/>
      <c r="BS118" s="162"/>
      <c r="BT118" s="162"/>
      <c r="BU118" s="162"/>
      <c r="BV118" s="162"/>
    </row>
    <row r="119" spans="63:74" x14ac:dyDescent="0.2">
      <c r="BK119" s="162"/>
      <c r="BL119" s="162"/>
      <c r="BM119" s="162"/>
      <c r="BN119" s="162"/>
      <c r="BO119" s="162"/>
      <c r="BP119" s="162"/>
      <c r="BQ119" s="162"/>
      <c r="BR119" s="162"/>
      <c r="BS119" s="162"/>
      <c r="BT119" s="162"/>
      <c r="BU119" s="162"/>
      <c r="BV119" s="162"/>
    </row>
    <row r="120" spans="63:74" x14ac:dyDescent="0.2">
      <c r="BK120" s="162"/>
      <c r="BL120" s="162"/>
      <c r="BM120" s="162"/>
      <c r="BN120" s="162"/>
      <c r="BO120" s="162"/>
      <c r="BP120" s="162"/>
      <c r="BQ120" s="162"/>
      <c r="BR120" s="162"/>
      <c r="BS120" s="162"/>
      <c r="BT120" s="162"/>
      <c r="BU120" s="162"/>
      <c r="BV120" s="162"/>
    </row>
    <row r="121" spans="63:74" x14ac:dyDescent="0.2">
      <c r="BK121" s="162"/>
      <c r="BL121" s="162"/>
      <c r="BM121" s="162"/>
      <c r="BN121" s="162"/>
      <c r="BO121" s="162"/>
      <c r="BP121" s="162"/>
      <c r="BQ121" s="162"/>
      <c r="BR121" s="162"/>
      <c r="BS121" s="162"/>
      <c r="BT121" s="162"/>
      <c r="BU121" s="162"/>
      <c r="BV121" s="162"/>
    </row>
    <row r="122" spans="63:74" x14ac:dyDescent="0.2">
      <c r="BK122" s="162"/>
      <c r="BL122" s="162"/>
      <c r="BM122" s="162"/>
      <c r="BN122" s="162"/>
      <c r="BO122" s="162"/>
      <c r="BP122" s="162"/>
      <c r="BQ122" s="162"/>
      <c r="BR122" s="162"/>
      <c r="BS122" s="162"/>
      <c r="BT122" s="162"/>
      <c r="BU122" s="162"/>
      <c r="BV122" s="162"/>
    </row>
    <row r="123" spans="63:74" x14ac:dyDescent="0.2">
      <c r="BK123" s="162"/>
      <c r="BL123" s="162"/>
      <c r="BM123" s="162"/>
      <c r="BN123" s="162"/>
      <c r="BO123" s="162"/>
      <c r="BP123" s="162"/>
      <c r="BQ123" s="162"/>
      <c r="BR123" s="162"/>
      <c r="BS123" s="162"/>
      <c r="BT123" s="162"/>
      <c r="BU123" s="162"/>
      <c r="BV123" s="162"/>
    </row>
    <row r="124" spans="63:74" x14ac:dyDescent="0.2">
      <c r="BK124" s="162"/>
      <c r="BL124" s="162"/>
      <c r="BM124" s="162"/>
      <c r="BN124" s="162"/>
      <c r="BO124" s="162"/>
      <c r="BP124" s="162"/>
      <c r="BQ124" s="162"/>
      <c r="BR124" s="162"/>
      <c r="BS124" s="162"/>
      <c r="BT124" s="162"/>
      <c r="BU124" s="162"/>
      <c r="BV124" s="162"/>
    </row>
    <row r="125" spans="63:74" x14ac:dyDescent="0.2">
      <c r="BK125" s="162"/>
      <c r="BL125" s="162"/>
      <c r="BM125" s="162"/>
      <c r="BN125" s="162"/>
      <c r="BO125" s="162"/>
      <c r="BP125" s="162"/>
      <c r="BQ125" s="162"/>
      <c r="BR125" s="162"/>
      <c r="BS125" s="162"/>
      <c r="BT125" s="162"/>
      <c r="BU125" s="162"/>
      <c r="BV125" s="162"/>
    </row>
    <row r="126" spans="63:74" x14ac:dyDescent="0.2">
      <c r="BK126" s="162"/>
      <c r="BL126" s="162"/>
      <c r="BM126" s="162"/>
      <c r="BN126" s="162"/>
      <c r="BO126" s="162"/>
      <c r="BP126" s="162"/>
      <c r="BQ126" s="162"/>
      <c r="BR126" s="162"/>
      <c r="BS126" s="162"/>
      <c r="BT126" s="162"/>
      <c r="BU126" s="162"/>
      <c r="BV126" s="162"/>
    </row>
    <row r="127" spans="63:74" x14ac:dyDescent="0.2">
      <c r="BK127" s="162"/>
      <c r="BL127" s="162"/>
      <c r="BM127" s="162"/>
      <c r="BN127" s="162"/>
      <c r="BO127" s="162"/>
      <c r="BP127" s="162"/>
      <c r="BQ127" s="162"/>
      <c r="BR127" s="162"/>
      <c r="BS127" s="162"/>
      <c r="BT127" s="162"/>
      <c r="BU127" s="162"/>
      <c r="BV127" s="162"/>
    </row>
    <row r="128" spans="63:74" x14ac:dyDescent="0.2">
      <c r="BK128" s="162"/>
      <c r="BL128" s="162"/>
      <c r="BM128" s="162"/>
      <c r="BN128" s="162"/>
      <c r="BO128" s="162"/>
      <c r="BP128" s="162"/>
      <c r="BQ128" s="162"/>
      <c r="BR128" s="162"/>
      <c r="BS128" s="162"/>
      <c r="BT128" s="162"/>
      <c r="BU128" s="162"/>
      <c r="BV128" s="162"/>
    </row>
    <row r="129" spans="63:74" x14ac:dyDescent="0.2">
      <c r="BK129" s="162"/>
      <c r="BL129" s="162"/>
      <c r="BM129" s="162"/>
      <c r="BN129" s="162"/>
      <c r="BO129" s="162"/>
      <c r="BP129" s="162"/>
      <c r="BQ129" s="162"/>
      <c r="BR129" s="162"/>
      <c r="BS129" s="162"/>
      <c r="BT129" s="162"/>
      <c r="BU129" s="162"/>
      <c r="BV129" s="162"/>
    </row>
    <row r="130" spans="63:74" x14ac:dyDescent="0.2">
      <c r="BK130" s="162"/>
      <c r="BL130" s="162"/>
      <c r="BM130" s="162"/>
      <c r="BN130" s="162"/>
      <c r="BO130" s="162"/>
      <c r="BP130" s="162"/>
      <c r="BQ130" s="162"/>
      <c r="BR130" s="162"/>
      <c r="BS130" s="162"/>
      <c r="BT130" s="162"/>
      <c r="BU130" s="162"/>
      <c r="BV130" s="162"/>
    </row>
    <row r="131" spans="63:74" x14ac:dyDescent="0.2">
      <c r="BK131" s="162"/>
      <c r="BL131" s="162"/>
      <c r="BM131" s="162"/>
      <c r="BN131" s="162"/>
      <c r="BO131" s="162"/>
      <c r="BP131" s="162"/>
      <c r="BQ131" s="162"/>
      <c r="BR131" s="162"/>
      <c r="BS131" s="162"/>
      <c r="BT131" s="162"/>
      <c r="BU131" s="162"/>
      <c r="BV131" s="162"/>
    </row>
    <row r="132" spans="63:74" x14ac:dyDescent="0.2">
      <c r="BK132" s="162"/>
      <c r="BL132" s="162"/>
      <c r="BM132" s="162"/>
      <c r="BN132" s="162"/>
      <c r="BO132" s="162"/>
      <c r="BP132" s="162"/>
      <c r="BQ132" s="162"/>
      <c r="BR132" s="162"/>
      <c r="BS132" s="162"/>
      <c r="BT132" s="162"/>
      <c r="BU132" s="162"/>
      <c r="BV132" s="162"/>
    </row>
    <row r="133" spans="63:74" x14ac:dyDescent="0.2">
      <c r="BK133" s="162"/>
      <c r="BL133" s="162"/>
      <c r="BM133" s="162"/>
      <c r="BN133" s="162"/>
      <c r="BO133" s="162"/>
      <c r="BP133" s="162"/>
      <c r="BQ133" s="162"/>
      <c r="BR133" s="162"/>
      <c r="BS133" s="162"/>
      <c r="BT133" s="162"/>
      <c r="BU133" s="162"/>
      <c r="BV133" s="162"/>
    </row>
    <row r="134" spans="63:74" x14ac:dyDescent="0.2">
      <c r="BK134" s="162"/>
      <c r="BL134" s="162"/>
      <c r="BM134" s="162"/>
      <c r="BN134" s="162"/>
      <c r="BO134" s="162"/>
      <c r="BP134" s="162"/>
      <c r="BQ134" s="162"/>
      <c r="BR134" s="162"/>
      <c r="BS134" s="162"/>
      <c r="BT134" s="162"/>
      <c r="BU134" s="162"/>
      <c r="BV134" s="162"/>
    </row>
    <row r="135" spans="63:74" x14ac:dyDescent="0.2">
      <c r="BK135" s="162"/>
      <c r="BL135" s="162"/>
      <c r="BM135" s="162"/>
      <c r="BN135" s="162"/>
      <c r="BO135" s="162"/>
      <c r="BP135" s="162"/>
      <c r="BQ135" s="162"/>
      <c r="BR135" s="162"/>
      <c r="BS135" s="162"/>
      <c r="BT135" s="162"/>
      <c r="BU135" s="162"/>
      <c r="BV135" s="162"/>
    </row>
    <row r="136" spans="63:74" x14ac:dyDescent="0.2">
      <c r="BK136" s="162"/>
      <c r="BL136" s="162"/>
      <c r="BM136" s="162"/>
      <c r="BN136" s="162"/>
      <c r="BO136" s="162"/>
      <c r="BP136" s="162"/>
      <c r="BQ136" s="162"/>
      <c r="BR136" s="162"/>
      <c r="BS136" s="162"/>
      <c r="BT136" s="162"/>
      <c r="BU136" s="162"/>
      <c r="BV136" s="162"/>
    </row>
    <row r="137" spans="63:74" x14ac:dyDescent="0.2">
      <c r="BK137" s="162"/>
      <c r="BL137" s="162"/>
      <c r="BM137" s="162"/>
      <c r="BN137" s="162"/>
      <c r="BO137" s="162"/>
      <c r="BP137" s="162"/>
      <c r="BQ137" s="162"/>
      <c r="BR137" s="162"/>
      <c r="BS137" s="162"/>
      <c r="BT137" s="162"/>
      <c r="BU137" s="162"/>
      <c r="BV137" s="162"/>
    </row>
    <row r="138" spans="63:74" x14ac:dyDescent="0.2">
      <c r="BK138" s="162"/>
      <c r="BL138" s="162"/>
      <c r="BM138" s="162"/>
      <c r="BN138" s="162"/>
      <c r="BO138" s="162"/>
      <c r="BP138" s="162"/>
      <c r="BQ138" s="162"/>
      <c r="BR138" s="162"/>
      <c r="BS138" s="162"/>
      <c r="BT138" s="162"/>
      <c r="BU138" s="162"/>
      <c r="BV138" s="162"/>
    </row>
    <row r="139" spans="63:74" x14ac:dyDescent="0.2">
      <c r="BK139" s="162"/>
      <c r="BL139" s="162"/>
      <c r="BM139" s="162"/>
      <c r="BN139" s="162"/>
      <c r="BO139" s="162"/>
      <c r="BP139" s="162"/>
      <c r="BQ139" s="162"/>
      <c r="BR139" s="162"/>
      <c r="BS139" s="162"/>
      <c r="BT139" s="162"/>
      <c r="BU139" s="162"/>
      <c r="BV139" s="162"/>
    </row>
    <row r="140" spans="63:74" x14ac:dyDescent="0.2">
      <c r="BK140" s="162"/>
      <c r="BL140" s="162"/>
      <c r="BM140" s="162"/>
      <c r="BN140" s="162"/>
      <c r="BO140" s="162"/>
      <c r="BP140" s="162"/>
      <c r="BQ140" s="162"/>
      <c r="BR140" s="162"/>
      <c r="BS140" s="162"/>
      <c r="BT140" s="162"/>
      <c r="BU140" s="162"/>
      <c r="BV140" s="162"/>
    </row>
    <row r="141" spans="63:74" x14ac:dyDescent="0.2">
      <c r="BK141" s="162"/>
      <c r="BL141" s="162"/>
      <c r="BM141" s="162"/>
      <c r="BN141" s="162"/>
      <c r="BO141" s="162"/>
      <c r="BP141" s="162"/>
      <c r="BQ141" s="162"/>
      <c r="BR141" s="162"/>
      <c r="BS141" s="162"/>
      <c r="BT141" s="162"/>
      <c r="BU141" s="162"/>
      <c r="BV141" s="162"/>
    </row>
    <row r="142" spans="63:74" x14ac:dyDescent="0.2">
      <c r="BK142" s="162"/>
      <c r="BL142" s="162"/>
      <c r="BM142" s="162"/>
      <c r="BN142" s="162"/>
      <c r="BO142" s="162"/>
      <c r="BP142" s="162"/>
      <c r="BQ142" s="162"/>
      <c r="BR142" s="162"/>
      <c r="BS142" s="162"/>
      <c r="BT142" s="162"/>
      <c r="BU142" s="162"/>
      <c r="BV142" s="162"/>
    </row>
    <row r="143" spans="63:74" x14ac:dyDescent="0.2">
      <c r="BK143" s="162"/>
      <c r="BL143" s="162"/>
      <c r="BM143" s="162"/>
      <c r="BN143" s="162"/>
      <c r="BO143" s="162"/>
      <c r="BP143" s="162"/>
      <c r="BQ143" s="162"/>
      <c r="BR143" s="162"/>
      <c r="BS143" s="162"/>
      <c r="BT143" s="162"/>
      <c r="BU143" s="162"/>
      <c r="BV143" s="162"/>
    </row>
    <row r="144" spans="63:74" x14ac:dyDescent="0.2">
      <c r="BK144" s="162"/>
      <c r="BL144" s="162"/>
      <c r="BM144" s="162"/>
      <c r="BN144" s="162"/>
      <c r="BO144" s="162"/>
      <c r="BP144" s="162"/>
      <c r="BQ144" s="162"/>
      <c r="BR144" s="162"/>
      <c r="BS144" s="162"/>
      <c r="BT144" s="162"/>
      <c r="BU144" s="162"/>
      <c r="BV144" s="162"/>
    </row>
  </sheetData>
  <mergeCells count="21">
    <mergeCell ref="B54:Q54"/>
    <mergeCell ref="AM3:AX3"/>
    <mergeCell ref="AY3:BJ3"/>
    <mergeCell ref="BK3:BV3"/>
    <mergeCell ref="C3:N3"/>
    <mergeCell ref="O3:Z3"/>
    <mergeCell ref="AA3:AL3"/>
    <mergeCell ref="B52:Q52"/>
    <mergeCell ref="B53:Q53"/>
    <mergeCell ref="B49:Q49"/>
    <mergeCell ref="B50:Q50"/>
    <mergeCell ref="A1:A2"/>
    <mergeCell ref="B1:AL1"/>
    <mergeCell ref="B51:Q51"/>
    <mergeCell ref="B43:Q43"/>
    <mergeCell ref="B48:Q48"/>
    <mergeCell ref="B44:Q44"/>
    <mergeCell ref="B41:Q41"/>
    <mergeCell ref="B42:Q42"/>
    <mergeCell ref="B46:Q46"/>
    <mergeCell ref="B47:Q47"/>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3"/>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B31" sqref="BB31"/>
    </sheetView>
  </sheetViews>
  <sheetFormatPr defaultColWidth="8.5703125" defaultRowHeight="11.25" x14ac:dyDescent="0.2"/>
  <cols>
    <col min="1" max="1" width="17.42578125" style="94" customWidth="1"/>
    <col min="2" max="2" width="42.7109375" style="88" customWidth="1"/>
    <col min="3" max="50" width="6.5703125" style="88" customWidth="1"/>
    <col min="51" max="55" width="6.5703125" style="218" customWidth="1"/>
    <col min="56" max="58" width="6.5703125" style="305" customWidth="1"/>
    <col min="59" max="62" width="6.5703125" style="218" customWidth="1"/>
    <col min="63" max="74" width="6.5703125" style="88" customWidth="1"/>
    <col min="75" max="16384" width="8.5703125" style="88"/>
  </cols>
  <sheetData>
    <row r="1" spans="1:74" ht="12.75" x14ac:dyDescent="0.2">
      <c r="A1" s="777" t="s">
        <v>516</v>
      </c>
      <c r="B1" s="817" t="s">
        <v>1018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78"/>
      <c r="B2" s="251" t="str">
        <f>"U.S. Energy Information Administration  |  Short-Term Energy Outlook  - "&amp;Dates!D1</f>
        <v>U.S. Energy Information Administration  |  Short-Term Energy Outlook  - June 2024</v>
      </c>
      <c r="C2" s="254"/>
      <c r="D2" s="254"/>
      <c r="E2" s="254"/>
      <c r="F2" s="254"/>
      <c r="G2" s="378"/>
      <c r="H2" s="378"/>
      <c r="I2" s="378"/>
      <c r="J2" s="378"/>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row>
    <row r="3" spans="1:74" s="7" customFormat="1" ht="12.75" x14ac:dyDescent="0.2">
      <c r="A3" s="386" t="s">
        <v>848</v>
      </c>
      <c r="B3" s="410"/>
      <c r="C3" s="818">
        <f>Dates!D3</f>
        <v>2020</v>
      </c>
      <c r="D3" s="819"/>
      <c r="E3" s="819"/>
      <c r="F3" s="819"/>
      <c r="G3" s="819"/>
      <c r="H3" s="819"/>
      <c r="I3" s="819"/>
      <c r="J3" s="819"/>
      <c r="K3" s="819"/>
      <c r="L3" s="819"/>
      <c r="M3" s="819"/>
      <c r="N3" s="820"/>
      <c r="O3" s="818">
        <f>C3+1</f>
        <v>2021</v>
      </c>
      <c r="P3" s="821"/>
      <c r="Q3" s="821"/>
      <c r="R3" s="821"/>
      <c r="S3" s="821"/>
      <c r="T3" s="821"/>
      <c r="U3" s="821"/>
      <c r="V3" s="821"/>
      <c r="W3" s="821"/>
      <c r="X3" s="819"/>
      <c r="Y3" s="819"/>
      <c r="Z3" s="820"/>
      <c r="AA3" s="822">
        <f>O3+1</f>
        <v>2022</v>
      </c>
      <c r="AB3" s="819"/>
      <c r="AC3" s="819"/>
      <c r="AD3" s="819"/>
      <c r="AE3" s="819"/>
      <c r="AF3" s="819"/>
      <c r="AG3" s="819"/>
      <c r="AH3" s="819"/>
      <c r="AI3" s="819"/>
      <c r="AJ3" s="819"/>
      <c r="AK3" s="819"/>
      <c r="AL3" s="820"/>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398"/>
      <c r="B5" s="399" t="s">
        <v>838</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160"/>
      <c r="AZ5" s="160"/>
      <c r="BA5" s="160"/>
      <c r="BB5" s="160"/>
      <c r="BC5" s="160"/>
      <c r="BD5" s="468"/>
      <c r="BE5" s="468"/>
      <c r="BF5" s="468"/>
      <c r="BG5" s="468"/>
      <c r="BH5" s="468"/>
      <c r="BI5" s="468"/>
      <c r="BJ5" s="434"/>
      <c r="BK5" s="434"/>
      <c r="BL5" s="434"/>
      <c r="BM5" s="434"/>
      <c r="BN5" s="434"/>
      <c r="BO5" s="434"/>
      <c r="BP5" s="434"/>
      <c r="BQ5" s="434"/>
      <c r="BR5" s="434"/>
      <c r="BS5" s="434"/>
      <c r="BT5" s="434"/>
      <c r="BU5" s="434"/>
      <c r="BV5" s="434"/>
    </row>
    <row r="6" spans="1:74" s="305" customFormat="1" ht="11.1" customHeight="1" x14ac:dyDescent="0.2">
      <c r="A6" s="475" t="s">
        <v>194</v>
      </c>
      <c r="B6" s="469" t="s">
        <v>937</v>
      </c>
      <c r="C6" s="111">
        <v>101.00411097999999</v>
      </c>
      <c r="D6" s="111">
        <v>99.812086549</v>
      </c>
      <c r="E6" s="111">
        <v>100.05847937</v>
      </c>
      <c r="F6" s="111">
        <v>99.440042980000001</v>
      </c>
      <c r="G6" s="111">
        <v>88.153888637999998</v>
      </c>
      <c r="H6" s="111">
        <v>88.285058883999994</v>
      </c>
      <c r="I6" s="111">
        <v>90.142905271000004</v>
      </c>
      <c r="J6" s="111">
        <v>91.091452985999993</v>
      </c>
      <c r="K6" s="111">
        <v>91.183784770000003</v>
      </c>
      <c r="L6" s="111">
        <v>91.448389642999999</v>
      </c>
      <c r="M6" s="111">
        <v>93.116325033999999</v>
      </c>
      <c r="N6" s="111">
        <v>93.080515641999995</v>
      </c>
      <c r="O6" s="111">
        <v>93.879817101</v>
      </c>
      <c r="P6" s="111">
        <v>90.510238603000005</v>
      </c>
      <c r="Q6" s="111">
        <v>93.828458318000003</v>
      </c>
      <c r="R6" s="111">
        <v>94.001810516000006</v>
      </c>
      <c r="S6" s="111">
        <v>94.976313361999999</v>
      </c>
      <c r="T6" s="111">
        <v>95.528358241999996</v>
      </c>
      <c r="U6" s="111">
        <v>97.049190672999998</v>
      </c>
      <c r="V6" s="111">
        <v>96.488930401000005</v>
      </c>
      <c r="W6" s="111">
        <v>96.725206970000002</v>
      </c>
      <c r="X6" s="111">
        <v>98.071893936999999</v>
      </c>
      <c r="Y6" s="111">
        <v>98.705980513</v>
      </c>
      <c r="Z6" s="111">
        <v>98.253913459000003</v>
      </c>
      <c r="AA6" s="111">
        <v>98.264802223999993</v>
      </c>
      <c r="AB6" s="111">
        <v>98.992537951000003</v>
      </c>
      <c r="AC6" s="111">
        <v>99.638258886000003</v>
      </c>
      <c r="AD6" s="111">
        <v>98.778320656000005</v>
      </c>
      <c r="AE6" s="111">
        <v>98.701925545999998</v>
      </c>
      <c r="AF6" s="111">
        <v>99.117913501999993</v>
      </c>
      <c r="AG6" s="111">
        <v>100.34061402</v>
      </c>
      <c r="AH6" s="111">
        <v>100.96725782999999</v>
      </c>
      <c r="AI6" s="111">
        <v>101.36208893</v>
      </c>
      <c r="AJ6" s="111">
        <v>101.50485284</v>
      </c>
      <c r="AK6" s="111">
        <v>101.58114150999999</v>
      </c>
      <c r="AL6" s="111">
        <v>100.51463785999999</v>
      </c>
      <c r="AM6" s="111">
        <v>100.66751305</v>
      </c>
      <c r="AN6" s="111">
        <v>101.17900622000001</v>
      </c>
      <c r="AO6" s="111">
        <v>101.47716938000001</v>
      </c>
      <c r="AP6" s="111">
        <v>101.48972962000001</v>
      </c>
      <c r="AQ6" s="111">
        <v>100.77660012</v>
      </c>
      <c r="AR6" s="111">
        <v>102.19196788000001</v>
      </c>
      <c r="AS6" s="111">
        <v>101.54638678000001</v>
      </c>
      <c r="AT6" s="111">
        <v>101.24641325</v>
      </c>
      <c r="AU6" s="111">
        <v>102.29422743000001</v>
      </c>
      <c r="AV6" s="111">
        <v>102.39132762</v>
      </c>
      <c r="AW6" s="111">
        <v>103.13950792</v>
      </c>
      <c r="AX6" s="111">
        <v>103.11439147999999</v>
      </c>
      <c r="AY6" s="111">
        <v>100.84569439000001</v>
      </c>
      <c r="AZ6" s="111">
        <v>101.97702796</v>
      </c>
      <c r="BA6" s="111">
        <v>102.71835256</v>
      </c>
      <c r="BB6" s="111">
        <v>102.09670589</v>
      </c>
      <c r="BC6" s="111">
        <v>102.16217770999999</v>
      </c>
      <c r="BD6" s="468">
        <v>102.38686056</v>
      </c>
      <c r="BE6" s="468">
        <v>103.05227836</v>
      </c>
      <c r="BF6" s="468">
        <v>103.1237632</v>
      </c>
      <c r="BG6" s="468">
        <v>102.83936033000001</v>
      </c>
      <c r="BH6" s="468">
        <v>102.8832438</v>
      </c>
      <c r="BI6" s="468">
        <v>103.47259461</v>
      </c>
      <c r="BJ6" s="468">
        <v>103.28121833</v>
      </c>
      <c r="BK6" s="468">
        <v>103.1506196</v>
      </c>
      <c r="BL6" s="468">
        <v>103.09417596999999</v>
      </c>
      <c r="BM6" s="468">
        <v>103.54715428999999</v>
      </c>
      <c r="BN6" s="468">
        <v>104.07694888</v>
      </c>
      <c r="BO6" s="468">
        <v>104.42687617</v>
      </c>
      <c r="BP6" s="468">
        <v>104.99950956000001</v>
      </c>
      <c r="BQ6" s="468">
        <v>105.53652983000001</v>
      </c>
      <c r="BR6" s="468">
        <v>105.34578784</v>
      </c>
      <c r="BS6" s="468">
        <v>105.44868805</v>
      </c>
      <c r="BT6" s="468">
        <v>105.7617058</v>
      </c>
      <c r="BU6" s="468">
        <v>105.71865905999999</v>
      </c>
      <c r="BV6" s="468">
        <v>105.4812336</v>
      </c>
    </row>
    <row r="7" spans="1:74" ht="11.1" customHeight="1" x14ac:dyDescent="0.2">
      <c r="A7" s="398" t="s">
        <v>938</v>
      </c>
      <c r="B7" s="471" t="s">
        <v>1065</v>
      </c>
      <c r="C7" s="354">
        <v>78.622922156000001</v>
      </c>
      <c r="D7" s="354">
        <v>77.751463258000001</v>
      </c>
      <c r="E7" s="354">
        <v>77.957155611999994</v>
      </c>
      <c r="F7" s="354">
        <v>78.125578856000004</v>
      </c>
      <c r="G7" s="354">
        <v>66.799083413000005</v>
      </c>
      <c r="H7" s="354">
        <v>65.994418218999996</v>
      </c>
      <c r="I7" s="354">
        <v>67.318501940999994</v>
      </c>
      <c r="J7" s="354">
        <v>68.337065949000007</v>
      </c>
      <c r="K7" s="354">
        <v>68.378216303000002</v>
      </c>
      <c r="L7" s="354">
        <v>68.690415303999998</v>
      </c>
      <c r="M7" s="354">
        <v>70.541105044999995</v>
      </c>
      <c r="N7" s="354">
        <v>71.061023390000003</v>
      </c>
      <c r="O7" s="354">
        <v>71.392290466999995</v>
      </c>
      <c r="P7" s="354">
        <v>69.355670128</v>
      </c>
      <c r="Q7" s="354">
        <v>71.399118857000005</v>
      </c>
      <c r="R7" s="354">
        <v>70.890159629999999</v>
      </c>
      <c r="S7" s="354">
        <v>71.345049564999997</v>
      </c>
      <c r="T7" s="354">
        <v>72.030108815000006</v>
      </c>
      <c r="U7" s="354">
        <v>73.227143858999995</v>
      </c>
      <c r="V7" s="354">
        <v>72.964335884999997</v>
      </c>
      <c r="W7" s="354">
        <v>73.165746683999998</v>
      </c>
      <c r="X7" s="354">
        <v>74.385289291999996</v>
      </c>
      <c r="Y7" s="354">
        <v>75.048681330999997</v>
      </c>
      <c r="Z7" s="354">
        <v>74.720128235999994</v>
      </c>
      <c r="AA7" s="354">
        <v>74.87026247</v>
      </c>
      <c r="AB7" s="354">
        <v>75.706700842000004</v>
      </c>
      <c r="AC7" s="354">
        <v>75.814036379000001</v>
      </c>
      <c r="AD7" s="354">
        <v>75.044997240000001</v>
      </c>
      <c r="AE7" s="354">
        <v>74.381646356000005</v>
      </c>
      <c r="AF7" s="354">
        <v>74.596880342000006</v>
      </c>
      <c r="AG7" s="354">
        <v>75.560058225000006</v>
      </c>
      <c r="AH7" s="354">
        <v>76.681334006</v>
      </c>
      <c r="AI7" s="354">
        <v>77.228394174000002</v>
      </c>
      <c r="AJ7" s="354">
        <v>77.197222904</v>
      </c>
      <c r="AK7" s="354">
        <v>77.080376799000007</v>
      </c>
      <c r="AL7" s="354">
        <v>76.920215330999994</v>
      </c>
      <c r="AM7" s="354">
        <v>76.803094238</v>
      </c>
      <c r="AN7" s="354">
        <v>77.270720389000005</v>
      </c>
      <c r="AO7" s="354">
        <v>77.247642135000007</v>
      </c>
      <c r="AP7" s="354">
        <v>76.873908215</v>
      </c>
      <c r="AQ7" s="354">
        <v>76.121838025000002</v>
      </c>
      <c r="AR7" s="354">
        <v>76.813916477000006</v>
      </c>
      <c r="AS7" s="354">
        <v>76.079606849000001</v>
      </c>
      <c r="AT7" s="354">
        <v>75.736336989999998</v>
      </c>
      <c r="AU7" s="354">
        <v>76.767115763999996</v>
      </c>
      <c r="AV7" s="354">
        <v>76.908817979000005</v>
      </c>
      <c r="AW7" s="354">
        <v>77.186331009</v>
      </c>
      <c r="AX7" s="354">
        <v>77.368470052999996</v>
      </c>
      <c r="AY7" s="354">
        <v>76.023735634999994</v>
      </c>
      <c r="AZ7" s="354">
        <v>76.640405055000002</v>
      </c>
      <c r="BA7" s="354">
        <v>77.090070143999995</v>
      </c>
      <c r="BB7" s="354">
        <v>76.749323312000001</v>
      </c>
      <c r="BC7" s="354">
        <v>76.264465181999995</v>
      </c>
      <c r="BD7" s="434">
        <v>76.306995753999999</v>
      </c>
      <c r="BE7" s="434">
        <v>76.792916548999997</v>
      </c>
      <c r="BF7" s="434">
        <v>76.868761978999999</v>
      </c>
      <c r="BG7" s="434">
        <v>76.827416720000002</v>
      </c>
      <c r="BH7" s="434">
        <v>77.023267971999999</v>
      </c>
      <c r="BI7" s="434">
        <v>77.495366270000005</v>
      </c>
      <c r="BJ7" s="434">
        <v>77.521438277000001</v>
      </c>
      <c r="BK7" s="434">
        <v>77.708984689000005</v>
      </c>
      <c r="BL7" s="434">
        <v>77.661964239</v>
      </c>
      <c r="BM7" s="434">
        <v>77.895630963000002</v>
      </c>
      <c r="BN7" s="434">
        <v>78.196357560999999</v>
      </c>
      <c r="BO7" s="434">
        <v>78.104760072000005</v>
      </c>
      <c r="BP7" s="434">
        <v>78.562088736000007</v>
      </c>
      <c r="BQ7" s="434">
        <v>79.069411728000006</v>
      </c>
      <c r="BR7" s="434">
        <v>78.819429537999994</v>
      </c>
      <c r="BS7" s="434">
        <v>79.213063376999997</v>
      </c>
      <c r="BT7" s="434">
        <v>79.346688439000005</v>
      </c>
      <c r="BU7" s="434">
        <v>79.382342159999993</v>
      </c>
      <c r="BV7" s="434">
        <v>79.298399872000005</v>
      </c>
    </row>
    <row r="8" spans="1:74" ht="11.1" customHeight="1" x14ac:dyDescent="0.2">
      <c r="A8" s="398" t="s">
        <v>939</v>
      </c>
      <c r="B8" s="471" t="s">
        <v>1066</v>
      </c>
      <c r="C8" s="354">
        <v>22.381188818999998</v>
      </c>
      <c r="D8" s="354">
        <v>22.060623289999999</v>
      </c>
      <c r="E8" s="354">
        <v>22.101323757999999</v>
      </c>
      <c r="F8" s="354">
        <v>21.314464123</v>
      </c>
      <c r="G8" s="354">
        <v>21.354805225</v>
      </c>
      <c r="H8" s="354">
        <v>22.290640665000002</v>
      </c>
      <c r="I8" s="354">
        <v>22.824403329999999</v>
      </c>
      <c r="J8" s="354">
        <v>22.754387037000001</v>
      </c>
      <c r="K8" s="354">
        <v>22.805568467000001</v>
      </c>
      <c r="L8" s="354">
        <v>22.757974339</v>
      </c>
      <c r="M8" s="354">
        <v>22.575219989000001</v>
      </c>
      <c r="N8" s="354">
        <v>22.019492251999999</v>
      </c>
      <c r="O8" s="354">
        <v>22.487526634000002</v>
      </c>
      <c r="P8" s="354">
        <v>21.154568475000001</v>
      </c>
      <c r="Q8" s="354">
        <v>22.429339461000001</v>
      </c>
      <c r="R8" s="354">
        <v>23.111650887</v>
      </c>
      <c r="S8" s="354">
        <v>23.631263797999999</v>
      </c>
      <c r="T8" s="354">
        <v>23.498249427000001</v>
      </c>
      <c r="U8" s="354">
        <v>23.822046814</v>
      </c>
      <c r="V8" s="354">
        <v>23.524594516000001</v>
      </c>
      <c r="W8" s="354">
        <v>23.559460286</v>
      </c>
      <c r="X8" s="354">
        <v>23.686604644999999</v>
      </c>
      <c r="Y8" s="354">
        <v>23.657299181999999</v>
      </c>
      <c r="Z8" s="354">
        <v>23.533785222999999</v>
      </c>
      <c r="AA8" s="354">
        <v>23.394539754</v>
      </c>
      <c r="AB8" s="354">
        <v>23.285837108999999</v>
      </c>
      <c r="AC8" s="354">
        <v>23.824222506000002</v>
      </c>
      <c r="AD8" s="354">
        <v>23.733323416000001</v>
      </c>
      <c r="AE8" s="354">
        <v>24.320279190000001</v>
      </c>
      <c r="AF8" s="354">
        <v>24.521033160000002</v>
      </c>
      <c r="AG8" s="354">
        <v>24.780555798999998</v>
      </c>
      <c r="AH8" s="354">
        <v>24.285923829000001</v>
      </c>
      <c r="AI8" s="354">
        <v>24.133694753</v>
      </c>
      <c r="AJ8" s="354">
        <v>24.307629940999998</v>
      </c>
      <c r="AK8" s="354">
        <v>24.500764707999998</v>
      </c>
      <c r="AL8" s="354">
        <v>23.594422530999999</v>
      </c>
      <c r="AM8" s="354">
        <v>23.864418817000001</v>
      </c>
      <c r="AN8" s="354">
        <v>23.908285834000001</v>
      </c>
      <c r="AO8" s="354">
        <v>24.229527247</v>
      </c>
      <c r="AP8" s="354">
        <v>24.615821409999999</v>
      </c>
      <c r="AQ8" s="354">
        <v>24.654762096999999</v>
      </c>
      <c r="AR8" s="354">
        <v>25.3780514</v>
      </c>
      <c r="AS8" s="354">
        <v>25.466779935000002</v>
      </c>
      <c r="AT8" s="354">
        <v>25.510076258000002</v>
      </c>
      <c r="AU8" s="354">
        <v>25.527111667</v>
      </c>
      <c r="AV8" s="354">
        <v>25.482509645</v>
      </c>
      <c r="AW8" s="354">
        <v>25.953176912</v>
      </c>
      <c r="AX8" s="354">
        <v>25.745921422999999</v>
      </c>
      <c r="AY8" s="354">
        <v>24.821958754000001</v>
      </c>
      <c r="AZ8" s="354">
        <v>25.336622906999999</v>
      </c>
      <c r="BA8" s="354">
        <v>25.628282417000001</v>
      </c>
      <c r="BB8" s="354">
        <v>25.347382574000001</v>
      </c>
      <c r="BC8" s="354">
        <v>25.897712529</v>
      </c>
      <c r="BD8" s="434">
        <v>26.079864805</v>
      </c>
      <c r="BE8" s="434">
        <v>26.259361813000002</v>
      </c>
      <c r="BF8" s="434">
        <v>26.255001222000001</v>
      </c>
      <c r="BG8" s="434">
        <v>26.011943608999999</v>
      </c>
      <c r="BH8" s="434">
        <v>25.859975823999999</v>
      </c>
      <c r="BI8" s="434">
        <v>25.977228342</v>
      </c>
      <c r="BJ8" s="434">
        <v>25.759780053</v>
      </c>
      <c r="BK8" s="434">
        <v>25.441634913000001</v>
      </c>
      <c r="BL8" s="434">
        <v>25.432211731999999</v>
      </c>
      <c r="BM8" s="434">
        <v>25.651523324999999</v>
      </c>
      <c r="BN8" s="434">
        <v>25.880591316</v>
      </c>
      <c r="BO8" s="434">
        <v>26.322116098999999</v>
      </c>
      <c r="BP8" s="434">
        <v>26.437420823</v>
      </c>
      <c r="BQ8" s="434">
        <v>26.467118101000001</v>
      </c>
      <c r="BR8" s="434">
        <v>26.526358298000002</v>
      </c>
      <c r="BS8" s="434">
        <v>26.23562467</v>
      </c>
      <c r="BT8" s="434">
        <v>26.415017361</v>
      </c>
      <c r="BU8" s="434">
        <v>26.336316898</v>
      </c>
      <c r="BV8" s="434">
        <v>26.182833724000002</v>
      </c>
    </row>
    <row r="9" spans="1:74" ht="11.1" customHeight="1" x14ac:dyDescent="0.2">
      <c r="A9" s="398"/>
      <c r="B9" s="470"/>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434"/>
      <c r="BE9" s="434"/>
      <c r="BF9" s="434"/>
      <c r="BG9" s="434"/>
      <c r="BH9" s="434"/>
      <c r="BI9" s="434"/>
      <c r="BJ9" s="434"/>
      <c r="BK9" s="434"/>
      <c r="BL9" s="434"/>
      <c r="BM9" s="434"/>
      <c r="BN9" s="434"/>
      <c r="BO9" s="434"/>
      <c r="BP9" s="434"/>
      <c r="BQ9" s="434"/>
      <c r="BR9" s="434"/>
      <c r="BS9" s="434"/>
      <c r="BT9" s="434"/>
      <c r="BU9" s="434"/>
      <c r="BV9" s="434"/>
    </row>
    <row r="10" spans="1:74" s="305" customFormat="1" ht="11.1" customHeight="1" x14ac:dyDescent="0.2">
      <c r="A10" s="475" t="s">
        <v>194</v>
      </c>
      <c r="B10" s="469" t="s">
        <v>937</v>
      </c>
      <c r="C10" s="111">
        <v>101.00411097999999</v>
      </c>
      <c r="D10" s="111">
        <v>99.812086549</v>
      </c>
      <c r="E10" s="111">
        <v>100.05847937</v>
      </c>
      <c r="F10" s="111">
        <v>99.440042980000001</v>
      </c>
      <c r="G10" s="111">
        <v>88.153888637999998</v>
      </c>
      <c r="H10" s="111">
        <v>88.285058883999994</v>
      </c>
      <c r="I10" s="111">
        <v>90.142905271000004</v>
      </c>
      <c r="J10" s="111">
        <v>91.091452985999993</v>
      </c>
      <c r="K10" s="111">
        <v>91.183784770000003</v>
      </c>
      <c r="L10" s="111">
        <v>91.448389642999999</v>
      </c>
      <c r="M10" s="111">
        <v>93.116325033999999</v>
      </c>
      <c r="N10" s="111">
        <v>93.080515641999995</v>
      </c>
      <c r="O10" s="111">
        <v>93.879817101</v>
      </c>
      <c r="P10" s="111">
        <v>90.510238603000005</v>
      </c>
      <c r="Q10" s="111">
        <v>93.828458318000003</v>
      </c>
      <c r="R10" s="111">
        <v>94.001810516000006</v>
      </c>
      <c r="S10" s="111">
        <v>94.976313361999999</v>
      </c>
      <c r="T10" s="111">
        <v>95.528358241999996</v>
      </c>
      <c r="U10" s="111">
        <v>97.049190672999998</v>
      </c>
      <c r="V10" s="111">
        <v>96.488930401000005</v>
      </c>
      <c r="W10" s="111">
        <v>96.725206970000002</v>
      </c>
      <c r="X10" s="111">
        <v>98.071893936999999</v>
      </c>
      <c r="Y10" s="111">
        <v>98.705980513</v>
      </c>
      <c r="Z10" s="111">
        <v>98.253913459000003</v>
      </c>
      <c r="AA10" s="111">
        <v>98.264802223999993</v>
      </c>
      <c r="AB10" s="111">
        <v>98.992537951000003</v>
      </c>
      <c r="AC10" s="111">
        <v>99.638258886000003</v>
      </c>
      <c r="AD10" s="111">
        <v>98.778320656000005</v>
      </c>
      <c r="AE10" s="111">
        <v>98.701925545999998</v>
      </c>
      <c r="AF10" s="111">
        <v>99.117913501999993</v>
      </c>
      <c r="AG10" s="111">
        <v>100.34061402</v>
      </c>
      <c r="AH10" s="111">
        <v>100.96725782999999</v>
      </c>
      <c r="AI10" s="111">
        <v>101.36208893</v>
      </c>
      <c r="AJ10" s="111">
        <v>101.50485284</v>
      </c>
      <c r="AK10" s="111">
        <v>101.58114150999999</v>
      </c>
      <c r="AL10" s="111">
        <v>100.51463785999999</v>
      </c>
      <c r="AM10" s="111">
        <v>100.66751305</v>
      </c>
      <c r="AN10" s="111">
        <v>101.17900622000001</v>
      </c>
      <c r="AO10" s="111">
        <v>101.47716938000001</v>
      </c>
      <c r="AP10" s="111">
        <v>101.48972962000001</v>
      </c>
      <c r="AQ10" s="111">
        <v>100.77660012</v>
      </c>
      <c r="AR10" s="111">
        <v>102.19196788000001</v>
      </c>
      <c r="AS10" s="111">
        <v>101.54638678000001</v>
      </c>
      <c r="AT10" s="111">
        <v>101.24641325</v>
      </c>
      <c r="AU10" s="111">
        <v>102.29422743000001</v>
      </c>
      <c r="AV10" s="111">
        <v>102.39132762</v>
      </c>
      <c r="AW10" s="111">
        <v>103.13950792</v>
      </c>
      <c r="AX10" s="111">
        <v>103.11439147999999</v>
      </c>
      <c r="AY10" s="111">
        <v>100.84569439000001</v>
      </c>
      <c r="AZ10" s="111">
        <v>101.97702796</v>
      </c>
      <c r="BA10" s="111">
        <v>102.71835256</v>
      </c>
      <c r="BB10" s="111">
        <v>102.09670589</v>
      </c>
      <c r="BC10" s="111">
        <v>102.16217770999999</v>
      </c>
      <c r="BD10" s="468">
        <v>102.38686056</v>
      </c>
      <c r="BE10" s="468">
        <v>103.05227836</v>
      </c>
      <c r="BF10" s="468">
        <v>103.1237632</v>
      </c>
      <c r="BG10" s="468">
        <v>102.83936033000001</v>
      </c>
      <c r="BH10" s="468">
        <v>102.8832438</v>
      </c>
      <c r="BI10" s="468">
        <v>103.47259461</v>
      </c>
      <c r="BJ10" s="468">
        <v>103.28121833</v>
      </c>
      <c r="BK10" s="468">
        <v>103.1506196</v>
      </c>
      <c r="BL10" s="468">
        <v>103.09417596999999</v>
      </c>
      <c r="BM10" s="468">
        <v>103.54715428999999</v>
      </c>
      <c r="BN10" s="468">
        <v>104.07694888</v>
      </c>
      <c r="BO10" s="468">
        <v>104.42687617</v>
      </c>
      <c r="BP10" s="468">
        <v>104.99950956000001</v>
      </c>
      <c r="BQ10" s="468">
        <v>105.53652983000001</v>
      </c>
      <c r="BR10" s="468">
        <v>105.34578784</v>
      </c>
      <c r="BS10" s="468">
        <v>105.44868805</v>
      </c>
      <c r="BT10" s="468">
        <v>105.7617058</v>
      </c>
      <c r="BU10" s="468">
        <v>105.71865905999999</v>
      </c>
      <c r="BV10" s="468">
        <v>105.4812336</v>
      </c>
    </row>
    <row r="11" spans="1:74" s="305" customFormat="1" ht="11.1" customHeight="1" x14ac:dyDescent="0.2">
      <c r="A11" s="475" t="s">
        <v>192</v>
      </c>
      <c r="B11" s="472" t="s">
        <v>1071</v>
      </c>
      <c r="C11" s="111">
        <v>32.365057297</v>
      </c>
      <c r="D11" s="111">
        <v>31.665479487999999</v>
      </c>
      <c r="E11" s="111">
        <v>31.774032181999999</v>
      </c>
      <c r="F11" s="111">
        <v>33.867878701999999</v>
      </c>
      <c r="G11" s="111">
        <v>27.964264771</v>
      </c>
      <c r="H11" s="111">
        <v>26.069566999999999</v>
      </c>
      <c r="I11" s="111">
        <v>26.775825060999999</v>
      </c>
      <c r="J11" s="111">
        <v>27.749811336</v>
      </c>
      <c r="K11" s="111">
        <v>27.807699694</v>
      </c>
      <c r="L11" s="111">
        <v>28.246128814999999</v>
      </c>
      <c r="M11" s="111">
        <v>29.001090963999999</v>
      </c>
      <c r="N11" s="111">
        <v>29.248533198000001</v>
      </c>
      <c r="O11" s="111">
        <v>29.407936649</v>
      </c>
      <c r="P11" s="111">
        <v>28.933584845999999</v>
      </c>
      <c r="Q11" s="111">
        <v>29.060351739000001</v>
      </c>
      <c r="R11" s="111">
        <v>29.160385892000001</v>
      </c>
      <c r="S11" s="111">
        <v>29.698461685000002</v>
      </c>
      <c r="T11" s="111">
        <v>30.261502724</v>
      </c>
      <c r="U11" s="111">
        <v>30.952502723999999</v>
      </c>
      <c r="V11" s="111">
        <v>30.987076769000002</v>
      </c>
      <c r="W11" s="111">
        <v>31.323840806</v>
      </c>
      <c r="X11" s="111">
        <v>31.653104844000001</v>
      </c>
      <c r="Y11" s="111">
        <v>31.917644201000002</v>
      </c>
      <c r="Z11" s="111">
        <v>32.088172268999998</v>
      </c>
      <c r="AA11" s="111">
        <v>32.233705501000003</v>
      </c>
      <c r="AB11" s="111">
        <v>32.841823706</v>
      </c>
      <c r="AC11" s="111">
        <v>32.485829308</v>
      </c>
      <c r="AD11" s="111">
        <v>32.730195535</v>
      </c>
      <c r="AE11" s="111">
        <v>32.280727204000002</v>
      </c>
      <c r="AF11" s="111">
        <v>32.455773602000001</v>
      </c>
      <c r="AG11" s="111">
        <v>32.767791074999998</v>
      </c>
      <c r="AH11" s="111">
        <v>33.758839999999999</v>
      </c>
      <c r="AI11" s="111">
        <v>33.873923206000001</v>
      </c>
      <c r="AJ11" s="111">
        <v>33.445978701999998</v>
      </c>
      <c r="AK11" s="111">
        <v>33.084872498000003</v>
      </c>
      <c r="AL11" s="111">
        <v>33.212063999999998</v>
      </c>
      <c r="AM11" s="111">
        <v>32.580260314</v>
      </c>
      <c r="AN11" s="111">
        <v>32.777799999999999</v>
      </c>
      <c r="AO11" s="111">
        <v>32.966799999999999</v>
      </c>
      <c r="AP11" s="111">
        <v>32.861199999999997</v>
      </c>
      <c r="AQ11" s="111">
        <v>32.147599999999997</v>
      </c>
      <c r="AR11" s="111">
        <v>32.370899999999999</v>
      </c>
      <c r="AS11" s="111">
        <v>31.547899999999998</v>
      </c>
      <c r="AT11" s="111">
        <v>31.363499999999998</v>
      </c>
      <c r="AU11" s="111">
        <v>31.988399999999999</v>
      </c>
      <c r="AV11" s="111">
        <v>31.854399999999998</v>
      </c>
      <c r="AW11" s="111">
        <v>31.905062148999999</v>
      </c>
      <c r="AX11" s="111">
        <v>31.892103576</v>
      </c>
      <c r="AY11" s="111">
        <v>31.803677358000002</v>
      </c>
      <c r="AZ11" s="111">
        <v>32.002059901999999</v>
      </c>
      <c r="BA11" s="111">
        <v>32.264416220000001</v>
      </c>
      <c r="BB11" s="111">
        <v>32.137577731999997</v>
      </c>
      <c r="BC11" s="111">
        <v>31.938025438</v>
      </c>
      <c r="BD11" s="468">
        <v>31.839600174000001</v>
      </c>
      <c r="BE11" s="468">
        <v>32.014906597</v>
      </c>
      <c r="BF11" s="468">
        <v>32.064300905000003</v>
      </c>
      <c r="BG11" s="468">
        <v>32.067690167000002</v>
      </c>
      <c r="BH11" s="468">
        <v>32.061263981000003</v>
      </c>
      <c r="BI11" s="468">
        <v>31.987683845999999</v>
      </c>
      <c r="BJ11" s="468">
        <v>32.116545223000003</v>
      </c>
      <c r="BK11" s="468">
        <v>32.044112464999998</v>
      </c>
      <c r="BL11" s="468">
        <v>32.097028958000003</v>
      </c>
      <c r="BM11" s="468">
        <v>32.248275055000001</v>
      </c>
      <c r="BN11" s="468">
        <v>32.344713327999997</v>
      </c>
      <c r="BO11" s="468">
        <v>32.396624866000003</v>
      </c>
      <c r="BP11" s="468">
        <v>32.449449086000001</v>
      </c>
      <c r="BQ11" s="468">
        <v>32.646313401999997</v>
      </c>
      <c r="BR11" s="468">
        <v>32.698518542000002</v>
      </c>
      <c r="BS11" s="468">
        <v>32.750865105000003</v>
      </c>
      <c r="BT11" s="468">
        <v>32.643293430999996</v>
      </c>
      <c r="BU11" s="468">
        <v>32.491956432999999</v>
      </c>
      <c r="BV11" s="468">
        <v>32.391859488000001</v>
      </c>
    </row>
    <row r="12" spans="1:74" ht="11.1" customHeight="1" x14ac:dyDescent="0.2">
      <c r="A12" s="398" t="s">
        <v>193</v>
      </c>
      <c r="B12" s="473" t="s">
        <v>1065</v>
      </c>
      <c r="C12" s="354">
        <v>27.32</v>
      </c>
      <c r="D12" s="354">
        <v>26.65</v>
      </c>
      <c r="E12" s="354">
        <v>26.79</v>
      </c>
      <c r="F12" s="354">
        <v>28.855</v>
      </c>
      <c r="G12" s="354">
        <v>23.03</v>
      </c>
      <c r="H12" s="354">
        <v>21.13</v>
      </c>
      <c r="I12" s="354">
        <v>21.824999999999999</v>
      </c>
      <c r="J12" s="354">
        <v>22.76</v>
      </c>
      <c r="K12" s="354">
        <v>22.734999999999999</v>
      </c>
      <c r="L12" s="354">
        <v>23.19</v>
      </c>
      <c r="M12" s="354">
        <v>23.92</v>
      </c>
      <c r="N12" s="354">
        <v>24.155000000000001</v>
      </c>
      <c r="O12" s="354">
        <v>24.204999999999998</v>
      </c>
      <c r="P12" s="354">
        <v>23.785</v>
      </c>
      <c r="Q12" s="354">
        <v>23.895</v>
      </c>
      <c r="R12" s="354">
        <v>23.885000000000002</v>
      </c>
      <c r="S12" s="354">
        <v>24.391999999999999</v>
      </c>
      <c r="T12" s="354">
        <v>24.954999999999998</v>
      </c>
      <c r="U12" s="354">
        <v>25.61</v>
      </c>
      <c r="V12" s="354">
        <v>25.635000000000002</v>
      </c>
      <c r="W12" s="354">
        <v>25.965</v>
      </c>
      <c r="X12" s="354">
        <v>26.285</v>
      </c>
      <c r="Y12" s="354">
        <v>26.635000000000002</v>
      </c>
      <c r="Z12" s="354">
        <v>26.7</v>
      </c>
      <c r="AA12" s="354">
        <v>26.7</v>
      </c>
      <c r="AB12" s="354">
        <v>27.395</v>
      </c>
      <c r="AC12" s="354">
        <v>27.065000000000001</v>
      </c>
      <c r="AD12" s="354">
        <v>27.39</v>
      </c>
      <c r="AE12" s="354">
        <v>26.944654</v>
      </c>
      <c r="AF12" s="354">
        <v>27.1</v>
      </c>
      <c r="AG12" s="354">
        <v>27.38</v>
      </c>
      <c r="AH12" s="354">
        <v>28.35</v>
      </c>
      <c r="AI12" s="354">
        <v>28.5</v>
      </c>
      <c r="AJ12" s="354">
        <v>28.085000000000001</v>
      </c>
      <c r="AK12" s="354">
        <v>27.66</v>
      </c>
      <c r="AL12" s="354">
        <v>27.71</v>
      </c>
      <c r="AM12" s="354">
        <v>27.114999999999998</v>
      </c>
      <c r="AN12" s="354">
        <v>27.4</v>
      </c>
      <c r="AO12" s="354">
        <v>27.614999999999998</v>
      </c>
      <c r="AP12" s="354">
        <v>27.59</v>
      </c>
      <c r="AQ12" s="354">
        <v>26.984999999999999</v>
      </c>
      <c r="AR12" s="354">
        <v>27.135000000000002</v>
      </c>
      <c r="AS12" s="354">
        <v>26.29</v>
      </c>
      <c r="AT12" s="354">
        <v>26.085000000000001</v>
      </c>
      <c r="AU12" s="354">
        <v>26.745000000000001</v>
      </c>
      <c r="AV12" s="354">
        <v>26.625</v>
      </c>
      <c r="AW12" s="354">
        <v>26.61</v>
      </c>
      <c r="AX12" s="354">
        <v>26.52</v>
      </c>
      <c r="AY12" s="354">
        <v>26.34</v>
      </c>
      <c r="AZ12" s="354">
        <v>26.625</v>
      </c>
      <c r="BA12" s="354">
        <v>26.914999999999999</v>
      </c>
      <c r="BB12" s="354">
        <v>26.87</v>
      </c>
      <c r="BC12" s="354">
        <v>26.68</v>
      </c>
      <c r="BD12" s="434">
        <v>26.566763999999999</v>
      </c>
      <c r="BE12" s="434">
        <v>26.720924</v>
      </c>
      <c r="BF12" s="434">
        <v>26.750083</v>
      </c>
      <c r="BG12" s="434">
        <v>26.789242999999999</v>
      </c>
      <c r="BH12" s="434">
        <v>26.797319000000002</v>
      </c>
      <c r="BI12" s="434">
        <v>26.660397</v>
      </c>
      <c r="BJ12" s="434">
        <v>26.713471999999999</v>
      </c>
      <c r="BK12" s="434">
        <v>26.759215000000001</v>
      </c>
      <c r="BL12" s="434">
        <v>26.811793000000002</v>
      </c>
      <c r="BM12" s="434">
        <v>26.964368</v>
      </c>
      <c r="BN12" s="434">
        <v>27.061944</v>
      </c>
      <c r="BO12" s="434">
        <v>27.114522000000001</v>
      </c>
      <c r="BP12" s="434">
        <v>27.167097999999999</v>
      </c>
      <c r="BQ12" s="434">
        <v>27.364673</v>
      </c>
      <c r="BR12" s="434">
        <v>27.417251</v>
      </c>
      <c r="BS12" s="434">
        <v>27.469826999999999</v>
      </c>
      <c r="BT12" s="434">
        <v>27.363486000000002</v>
      </c>
      <c r="BU12" s="434">
        <v>27.212146000000001</v>
      </c>
      <c r="BV12" s="434">
        <v>27.110806</v>
      </c>
    </row>
    <row r="13" spans="1:74" ht="11.1" customHeight="1" x14ac:dyDescent="0.2">
      <c r="A13" s="398" t="s">
        <v>232</v>
      </c>
      <c r="B13" s="473" t="s">
        <v>1066</v>
      </c>
      <c r="C13" s="354">
        <v>5.0450572970999996</v>
      </c>
      <c r="D13" s="354">
        <v>5.0154794881000004</v>
      </c>
      <c r="E13" s="354">
        <v>4.9840321823</v>
      </c>
      <c r="F13" s="354">
        <v>5.0128787016</v>
      </c>
      <c r="G13" s="354">
        <v>4.9342647712999996</v>
      </c>
      <c r="H13" s="354">
        <v>4.9395670003000003</v>
      </c>
      <c r="I13" s="354">
        <v>4.9508250611999998</v>
      </c>
      <c r="J13" s="354">
        <v>4.9898113360999998</v>
      </c>
      <c r="K13" s="354">
        <v>5.0726996938999998</v>
      </c>
      <c r="L13" s="354">
        <v>5.0561288151000001</v>
      </c>
      <c r="M13" s="354">
        <v>5.0810909645000004</v>
      </c>
      <c r="N13" s="354">
        <v>5.0935331984000003</v>
      </c>
      <c r="O13" s="354">
        <v>5.2029366488999997</v>
      </c>
      <c r="P13" s="354">
        <v>5.1485848459000003</v>
      </c>
      <c r="Q13" s="354">
        <v>5.1653517394000001</v>
      </c>
      <c r="R13" s="354">
        <v>5.2753858918000001</v>
      </c>
      <c r="S13" s="354">
        <v>5.3064616854000004</v>
      </c>
      <c r="T13" s="354">
        <v>5.3065027238000004</v>
      </c>
      <c r="U13" s="354">
        <v>5.3425027238</v>
      </c>
      <c r="V13" s="354">
        <v>5.3520767686999999</v>
      </c>
      <c r="W13" s="354">
        <v>5.3588408061999999</v>
      </c>
      <c r="X13" s="354">
        <v>5.3681048436000003</v>
      </c>
      <c r="Y13" s="354">
        <v>5.2826442007000001</v>
      </c>
      <c r="Z13" s="354">
        <v>5.3881722692</v>
      </c>
      <c r="AA13" s="354">
        <v>5.5337055009</v>
      </c>
      <c r="AB13" s="354">
        <v>5.446823706</v>
      </c>
      <c r="AC13" s="354">
        <v>5.4208293075</v>
      </c>
      <c r="AD13" s="354">
        <v>5.3401955353000004</v>
      </c>
      <c r="AE13" s="354">
        <v>5.3360732034999998</v>
      </c>
      <c r="AF13" s="354">
        <v>5.3557736023000002</v>
      </c>
      <c r="AG13" s="354">
        <v>5.387791075</v>
      </c>
      <c r="AH13" s="354">
        <v>5.4088399999999996</v>
      </c>
      <c r="AI13" s="354">
        <v>5.3739232058999997</v>
      </c>
      <c r="AJ13" s="354">
        <v>5.3609787023999997</v>
      </c>
      <c r="AK13" s="354">
        <v>5.4248724976</v>
      </c>
      <c r="AL13" s="354">
        <v>5.5020639999999998</v>
      </c>
      <c r="AM13" s="354">
        <v>5.4652603137</v>
      </c>
      <c r="AN13" s="354">
        <v>5.3777999999999997</v>
      </c>
      <c r="AO13" s="354">
        <v>5.3517999999999999</v>
      </c>
      <c r="AP13" s="354">
        <v>5.2712000000000003</v>
      </c>
      <c r="AQ13" s="354">
        <v>5.1626000000000003</v>
      </c>
      <c r="AR13" s="354">
        <v>5.2359</v>
      </c>
      <c r="AS13" s="354">
        <v>5.2579000000000002</v>
      </c>
      <c r="AT13" s="354">
        <v>5.2785000000000002</v>
      </c>
      <c r="AU13" s="354">
        <v>5.2434000000000003</v>
      </c>
      <c r="AV13" s="354">
        <v>5.2294</v>
      </c>
      <c r="AW13" s="354">
        <v>5.2950621484999996</v>
      </c>
      <c r="AX13" s="354">
        <v>5.3721035758999998</v>
      </c>
      <c r="AY13" s="354">
        <v>5.4636773579</v>
      </c>
      <c r="AZ13" s="354">
        <v>5.3770599018</v>
      </c>
      <c r="BA13" s="354">
        <v>5.3494162195000001</v>
      </c>
      <c r="BB13" s="354">
        <v>5.2675777325000004</v>
      </c>
      <c r="BC13" s="354">
        <v>5.2580254376999997</v>
      </c>
      <c r="BD13" s="434">
        <v>5.2728361738</v>
      </c>
      <c r="BE13" s="434">
        <v>5.2939825967000003</v>
      </c>
      <c r="BF13" s="434">
        <v>5.3142179052999996</v>
      </c>
      <c r="BG13" s="434">
        <v>5.2784471671000004</v>
      </c>
      <c r="BH13" s="434">
        <v>5.2639449810999999</v>
      </c>
      <c r="BI13" s="434">
        <v>5.3272868456999998</v>
      </c>
      <c r="BJ13" s="434">
        <v>5.4030732227999998</v>
      </c>
      <c r="BK13" s="434">
        <v>5.2848974648000002</v>
      </c>
      <c r="BL13" s="434">
        <v>5.2852359581000004</v>
      </c>
      <c r="BM13" s="434">
        <v>5.2839070551000002</v>
      </c>
      <c r="BN13" s="434">
        <v>5.2827693280999997</v>
      </c>
      <c r="BO13" s="434">
        <v>5.2821028656999998</v>
      </c>
      <c r="BP13" s="434">
        <v>5.2823510864000003</v>
      </c>
      <c r="BQ13" s="434">
        <v>5.2816404016999998</v>
      </c>
      <c r="BR13" s="434">
        <v>5.2812675420000001</v>
      </c>
      <c r="BS13" s="434">
        <v>5.2810381048000004</v>
      </c>
      <c r="BT13" s="434">
        <v>5.2798074309</v>
      </c>
      <c r="BU13" s="434">
        <v>5.2798104334999998</v>
      </c>
      <c r="BV13" s="434">
        <v>5.2810534883000004</v>
      </c>
    </row>
    <row r="14" spans="1:74" s="305" customFormat="1" ht="11.1" customHeight="1" x14ac:dyDescent="0.2">
      <c r="A14" s="475" t="s">
        <v>233</v>
      </c>
      <c r="B14" s="472" t="s">
        <v>963</v>
      </c>
      <c r="C14" s="111">
        <v>68.639053677999996</v>
      </c>
      <c r="D14" s="111">
        <v>68.146607060999997</v>
      </c>
      <c r="E14" s="111">
        <v>68.284447188000001</v>
      </c>
      <c r="F14" s="111">
        <v>65.572164278000002</v>
      </c>
      <c r="G14" s="111">
        <v>60.189623867000002</v>
      </c>
      <c r="H14" s="111">
        <v>62.215491884000002</v>
      </c>
      <c r="I14" s="111">
        <v>63.367080209999997</v>
      </c>
      <c r="J14" s="111">
        <v>63.34164165</v>
      </c>
      <c r="K14" s="111">
        <v>63.376085076000003</v>
      </c>
      <c r="L14" s="111">
        <v>63.202260828</v>
      </c>
      <c r="M14" s="111">
        <v>64.11523407</v>
      </c>
      <c r="N14" s="111">
        <v>63.831982443000001</v>
      </c>
      <c r="O14" s="111">
        <v>64.471880451999994</v>
      </c>
      <c r="P14" s="111">
        <v>61.576653757000003</v>
      </c>
      <c r="Q14" s="111">
        <v>64.768106579000005</v>
      </c>
      <c r="R14" s="111">
        <v>64.841424623999998</v>
      </c>
      <c r="S14" s="111">
        <v>65.277851677000001</v>
      </c>
      <c r="T14" s="111">
        <v>65.266855518</v>
      </c>
      <c r="U14" s="111">
        <v>66.096687949</v>
      </c>
      <c r="V14" s="111">
        <v>65.501853632000007</v>
      </c>
      <c r="W14" s="111">
        <v>65.401366163999995</v>
      </c>
      <c r="X14" s="111">
        <v>66.418789093000001</v>
      </c>
      <c r="Y14" s="111">
        <v>66.788336311999998</v>
      </c>
      <c r="Z14" s="111">
        <v>66.165741189000002</v>
      </c>
      <c r="AA14" s="111">
        <v>66.031096723000005</v>
      </c>
      <c r="AB14" s="111">
        <v>66.150714245000003</v>
      </c>
      <c r="AC14" s="111">
        <v>67.152429577999996</v>
      </c>
      <c r="AD14" s="111">
        <v>66.048125120999998</v>
      </c>
      <c r="AE14" s="111">
        <v>66.421198341999997</v>
      </c>
      <c r="AF14" s="111">
        <v>66.6621399</v>
      </c>
      <c r="AG14" s="111">
        <v>67.572822948999999</v>
      </c>
      <c r="AH14" s="111">
        <v>67.208417835000006</v>
      </c>
      <c r="AI14" s="111">
        <v>67.488165722000005</v>
      </c>
      <c r="AJ14" s="111">
        <v>68.058874141999993</v>
      </c>
      <c r="AK14" s="111">
        <v>68.496269009000002</v>
      </c>
      <c r="AL14" s="111">
        <v>67.302573862000003</v>
      </c>
      <c r="AM14" s="111">
        <v>68.087252741</v>
      </c>
      <c r="AN14" s="111">
        <v>68.401206223000003</v>
      </c>
      <c r="AO14" s="111">
        <v>68.510369382999997</v>
      </c>
      <c r="AP14" s="111">
        <v>68.628529624999999</v>
      </c>
      <c r="AQ14" s="111">
        <v>68.629000121999994</v>
      </c>
      <c r="AR14" s="111">
        <v>69.821067877000004</v>
      </c>
      <c r="AS14" s="111">
        <v>69.998486784999997</v>
      </c>
      <c r="AT14" s="111">
        <v>69.882913247999994</v>
      </c>
      <c r="AU14" s="111">
        <v>70.305827430999997</v>
      </c>
      <c r="AV14" s="111">
        <v>70.536927624</v>
      </c>
      <c r="AW14" s="111">
        <v>71.234445772000001</v>
      </c>
      <c r="AX14" s="111">
        <v>71.222287899999998</v>
      </c>
      <c r="AY14" s="111">
        <v>69.042017032000004</v>
      </c>
      <c r="AZ14" s="111">
        <v>69.974968059000005</v>
      </c>
      <c r="BA14" s="111">
        <v>70.453936342000006</v>
      </c>
      <c r="BB14" s="111">
        <v>69.959128152999995</v>
      </c>
      <c r="BC14" s="111">
        <v>70.224152273000001</v>
      </c>
      <c r="BD14" s="468">
        <v>70.547260385000001</v>
      </c>
      <c r="BE14" s="468">
        <v>71.037371766000007</v>
      </c>
      <c r="BF14" s="468">
        <v>71.059462296000007</v>
      </c>
      <c r="BG14" s="468">
        <v>70.771670162000007</v>
      </c>
      <c r="BH14" s="468">
        <v>70.821979815000006</v>
      </c>
      <c r="BI14" s="468">
        <v>71.484910765999999</v>
      </c>
      <c r="BJ14" s="468">
        <v>71.164673106999999</v>
      </c>
      <c r="BK14" s="468">
        <v>71.106507137999998</v>
      </c>
      <c r="BL14" s="468">
        <v>70.997147013000003</v>
      </c>
      <c r="BM14" s="468">
        <v>71.298879232000004</v>
      </c>
      <c r="BN14" s="468">
        <v>71.732235548999995</v>
      </c>
      <c r="BO14" s="468">
        <v>72.030251305999997</v>
      </c>
      <c r="BP14" s="468">
        <v>72.550060473000002</v>
      </c>
      <c r="BQ14" s="468">
        <v>72.890216426999999</v>
      </c>
      <c r="BR14" s="468">
        <v>72.647269292999994</v>
      </c>
      <c r="BS14" s="468">
        <v>72.697822942000002</v>
      </c>
      <c r="BT14" s="468">
        <v>73.118412368999998</v>
      </c>
      <c r="BU14" s="468">
        <v>73.226702623999998</v>
      </c>
      <c r="BV14" s="468">
        <v>73.089374108000001</v>
      </c>
    </row>
    <row r="15" spans="1:74" ht="11.1" customHeight="1" x14ac:dyDescent="0.2">
      <c r="A15" s="398" t="s">
        <v>940</v>
      </c>
      <c r="B15" s="473" t="s">
        <v>1065</v>
      </c>
      <c r="C15" s="354">
        <v>51.302922156000001</v>
      </c>
      <c r="D15" s="354">
        <v>51.101463258000003</v>
      </c>
      <c r="E15" s="354">
        <v>51.167155612000002</v>
      </c>
      <c r="F15" s="354">
        <v>49.270578856</v>
      </c>
      <c r="G15" s="354">
        <v>43.769083412999997</v>
      </c>
      <c r="H15" s="354">
        <v>44.864418219000001</v>
      </c>
      <c r="I15" s="354">
        <v>45.493501940999998</v>
      </c>
      <c r="J15" s="354">
        <v>45.577065949000001</v>
      </c>
      <c r="K15" s="354">
        <v>45.643216303000003</v>
      </c>
      <c r="L15" s="354">
        <v>45.500415304000001</v>
      </c>
      <c r="M15" s="354">
        <v>46.621105045</v>
      </c>
      <c r="N15" s="354">
        <v>46.906023390000001</v>
      </c>
      <c r="O15" s="354">
        <v>47.187290466999997</v>
      </c>
      <c r="P15" s="354">
        <v>45.570670128000003</v>
      </c>
      <c r="Q15" s="354">
        <v>47.504118857000002</v>
      </c>
      <c r="R15" s="354">
        <v>47.005159630000001</v>
      </c>
      <c r="S15" s="354">
        <v>46.953049565000001</v>
      </c>
      <c r="T15" s="354">
        <v>47.075108815</v>
      </c>
      <c r="U15" s="354">
        <v>47.617143859000002</v>
      </c>
      <c r="V15" s="354">
        <v>47.329335884999999</v>
      </c>
      <c r="W15" s="354">
        <v>47.200746684000002</v>
      </c>
      <c r="X15" s="354">
        <v>48.100289291999999</v>
      </c>
      <c r="Y15" s="354">
        <v>48.413681330999999</v>
      </c>
      <c r="Z15" s="354">
        <v>48.020128235999998</v>
      </c>
      <c r="AA15" s="354">
        <v>48.170262469999997</v>
      </c>
      <c r="AB15" s="354">
        <v>48.311700842</v>
      </c>
      <c r="AC15" s="354">
        <v>48.749036379000003</v>
      </c>
      <c r="AD15" s="354">
        <v>47.65499724</v>
      </c>
      <c r="AE15" s="354">
        <v>47.436992355999998</v>
      </c>
      <c r="AF15" s="354">
        <v>47.496880341999997</v>
      </c>
      <c r="AG15" s="354">
        <v>48.180058225000003</v>
      </c>
      <c r="AH15" s="354">
        <v>48.331334005999999</v>
      </c>
      <c r="AI15" s="354">
        <v>48.728394174000002</v>
      </c>
      <c r="AJ15" s="354">
        <v>49.112222903999999</v>
      </c>
      <c r="AK15" s="354">
        <v>49.420376799000003</v>
      </c>
      <c r="AL15" s="354">
        <v>49.210215331000001</v>
      </c>
      <c r="AM15" s="354">
        <v>49.688094237999998</v>
      </c>
      <c r="AN15" s="354">
        <v>49.870720388999999</v>
      </c>
      <c r="AO15" s="354">
        <v>49.632642134999998</v>
      </c>
      <c r="AP15" s="354">
        <v>49.283908214999997</v>
      </c>
      <c r="AQ15" s="354">
        <v>49.136838025000003</v>
      </c>
      <c r="AR15" s="354">
        <v>49.678916477000001</v>
      </c>
      <c r="AS15" s="354">
        <v>49.789606849000002</v>
      </c>
      <c r="AT15" s="354">
        <v>49.651336989999997</v>
      </c>
      <c r="AU15" s="354">
        <v>50.022115763999999</v>
      </c>
      <c r="AV15" s="354">
        <v>50.283817978999998</v>
      </c>
      <c r="AW15" s="354">
        <v>50.576331009</v>
      </c>
      <c r="AX15" s="354">
        <v>50.848470053</v>
      </c>
      <c r="AY15" s="354">
        <v>49.683735634999998</v>
      </c>
      <c r="AZ15" s="354">
        <v>50.015405055000002</v>
      </c>
      <c r="BA15" s="354">
        <v>50.175070144000003</v>
      </c>
      <c r="BB15" s="354">
        <v>49.879323311999997</v>
      </c>
      <c r="BC15" s="354">
        <v>49.584465182000002</v>
      </c>
      <c r="BD15" s="434">
        <v>49.740231754</v>
      </c>
      <c r="BE15" s="434">
        <v>50.071992549000001</v>
      </c>
      <c r="BF15" s="434">
        <v>50.118678979000002</v>
      </c>
      <c r="BG15" s="434">
        <v>50.038173720000003</v>
      </c>
      <c r="BH15" s="434">
        <v>50.225948971999998</v>
      </c>
      <c r="BI15" s="434">
        <v>50.834969270000002</v>
      </c>
      <c r="BJ15" s="434">
        <v>50.807966276999998</v>
      </c>
      <c r="BK15" s="434">
        <v>50.949769689</v>
      </c>
      <c r="BL15" s="434">
        <v>50.850171238999998</v>
      </c>
      <c r="BM15" s="434">
        <v>50.931262963000002</v>
      </c>
      <c r="BN15" s="434">
        <v>51.134413561000002</v>
      </c>
      <c r="BO15" s="434">
        <v>50.990238071999997</v>
      </c>
      <c r="BP15" s="434">
        <v>51.394990735999997</v>
      </c>
      <c r="BQ15" s="434">
        <v>51.704738728000002</v>
      </c>
      <c r="BR15" s="434">
        <v>51.402178538000001</v>
      </c>
      <c r="BS15" s="434">
        <v>51.743236377000002</v>
      </c>
      <c r="BT15" s="434">
        <v>51.983202439000003</v>
      </c>
      <c r="BU15" s="434">
        <v>52.170196160000003</v>
      </c>
      <c r="BV15" s="434">
        <v>52.187593872000001</v>
      </c>
    </row>
    <row r="16" spans="1:74" ht="11.1" customHeight="1" x14ac:dyDescent="0.2">
      <c r="A16" s="398" t="s">
        <v>941</v>
      </c>
      <c r="B16" s="473" t="s">
        <v>1066</v>
      </c>
      <c r="C16" s="354">
        <v>17.336131521999999</v>
      </c>
      <c r="D16" s="354">
        <v>17.045143801999998</v>
      </c>
      <c r="E16" s="354">
        <v>17.117291576</v>
      </c>
      <c r="F16" s="354">
        <v>16.301585421999999</v>
      </c>
      <c r="G16" s="354">
        <v>16.420540453000001</v>
      </c>
      <c r="H16" s="354">
        <v>17.351073665000001</v>
      </c>
      <c r="I16" s="354">
        <v>17.873578268999999</v>
      </c>
      <c r="J16" s="354">
        <v>17.764575700999998</v>
      </c>
      <c r="K16" s="354">
        <v>17.732868773</v>
      </c>
      <c r="L16" s="354">
        <v>17.701845523999999</v>
      </c>
      <c r="M16" s="354">
        <v>17.494129024999999</v>
      </c>
      <c r="N16" s="354">
        <v>16.925959054</v>
      </c>
      <c r="O16" s="354">
        <v>17.284589985</v>
      </c>
      <c r="P16" s="354">
        <v>16.005983628999999</v>
      </c>
      <c r="Q16" s="354">
        <v>17.263987722</v>
      </c>
      <c r="R16" s="354">
        <v>17.836264995000001</v>
      </c>
      <c r="S16" s="354">
        <v>18.324802112</v>
      </c>
      <c r="T16" s="354">
        <v>18.191746703</v>
      </c>
      <c r="U16" s="354">
        <v>18.479544090000001</v>
      </c>
      <c r="V16" s="354">
        <v>18.172517747000001</v>
      </c>
      <c r="W16" s="354">
        <v>18.20061948</v>
      </c>
      <c r="X16" s="354">
        <v>18.318499801000002</v>
      </c>
      <c r="Y16" s="354">
        <v>18.374654980999999</v>
      </c>
      <c r="Z16" s="354">
        <v>18.145612954000001</v>
      </c>
      <c r="AA16" s="354">
        <v>17.860834253</v>
      </c>
      <c r="AB16" s="354">
        <v>17.839013402999999</v>
      </c>
      <c r="AC16" s="354">
        <v>18.403393199</v>
      </c>
      <c r="AD16" s="354">
        <v>18.393127881000002</v>
      </c>
      <c r="AE16" s="354">
        <v>18.984205985999999</v>
      </c>
      <c r="AF16" s="354">
        <v>19.165259557999999</v>
      </c>
      <c r="AG16" s="354">
        <v>19.392764723999999</v>
      </c>
      <c r="AH16" s="354">
        <v>18.877083829</v>
      </c>
      <c r="AI16" s="354">
        <v>18.759771547</v>
      </c>
      <c r="AJ16" s="354">
        <v>18.946651238000001</v>
      </c>
      <c r="AK16" s="354">
        <v>19.075892209999999</v>
      </c>
      <c r="AL16" s="354">
        <v>18.092358530999999</v>
      </c>
      <c r="AM16" s="354">
        <v>18.399158502999999</v>
      </c>
      <c r="AN16" s="354">
        <v>18.530485834</v>
      </c>
      <c r="AO16" s="354">
        <v>18.877727246999999</v>
      </c>
      <c r="AP16" s="354">
        <v>19.344621409999998</v>
      </c>
      <c r="AQ16" s="354">
        <v>19.492162097000001</v>
      </c>
      <c r="AR16" s="354">
        <v>20.142151399999999</v>
      </c>
      <c r="AS16" s="354">
        <v>20.208879934999999</v>
      </c>
      <c r="AT16" s="354">
        <v>20.231576258</v>
      </c>
      <c r="AU16" s="354">
        <v>20.283711666999999</v>
      </c>
      <c r="AV16" s="354">
        <v>20.253109644999999</v>
      </c>
      <c r="AW16" s="354">
        <v>20.658114763</v>
      </c>
      <c r="AX16" s="354">
        <v>20.373817847000002</v>
      </c>
      <c r="AY16" s="354">
        <v>19.358281395999999</v>
      </c>
      <c r="AZ16" s="354">
        <v>19.959563005</v>
      </c>
      <c r="BA16" s="354">
        <v>20.278866197999999</v>
      </c>
      <c r="BB16" s="354">
        <v>20.079804841000001</v>
      </c>
      <c r="BC16" s="354">
        <v>20.639687090999999</v>
      </c>
      <c r="BD16" s="434">
        <v>20.807028632000002</v>
      </c>
      <c r="BE16" s="434">
        <v>20.965379216999999</v>
      </c>
      <c r="BF16" s="434">
        <v>20.940783317000001</v>
      </c>
      <c r="BG16" s="434">
        <v>20.733496442</v>
      </c>
      <c r="BH16" s="434">
        <v>20.596030843000001</v>
      </c>
      <c r="BI16" s="434">
        <v>20.649941496</v>
      </c>
      <c r="BJ16" s="434">
        <v>20.35670683</v>
      </c>
      <c r="BK16" s="434">
        <v>20.156737448000001</v>
      </c>
      <c r="BL16" s="434">
        <v>20.146975774000001</v>
      </c>
      <c r="BM16" s="434">
        <v>20.367616268999999</v>
      </c>
      <c r="BN16" s="434">
        <v>20.597821988</v>
      </c>
      <c r="BO16" s="434">
        <v>21.040013233</v>
      </c>
      <c r="BP16" s="434">
        <v>21.155069736000002</v>
      </c>
      <c r="BQ16" s="434">
        <v>21.185477699</v>
      </c>
      <c r="BR16" s="434">
        <v>21.245090756</v>
      </c>
      <c r="BS16" s="434">
        <v>20.954586565</v>
      </c>
      <c r="BT16" s="434">
        <v>21.135209929999998</v>
      </c>
      <c r="BU16" s="434">
        <v>21.056506464000002</v>
      </c>
      <c r="BV16" s="434">
        <v>20.901780236</v>
      </c>
    </row>
    <row r="17" spans="1:74" ht="11.1" customHeight="1" x14ac:dyDescent="0.2">
      <c r="A17" s="398"/>
      <c r="B17" s="400"/>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434"/>
      <c r="BE17" s="434"/>
      <c r="BF17" s="434"/>
      <c r="BG17" s="434"/>
      <c r="BH17" s="434"/>
      <c r="BI17" s="434"/>
      <c r="BJ17" s="434"/>
      <c r="BK17" s="434"/>
      <c r="BL17" s="434"/>
      <c r="BM17" s="434"/>
      <c r="BN17" s="434"/>
      <c r="BO17" s="434"/>
      <c r="BP17" s="434"/>
      <c r="BQ17" s="434"/>
      <c r="BR17" s="434"/>
      <c r="BS17" s="434"/>
      <c r="BT17" s="434"/>
      <c r="BU17" s="434"/>
      <c r="BV17" s="434"/>
    </row>
    <row r="18" spans="1:74" ht="11.1" customHeight="1" x14ac:dyDescent="0.2">
      <c r="A18" s="398"/>
      <c r="B18" s="399" t="s">
        <v>616</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434"/>
      <c r="BE18" s="434"/>
      <c r="BF18" s="434"/>
      <c r="BG18" s="434"/>
      <c r="BH18" s="434"/>
      <c r="BI18" s="434"/>
      <c r="BJ18" s="434"/>
      <c r="BK18" s="434"/>
      <c r="BL18" s="434"/>
      <c r="BM18" s="434"/>
      <c r="BN18" s="434"/>
      <c r="BO18" s="434"/>
      <c r="BP18" s="434"/>
      <c r="BQ18" s="434"/>
      <c r="BR18" s="434"/>
      <c r="BS18" s="434"/>
      <c r="BT18" s="434"/>
      <c r="BU18" s="434"/>
      <c r="BV18" s="434"/>
    </row>
    <row r="19" spans="1:74" s="305" customFormat="1" ht="11.1" customHeight="1" x14ac:dyDescent="0.2">
      <c r="A19" s="475" t="s">
        <v>189</v>
      </c>
      <c r="B19" s="469" t="s">
        <v>937</v>
      </c>
      <c r="C19" s="111">
        <v>94.203082131000002</v>
      </c>
      <c r="D19" s="111">
        <v>95.46762459</v>
      </c>
      <c r="E19" s="111">
        <v>91.372932656000003</v>
      </c>
      <c r="F19" s="111">
        <v>83.903673233000006</v>
      </c>
      <c r="G19" s="111">
        <v>86.608151853999999</v>
      </c>
      <c r="H19" s="111">
        <v>90.285159910999994</v>
      </c>
      <c r="I19" s="111">
        <v>92.356610708999995</v>
      </c>
      <c r="J19" s="111">
        <v>91.935373959000003</v>
      </c>
      <c r="K19" s="111">
        <v>93.423945044999996</v>
      </c>
      <c r="L19" s="111">
        <v>92.445553269000001</v>
      </c>
      <c r="M19" s="111">
        <v>93.297969713000001</v>
      </c>
      <c r="N19" s="111">
        <v>94.172522329000003</v>
      </c>
      <c r="O19" s="111">
        <v>93.094163753999993</v>
      </c>
      <c r="P19" s="111">
        <v>94.522762493000002</v>
      </c>
      <c r="Q19" s="111">
        <v>95.947042525000001</v>
      </c>
      <c r="R19" s="111">
        <v>95.989197257000001</v>
      </c>
      <c r="S19" s="111">
        <v>96.304621546999996</v>
      </c>
      <c r="T19" s="111">
        <v>99.104361037000004</v>
      </c>
      <c r="U19" s="111">
        <v>98.777527266999996</v>
      </c>
      <c r="V19" s="111">
        <v>98.507945406999994</v>
      </c>
      <c r="W19" s="111">
        <v>99.495795608999998</v>
      </c>
      <c r="X19" s="111">
        <v>98.662710236999999</v>
      </c>
      <c r="Y19" s="111">
        <v>99.809554348999995</v>
      </c>
      <c r="Z19" s="111">
        <v>101.24352813</v>
      </c>
      <c r="AA19" s="111">
        <v>97.398535112999994</v>
      </c>
      <c r="AB19" s="111">
        <v>100.62047661</v>
      </c>
      <c r="AC19" s="111">
        <v>99.419187014000002</v>
      </c>
      <c r="AD19" s="111">
        <v>98.144291828999997</v>
      </c>
      <c r="AE19" s="111">
        <v>99.385871433000005</v>
      </c>
      <c r="AF19" s="111">
        <v>101.17922484</v>
      </c>
      <c r="AG19" s="111">
        <v>100.39095737</v>
      </c>
      <c r="AH19" s="111">
        <v>100.99185425</v>
      </c>
      <c r="AI19" s="111">
        <v>101.23769964</v>
      </c>
      <c r="AJ19" s="111">
        <v>98.953170813</v>
      </c>
      <c r="AK19" s="111">
        <v>100.53789171</v>
      </c>
      <c r="AL19" s="111">
        <v>101.13818347</v>
      </c>
      <c r="AM19" s="111">
        <v>98.728743359000006</v>
      </c>
      <c r="AN19" s="111">
        <v>102.45499794</v>
      </c>
      <c r="AO19" s="111">
        <v>101.74792047</v>
      </c>
      <c r="AP19" s="111">
        <v>100.29328959</v>
      </c>
      <c r="AQ19" s="111">
        <v>102.0724072</v>
      </c>
      <c r="AR19" s="111">
        <v>103.45474728000001</v>
      </c>
      <c r="AS19" s="111">
        <v>102.05308826</v>
      </c>
      <c r="AT19" s="111">
        <v>102.52800252999999</v>
      </c>
      <c r="AU19" s="111">
        <v>102.47147883</v>
      </c>
      <c r="AV19" s="111">
        <v>101.42961458000001</v>
      </c>
      <c r="AW19" s="111">
        <v>102.60811474</v>
      </c>
      <c r="AX19" s="111">
        <v>103.1041075</v>
      </c>
      <c r="AY19" s="111">
        <v>100.64998013</v>
      </c>
      <c r="AZ19" s="111">
        <v>103.8097573</v>
      </c>
      <c r="BA19" s="111">
        <v>102.14788756</v>
      </c>
      <c r="BB19" s="111">
        <v>101.58823581</v>
      </c>
      <c r="BC19" s="111">
        <v>102.03609607</v>
      </c>
      <c r="BD19" s="468">
        <v>103.84561075000001</v>
      </c>
      <c r="BE19" s="468">
        <v>103.18246811</v>
      </c>
      <c r="BF19" s="468">
        <v>103.60847097</v>
      </c>
      <c r="BG19" s="468">
        <v>103.93444329</v>
      </c>
      <c r="BH19" s="468">
        <v>102.48665416999999</v>
      </c>
      <c r="BI19" s="468">
        <v>103.57331431</v>
      </c>
      <c r="BJ19" s="468">
        <v>105.02769996000001</v>
      </c>
      <c r="BK19" s="468">
        <v>102.45983106</v>
      </c>
      <c r="BL19" s="468">
        <v>105.43908892</v>
      </c>
      <c r="BM19" s="468">
        <v>104.16470172</v>
      </c>
      <c r="BN19" s="468">
        <v>103.32208066</v>
      </c>
      <c r="BO19" s="468">
        <v>103.61910077</v>
      </c>
      <c r="BP19" s="468">
        <v>105.38628205000001</v>
      </c>
      <c r="BQ19" s="468">
        <v>104.73713103999999</v>
      </c>
      <c r="BR19" s="468">
        <v>104.76562479</v>
      </c>
      <c r="BS19" s="468">
        <v>105.2246445</v>
      </c>
      <c r="BT19" s="468">
        <v>103.88886248999999</v>
      </c>
      <c r="BU19" s="468">
        <v>104.85751306</v>
      </c>
      <c r="BV19" s="468">
        <v>106.39523663999999</v>
      </c>
    </row>
    <row r="20" spans="1:74" s="305" customFormat="1" ht="11.1" customHeight="1" x14ac:dyDescent="0.2">
      <c r="A20" s="475" t="s">
        <v>182</v>
      </c>
      <c r="B20" s="472" t="s">
        <v>1067</v>
      </c>
      <c r="C20" s="111">
        <v>45.946539973</v>
      </c>
      <c r="D20" s="111">
        <v>47.040066750999998</v>
      </c>
      <c r="E20" s="111">
        <v>43.198351741000003</v>
      </c>
      <c r="F20" s="111">
        <v>35.096501596000003</v>
      </c>
      <c r="G20" s="111">
        <v>37.201219993000002</v>
      </c>
      <c r="H20" s="111">
        <v>40.433549837999998</v>
      </c>
      <c r="I20" s="111">
        <v>42.290373039999999</v>
      </c>
      <c r="J20" s="111">
        <v>41.893990520000003</v>
      </c>
      <c r="K20" s="111">
        <v>42.754672315000001</v>
      </c>
      <c r="L20" s="111">
        <v>42.746261652999998</v>
      </c>
      <c r="M20" s="111">
        <v>42.855617535</v>
      </c>
      <c r="N20" s="111">
        <v>43.189075787</v>
      </c>
      <c r="O20" s="111">
        <v>41.875786718999997</v>
      </c>
      <c r="P20" s="111">
        <v>41.997952716999997</v>
      </c>
      <c r="Q20" s="111">
        <v>43.607054075000001</v>
      </c>
      <c r="R20" s="111">
        <v>43.296071533999999</v>
      </c>
      <c r="S20" s="111">
        <v>43.185313532000002</v>
      </c>
      <c r="T20" s="111">
        <v>45.489636902000001</v>
      </c>
      <c r="U20" s="111">
        <v>45.555715288000002</v>
      </c>
      <c r="V20" s="111">
        <v>45.621284713000001</v>
      </c>
      <c r="W20" s="111">
        <v>45.986198104000003</v>
      </c>
      <c r="X20" s="111">
        <v>46.256749771999999</v>
      </c>
      <c r="Y20" s="111">
        <v>46.670405631999998</v>
      </c>
      <c r="Z20" s="111">
        <v>47.537892261000003</v>
      </c>
      <c r="AA20" s="111">
        <v>44.408938114000001</v>
      </c>
      <c r="AB20" s="111">
        <v>46.562634869999997</v>
      </c>
      <c r="AC20" s="111">
        <v>46.112055310999999</v>
      </c>
      <c r="AD20" s="111">
        <v>44.503242270999998</v>
      </c>
      <c r="AE20" s="111">
        <v>44.910808631000002</v>
      </c>
      <c r="AF20" s="111">
        <v>46.094582781</v>
      </c>
      <c r="AG20" s="111">
        <v>45.679342968999997</v>
      </c>
      <c r="AH20" s="111">
        <v>46.538584376999999</v>
      </c>
      <c r="AI20" s="111">
        <v>46.125044647999999</v>
      </c>
      <c r="AJ20" s="111">
        <v>44.966195132000003</v>
      </c>
      <c r="AK20" s="111">
        <v>45.991691684000003</v>
      </c>
      <c r="AL20" s="111">
        <v>45.973327503</v>
      </c>
      <c r="AM20" s="111">
        <v>43.848179000000002</v>
      </c>
      <c r="AN20" s="111">
        <v>46.079960999999997</v>
      </c>
      <c r="AO20" s="111">
        <v>45.803148999999998</v>
      </c>
      <c r="AP20" s="111">
        <v>44.666176999999998</v>
      </c>
      <c r="AQ20" s="111">
        <v>45.777380000000001</v>
      </c>
      <c r="AR20" s="111">
        <v>46.569161999999999</v>
      </c>
      <c r="AS20" s="111">
        <v>45.884829000000003</v>
      </c>
      <c r="AT20" s="111">
        <v>46.451625999999997</v>
      </c>
      <c r="AU20" s="111">
        <v>45.711731</v>
      </c>
      <c r="AV20" s="111">
        <v>46.185250000000003</v>
      </c>
      <c r="AW20" s="111">
        <v>46.253601000000003</v>
      </c>
      <c r="AX20" s="111">
        <v>45.798698000000002</v>
      </c>
      <c r="AY20" s="111">
        <v>44.512411280000002</v>
      </c>
      <c r="AZ20" s="111">
        <v>46.263062900000001</v>
      </c>
      <c r="BA20" s="111">
        <v>45.291923355000002</v>
      </c>
      <c r="BB20" s="111">
        <v>44.559643643000001</v>
      </c>
      <c r="BC20" s="111">
        <v>44.512969411999997</v>
      </c>
      <c r="BD20" s="468">
        <v>45.901490094000003</v>
      </c>
      <c r="BE20" s="468">
        <v>45.901750849999999</v>
      </c>
      <c r="BF20" s="468">
        <v>46.615847760999998</v>
      </c>
      <c r="BG20" s="468">
        <v>46.216822659000002</v>
      </c>
      <c r="BH20" s="468">
        <v>46.277174574999997</v>
      </c>
      <c r="BI20" s="468">
        <v>46.263772662999997</v>
      </c>
      <c r="BJ20" s="468">
        <v>46.689448042999999</v>
      </c>
      <c r="BK20" s="468">
        <v>45.039021529000003</v>
      </c>
      <c r="BL20" s="468">
        <v>46.570185582999997</v>
      </c>
      <c r="BM20" s="468">
        <v>45.997396096000003</v>
      </c>
      <c r="BN20" s="468">
        <v>45.196717069000002</v>
      </c>
      <c r="BO20" s="468">
        <v>45.043651220999998</v>
      </c>
      <c r="BP20" s="468">
        <v>46.122060042999998</v>
      </c>
      <c r="BQ20" s="468">
        <v>46.143624598000002</v>
      </c>
      <c r="BR20" s="468">
        <v>46.561948068</v>
      </c>
      <c r="BS20" s="468">
        <v>46.239798798999999</v>
      </c>
      <c r="BT20" s="468">
        <v>46.386755469000001</v>
      </c>
      <c r="BU20" s="468">
        <v>46.261062054999996</v>
      </c>
      <c r="BV20" s="468">
        <v>46.749108221</v>
      </c>
    </row>
    <row r="21" spans="1:74" ht="11.1" customHeight="1" x14ac:dyDescent="0.2">
      <c r="A21" s="398" t="s">
        <v>178</v>
      </c>
      <c r="B21" s="473" t="s">
        <v>1072</v>
      </c>
      <c r="C21" s="354">
        <v>2.3500999999999999</v>
      </c>
      <c r="D21" s="354">
        <v>2.4337</v>
      </c>
      <c r="E21" s="354">
        <v>2.3018000000000001</v>
      </c>
      <c r="F21" s="354">
        <v>1.8263</v>
      </c>
      <c r="G21" s="354">
        <v>1.9933000000000001</v>
      </c>
      <c r="H21" s="354">
        <v>2.2330999999999999</v>
      </c>
      <c r="I21" s="354">
        <v>2.2532999999999999</v>
      </c>
      <c r="J21" s="354">
        <v>2.2305000000000001</v>
      </c>
      <c r="K21" s="354">
        <v>2.2690000000000001</v>
      </c>
      <c r="L21" s="354">
        <v>2.1631</v>
      </c>
      <c r="M21" s="354">
        <v>2.3721000000000001</v>
      </c>
      <c r="N21" s="354">
        <v>2.153</v>
      </c>
      <c r="O21" s="354">
        <v>2.2216</v>
      </c>
      <c r="P21" s="354">
        <v>2.1682999999999999</v>
      </c>
      <c r="Q21" s="354">
        <v>2.2566999999999999</v>
      </c>
      <c r="R21" s="354">
        <v>2.0185</v>
      </c>
      <c r="S21" s="354">
        <v>2.0478000000000001</v>
      </c>
      <c r="T21" s="354">
        <v>2.2938000000000001</v>
      </c>
      <c r="U21" s="354">
        <v>2.448</v>
      </c>
      <c r="V21" s="354">
        <v>2.3235999999999999</v>
      </c>
      <c r="W21" s="354">
        <v>2.2673999999999999</v>
      </c>
      <c r="X21" s="354">
        <v>2.3509000000000002</v>
      </c>
      <c r="Y21" s="354">
        <v>2.3843000000000001</v>
      </c>
      <c r="Z21" s="354">
        <v>2.298</v>
      </c>
      <c r="AA21" s="354">
        <v>2.3807999999999998</v>
      </c>
      <c r="AB21" s="354">
        <v>2.4661</v>
      </c>
      <c r="AC21" s="354">
        <v>2.2408999999999999</v>
      </c>
      <c r="AD21" s="354">
        <v>2.2749000000000001</v>
      </c>
      <c r="AE21" s="354">
        <v>2.2797000000000001</v>
      </c>
      <c r="AF21" s="354">
        <v>2.5163000000000002</v>
      </c>
      <c r="AG21" s="354">
        <v>2.4876</v>
      </c>
      <c r="AH21" s="354">
        <v>2.4258999999999999</v>
      </c>
      <c r="AI21" s="354">
        <v>2.4123999999999999</v>
      </c>
      <c r="AJ21" s="354">
        <v>2.3626999999999998</v>
      </c>
      <c r="AK21" s="354">
        <v>2.4980000000000002</v>
      </c>
      <c r="AL21" s="354">
        <v>2.5400999999999998</v>
      </c>
      <c r="AM21" s="354">
        <v>2.3043</v>
      </c>
      <c r="AN21" s="354">
        <v>2.3714</v>
      </c>
      <c r="AO21" s="354">
        <v>2.3233000000000001</v>
      </c>
      <c r="AP21" s="354">
        <v>2.2948</v>
      </c>
      <c r="AQ21" s="354">
        <v>2.4864000000000002</v>
      </c>
      <c r="AR21" s="354">
        <v>2.6333000000000002</v>
      </c>
      <c r="AS21" s="354">
        <v>2.7309000000000001</v>
      </c>
      <c r="AT21" s="354">
        <v>2.6634000000000002</v>
      </c>
      <c r="AU21" s="354">
        <v>2.4853000000000001</v>
      </c>
      <c r="AV21" s="354">
        <v>2.4948000000000001</v>
      </c>
      <c r="AW21" s="354">
        <v>2.2780999999999998</v>
      </c>
      <c r="AX21" s="354">
        <v>2.3489</v>
      </c>
      <c r="AY21" s="354">
        <v>2.4506775360000002</v>
      </c>
      <c r="AZ21" s="354">
        <v>2.4978696870000001</v>
      </c>
      <c r="BA21" s="354">
        <v>2.3885970680000002</v>
      </c>
      <c r="BB21" s="354">
        <v>2.3296643920000002</v>
      </c>
      <c r="BC21" s="354">
        <v>2.3903723100000001</v>
      </c>
      <c r="BD21" s="434">
        <v>2.451355961</v>
      </c>
      <c r="BE21" s="434">
        <v>2.4724669110000002</v>
      </c>
      <c r="BF21" s="434">
        <v>2.5306124560000001</v>
      </c>
      <c r="BG21" s="434">
        <v>2.4814223200000001</v>
      </c>
      <c r="BH21" s="434">
        <v>2.4548711409999999</v>
      </c>
      <c r="BI21" s="434">
        <v>2.4770922560000002</v>
      </c>
      <c r="BJ21" s="434">
        <v>2.4825349409999999</v>
      </c>
      <c r="BK21" s="434">
        <v>2.4981139489999999</v>
      </c>
      <c r="BL21" s="434">
        <v>2.5454498879999998</v>
      </c>
      <c r="BM21" s="434">
        <v>2.4358443300000001</v>
      </c>
      <c r="BN21" s="434">
        <v>2.3767320939999999</v>
      </c>
      <c r="BO21" s="434">
        <v>2.437624982</v>
      </c>
      <c r="BP21" s="434">
        <v>2.4987944409999998</v>
      </c>
      <c r="BQ21" s="434">
        <v>2.5199697130000001</v>
      </c>
      <c r="BR21" s="434">
        <v>2.5782924199999999</v>
      </c>
      <c r="BS21" s="434">
        <v>2.5289524079999999</v>
      </c>
      <c r="BT21" s="434">
        <v>2.502320331</v>
      </c>
      <c r="BU21" s="434">
        <v>2.5246091509999999</v>
      </c>
      <c r="BV21" s="434">
        <v>2.530068419</v>
      </c>
    </row>
    <row r="22" spans="1:74" ht="11.1" customHeight="1" x14ac:dyDescent="0.2">
      <c r="A22" s="398" t="s">
        <v>179</v>
      </c>
      <c r="B22" s="473" t="s">
        <v>1073</v>
      </c>
      <c r="C22" s="354">
        <v>13.369300000000001</v>
      </c>
      <c r="D22" s="354">
        <v>13.8925</v>
      </c>
      <c r="E22" s="354">
        <v>12.704499999999999</v>
      </c>
      <c r="F22" s="354">
        <v>10.3316</v>
      </c>
      <c r="G22" s="354">
        <v>10.678599999999999</v>
      </c>
      <c r="H22" s="354">
        <v>11.980499999999999</v>
      </c>
      <c r="I22" s="354">
        <v>12.9719</v>
      </c>
      <c r="J22" s="354">
        <v>12.4232</v>
      </c>
      <c r="K22" s="354">
        <v>13.1708</v>
      </c>
      <c r="L22" s="354">
        <v>12.926</v>
      </c>
      <c r="M22" s="354">
        <v>12.309900000000001</v>
      </c>
      <c r="N22" s="354">
        <v>12.2226</v>
      </c>
      <c r="O22" s="354">
        <v>11.3483</v>
      </c>
      <c r="P22" s="354">
        <v>12.1472</v>
      </c>
      <c r="Q22" s="354">
        <v>12.5444</v>
      </c>
      <c r="R22" s="354">
        <v>12.427099999999999</v>
      </c>
      <c r="S22" s="354">
        <v>12.223599999999999</v>
      </c>
      <c r="T22" s="354">
        <v>13.4899</v>
      </c>
      <c r="U22" s="354">
        <v>13.835100000000001</v>
      </c>
      <c r="V22" s="354">
        <v>13.7362</v>
      </c>
      <c r="W22" s="354">
        <v>14.2905</v>
      </c>
      <c r="X22" s="354">
        <v>14.260400000000001</v>
      </c>
      <c r="Y22" s="354">
        <v>13.940300000000001</v>
      </c>
      <c r="Z22" s="354">
        <v>13.854699999999999</v>
      </c>
      <c r="AA22" s="354">
        <v>12.4</v>
      </c>
      <c r="AB22" s="354">
        <v>13.7422</v>
      </c>
      <c r="AC22" s="354">
        <v>13.497299999999999</v>
      </c>
      <c r="AD22" s="354">
        <v>13.2225</v>
      </c>
      <c r="AE22" s="354">
        <v>13.394600000000001</v>
      </c>
      <c r="AF22" s="354">
        <v>13.8057</v>
      </c>
      <c r="AG22" s="354">
        <v>13.7866</v>
      </c>
      <c r="AH22" s="354">
        <v>14.0715</v>
      </c>
      <c r="AI22" s="354">
        <v>14.1829</v>
      </c>
      <c r="AJ22" s="354">
        <v>13.2196</v>
      </c>
      <c r="AK22" s="354">
        <v>13.402799999999999</v>
      </c>
      <c r="AL22" s="354">
        <v>13.418200000000001</v>
      </c>
      <c r="AM22" s="354">
        <v>12.3607</v>
      </c>
      <c r="AN22" s="354">
        <v>13.5893</v>
      </c>
      <c r="AO22" s="354">
        <v>13.374000000000001</v>
      </c>
      <c r="AP22" s="354">
        <v>13.067299999999999</v>
      </c>
      <c r="AQ22" s="354">
        <v>13.6639</v>
      </c>
      <c r="AR22" s="354">
        <v>13.8935</v>
      </c>
      <c r="AS22" s="354">
        <v>13.643000000000001</v>
      </c>
      <c r="AT22" s="354">
        <v>13.458399999999999</v>
      </c>
      <c r="AU22" s="354">
        <v>13.7553</v>
      </c>
      <c r="AV22" s="354">
        <v>13.6768</v>
      </c>
      <c r="AW22" s="354">
        <v>13.361499999999999</v>
      </c>
      <c r="AX22" s="354">
        <v>12.948700000000001</v>
      </c>
      <c r="AY22" s="354">
        <v>12.623568950999999</v>
      </c>
      <c r="AZ22" s="354">
        <v>13.51586271</v>
      </c>
      <c r="BA22" s="354">
        <v>13.219283871</v>
      </c>
      <c r="BB22" s="354">
        <v>13.298176477</v>
      </c>
      <c r="BC22" s="354">
        <v>12.980281422999999</v>
      </c>
      <c r="BD22" s="434">
        <v>13.515114924000001</v>
      </c>
      <c r="BE22" s="434">
        <v>13.633318912</v>
      </c>
      <c r="BF22" s="434">
        <v>13.499004496</v>
      </c>
      <c r="BG22" s="434">
        <v>13.878741262</v>
      </c>
      <c r="BH22" s="434">
        <v>13.741173223000001</v>
      </c>
      <c r="BI22" s="434">
        <v>13.310287425</v>
      </c>
      <c r="BJ22" s="434">
        <v>13.23838793</v>
      </c>
      <c r="BK22" s="434">
        <v>12.628457482</v>
      </c>
      <c r="BL22" s="434">
        <v>13.524640265</v>
      </c>
      <c r="BM22" s="434">
        <v>13.226768802</v>
      </c>
      <c r="BN22" s="434">
        <v>13.306005256000001</v>
      </c>
      <c r="BO22" s="434">
        <v>12.986724671999999</v>
      </c>
      <c r="BP22" s="434">
        <v>13.523889220999999</v>
      </c>
      <c r="BQ22" s="434">
        <v>13.642608399</v>
      </c>
      <c r="BR22" s="434">
        <v>13.507708578000001</v>
      </c>
      <c r="BS22" s="434">
        <v>13.889100407999999</v>
      </c>
      <c r="BT22" s="434">
        <v>13.750932787</v>
      </c>
      <c r="BU22" s="434">
        <v>13.318168989</v>
      </c>
      <c r="BV22" s="434">
        <v>13.245956123999999</v>
      </c>
    </row>
    <row r="23" spans="1:74" ht="11.1" customHeight="1" x14ac:dyDescent="0.2">
      <c r="A23" s="398" t="s">
        <v>180</v>
      </c>
      <c r="B23" s="473" t="s">
        <v>1074</v>
      </c>
      <c r="C23" s="354">
        <v>3.8283</v>
      </c>
      <c r="D23" s="354">
        <v>4.0701999999999998</v>
      </c>
      <c r="E23" s="354">
        <v>3.5445000000000002</v>
      </c>
      <c r="F23" s="354">
        <v>3.1623999999999999</v>
      </c>
      <c r="G23" s="354">
        <v>2.8094000000000001</v>
      </c>
      <c r="H23" s="354">
        <v>2.9445000000000001</v>
      </c>
      <c r="I23" s="354">
        <v>3.0628000000000002</v>
      </c>
      <c r="J23" s="354">
        <v>3.1185999999999998</v>
      </c>
      <c r="K23" s="354">
        <v>3.1438000000000001</v>
      </c>
      <c r="L23" s="354">
        <v>3.2353000000000001</v>
      </c>
      <c r="M23" s="354">
        <v>3.5207000000000002</v>
      </c>
      <c r="N23" s="354">
        <v>3.9763000000000002</v>
      </c>
      <c r="O23" s="354">
        <v>3.8218000000000001</v>
      </c>
      <c r="P23" s="354">
        <v>3.8820000000000001</v>
      </c>
      <c r="Q23" s="354">
        <v>3.6246</v>
      </c>
      <c r="R23" s="354">
        <v>3.2376</v>
      </c>
      <c r="S23" s="354">
        <v>2.9085999999999999</v>
      </c>
      <c r="T23" s="354">
        <v>3.0438000000000001</v>
      </c>
      <c r="U23" s="354">
        <v>3.1044</v>
      </c>
      <c r="V23" s="354">
        <v>3.0918999999999999</v>
      </c>
      <c r="W23" s="354">
        <v>3.2997000000000001</v>
      </c>
      <c r="X23" s="354">
        <v>3.3254999999999999</v>
      </c>
      <c r="Y23" s="354">
        <v>3.5009999999999999</v>
      </c>
      <c r="Z23" s="354">
        <v>4.12</v>
      </c>
      <c r="AA23" s="354">
        <v>3.7831000000000001</v>
      </c>
      <c r="AB23" s="354">
        <v>3.8224999999999998</v>
      </c>
      <c r="AC23" s="354">
        <v>3.4918</v>
      </c>
      <c r="AD23" s="354">
        <v>3.0186999999999999</v>
      </c>
      <c r="AE23" s="354">
        <v>2.9655</v>
      </c>
      <c r="AF23" s="354">
        <v>3.1320000000000001</v>
      </c>
      <c r="AG23" s="354">
        <v>3.1097999999999999</v>
      </c>
      <c r="AH23" s="354">
        <v>3.3262999999999998</v>
      </c>
      <c r="AI23" s="354">
        <v>3.1659999999999999</v>
      </c>
      <c r="AJ23" s="354">
        <v>3.2393000000000001</v>
      </c>
      <c r="AK23" s="354">
        <v>3.4653</v>
      </c>
      <c r="AL23" s="354">
        <v>4.0125999999999999</v>
      </c>
      <c r="AM23" s="354">
        <v>3.7637</v>
      </c>
      <c r="AN23" s="354">
        <v>3.9257</v>
      </c>
      <c r="AO23" s="354">
        <v>3.5179</v>
      </c>
      <c r="AP23" s="354">
        <v>3.1989000000000001</v>
      </c>
      <c r="AQ23" s="354">
        <v>3.0053000000000001</v>
      </c>
      <c r="AR23" s="354">
        <v>3.0950000000000002</v>
      </c>
      <c r="AS23" s="354">
        <v>3.0750999999999999</v>
      </c>
      <c r="AT23" s="354">
        <v>3.1331000000000002</v>
      </c>
      <c r="AU23" s="354">
        <v>3.1057000000000001</v>
      </c>
      <c r="AV23" s="354">
        <v>3.0897999999999999</v>
      </c>
      <c r="AW23" s="354">
        <v>3.444</v>
      </c>
      <c r="AX23" s="354">
        <v>3.7789999999999999</v>
      </c>
      <c r="AY23" s="354">
        <v>3.57433647</v>
      </c>
      <c r="AZ23" s="354">
        <v>3.8183428799999999</v>
      </c>
      <c r="BA23" s="354">
        <v>3.5140136239999999</v>
      </c>
      <c r="BB23" s="354">
        <v>3.1790565989999999</v>
      </c>
      <c r="BC23" s="354">
        <v>2.9190717679999998</v>
      </c>
      <c r="BD23" s="434">
        <v>2.948290192</v>
      </c>
      <c r="BE23" s="434">
        <v>3.0769289820000001</v>
      </c>
      <c r="BF23" s="434">
        <v>3.175082593</v>
      </c>
      <c r="BG23" s="434">
        <v>3.0986062419999998</v>
      </c>
      <c r="BH23" s="434">
        <v>3.1280381309999998</v>
      </c>
      <c r="BI23" s="434">
        <v>3.3653194019999999</v>
      </c>
      <c r="BJ23" s="434">
        <v>3.843695962</v>
      </c>
      <c r="BK23" s="434">
        <v>3.5055442700000001</v>
      </c>
      <c r="BL23" s="434">
        <v>3.7448013470000001</v>
      </c>
      <c r="BM23" s="434">
        <v>3.4463955450000001</v>
      </c>
      <c r="BN23" s="434">
        <v>3.1179581120000002</v>
      </c>
      <c r="BO23" s="434">
        <v>2.8630336170000001</v>
      </c>
      <c r="BP23" s="434">
        <v>2.8916833340000001</v>
      </c>
      <c r="BQ23" s="434">
        <v>3.017818304</v>
      </c>
      <c r="BR23" s="434">
        <v>3.1140614559999999</v>
      </c>
      <c r="BS23" s="434">
        <v>3.0390736390000002</v>
      </c>
      <c r="BT23" s="434">
        <v>3.0679326659999999</v>
      </c>
      <c r="BU23" s="434">
        <v>3.3005955020000002</v>
      </c>
      <c r="BV23" s="434">
        <v>3.7696609579999998</v>
      </c>
    </row>
    <row r="24" spans="1:74" ht="11.1" customHeight="1" x14ac:dyDescent="0.2">
      <c r="A24" s="398" t="s">
        <v>176</v>
      </c>
      <c r="B24" s="473" t="s">
        <v>211</v>
      </c>
      <c r="C24" s="354">
        <v>19.933385999999999</v>
      </c>
      <c r="D24" s="354">
        <v>20.132245999999999</v>
      </c>
      <c r="E24" s="354">
        <v>18.462838000000001</v>
      </c>
      <c r="F24" s="354">
        <v>14.548503</v>
      </c>
      <c r="G24" s="354">
        <v>16.078182999999999</v>
      </c>
      <c r="H24" s="354">
        <v>17.578056</v>
      </c>
      <c r="I24" s="354">
        <v>18.381069</v>
      </c>
      <c r="J24" s="354">
        <v>18.557874000000002</v>
      </c>
      <c r="K24" s="354">
        <v>18.414828</v>
      </c>
      <c r="L24" s="354">
        <v>18.613648000000001</v>
      </c>
      <c r="M24" s="354">
        <v>18.742515999999998</v>
      </c>
      <c r="N24" s="354">
        <v>18.801689</v>
      </c>
      <c r="O24" s="354">
        <v>18.814347999999999</v>
      </c>
      <c r="P24" s="354">
        <v>17.699107999999999</v>
      </c>
      <c r="Q24" s="354">
        <v>19.132116</v>
      </c>
      <c r="R24" s="354">
        <v>19.743698999999999</v>
      </c>
      <c r="S24" s="354">
        <v>20.049742999999999</v>
      </c>
      <c r="T24" s="354">
        <v>20.585872999999999</v>
      </c>
      <c r="U24" s="354">
        <v>20.171831000000001</v>
      </c>
      <c r="V24" s="354">
        <v>20.572572999999998</v>
      </c>
      <c r="W24" s="354">
        <v>20.138569</v>
      </c>
      <c r="X24" s="354">
        <v>20.37715</v>
      </c>
      <c r="Y24" s="354">
        <v>20.572648000000001</v>
      </c>
      <c r="Z24" s="354">
        <v>20.656690000000001</v>
      </c>
      <c r="AA24" s="354">
        <v>19.613111</v>
      </c>
      <c r="AB24" s="354">
        <v>20.190412999999999</v>
      </c>
      <c r="AC24" s="354">
        <v>20.483485999999999</v>
      </c>
      <c r="AD24" s="354">
        <v>19.727340999999999</v>
      </c>
      <c r="AE24" s="354">
        <v>19.839566999999999</v>
      </c>
      <c r="AF24" s="354">
        <v>20.433236999999998</v>
      </c>
      <c r="AG24" s="354">
        <v>19.925560999999998</v>
      </c>
      <c r="AH24" s="354">
        <v>20.265028999999998</v>
      </c>
      <c r="AI24" s="354">
        <v>20.129058000000001</v>
      </c>
      <c r="AJ24" s="354">
        <v>20.006618</v>
      </c>
      <c r="AK24" s="354">
        <v>20.214213999999998</v>
      </c>
      <c r="AL24" s="354">
        <v>19.327209</v>
      </c>
      <c r="AM24" s="354">
        <v>19.149204000000001</v>
      </c>
      <c r="AN24" s="354">
        <v>19.758786000000001</v>
      </c>
      <c r="AO24" s="354">
        <v>20.082774000000001</v>
      </c>
      <c r="AP24" s="354">
        <v>20.036802000000002</v>
      </c>
      <c r="AQ24" s="354">
        <v>20.395605</v>
      </c>
      <c r="AR24" s="354">
        <v>20.715786999999999</v>
      </c>
      <c r="AS24" s="354">
        <v>20.124354</v>
      </c>
      <c r="AT24" s="354">
        <v>20.881050999999999</v>
      </c>
      <c r="AU24" s="354">
        <v>20.092255999999999</v>
      </c>
      <c r="AV24" s="354">
        <v>20.680174999999998</v>
      </c>
      <c r="AW24" s="354">
        <v>20.710025999999999</v>
      </c>
      <c r="AX24" s="354">
        <v>20.293223000000001</v>
      </c>
      <c r="AY24" s="354">
        <v>19.586970999999998</v>
      </c>
      <c r="AZ24" s="354">
        <v>19.948528</v>
      </c>
      <c r="BA24" s="354">
        <v>19.877115</v>
      </c>
      <c r="BB24" s="354">
        <v>19.572839900000002</v>
      </c>
      <c r="BC24" s="354">
        <v>20.018500842000002</v>
      </c>
      <c r="BD24" s="434">
        <v>20.743200000000002</v>
      </c>
      <c r="BE24" s="434">
        <v>20.493069999999999</v>
      </c>
      <c r="BF24" s="434">
        <v>21.139050000000001</v>
      </c>
      <c r="BG24" s="434">
        <v>20.565650000000002</v>
      </c>
      <c r="BH24" s="434">
        <v>20.771329999999999</v>
      </c>
      <c r="BI24" s="434">
        <v>20.741710000000001</v>
      </c>
      <c r="BJ24" s="434">
        <v>20.585000000000001</v>
      </c>
      <c r="BK24" s="434">
        <v>20.127279999999999</v>
      </c>
      <c r="BL24" s="434">
        <v>20.268370000000001</v>
      </c>
      <c r="BM24" s="434">
        <v>20.59187</v>
      </c>
      <c r="BN24" s="434">
        <v>20.212910000000001</v>
      </c>
      <c r="BO24" s="434">
        <v>20.54815</v>
      </c>
      <c r="BP24" s="434">
        <v>20.960809999999999</v>
      </c>
      <c r="BQ24" s="434">
        <v>20.733830000000001</v>
      </c>
      <c r="BR24" s="434">
        <v>21.086310000000001</v>
      </c>
      <c r="BS24" s="434">
        <v>20.587029999999999</v>
      </c>
      <c r="BT24" s="434">
        <v>20.880579999999998</v>
      </c>
      <c r="BU24" s="434">
        <v>20.74409</v>
      </c>
      <c r="BV24" s="434">
        <v>20.659700000000001</v>
      </c>
    </row>
    <row r="25" spans="1:74" ht="11.1" customHeight="1" x14ac:dyDescent="0.2">
      <c r="A25" s="398" t="s">
        <v>177</v>
      </c>
      <c r="B25" s="473" t="s">
        <v>1075</v>
      </c>
      <c r="C25" s="354">
        <v>0.10795397288</v>
      </c>
      <c r="D25" s="354">
        <v>0.10552075148999999</v>
      </c>
      <c r="E25" s="354">
        <v>0.11191374111000001</v>
      </c>
      <c r="F25" s="354">
        <v>0.11269859617</v>
      </c>
      <c r="G25" s="354">
        <v>0.11703699292</v>
      </c>
      <c r="H25" s="354">
        <v>0.11889383787</v>
      </c>
      <c r="I25" s="354">
        <v>0.12860404034</v>
      </c>
      <c r="J25" s="354">
        <v>0.12871652041000001</v>
      </c>
      <c r="K25" s="354">
        <v>0.12924431483000001</v>
      </c>
      <c r="L25" s="354">
        <v>0.12141365299</v>
      </c>
      <c r="M25" s="354">
        <v>0.12010153527</v>
      </c>
      <c r="N25" s="354">
        <v>0.12178678709</v>
      </c>
      <c r="O25" s="354">
        <v>0.10793871876</v>
      </c>
      <c r="P25" s="354">
        <v>0.10564471687</v>
      </c>
      <c r="Q25" s="354">
        <v>0.11193807482</v>
      </c>
      <c r="R25" s="354">
        <v>0.1127725336</v>
      </c>
      <c r="S25" s="354">
        <v>0.11697053224999999</v>
      </c>
      <c r="T25" s="354">
        <v>0.11886390242</v>
      </c>
      <c r="U25" s="354">
        <v>0.12848428784999999</v>
      </c>
      <c r="V25" s="354">
        <v>0.12851171320999999</v>
      </c>
      <c r="W25" s="354">
        <v>0.12902910374000001</v>
      </c>
      <c r="X25" s="354">
        <v>0.12129977234</v>
      </c>
      <c r="Y25" s="354">
        <v>0.12005763207</v>
      </c>
      <c r="Z25" s="354">
        <v>0.12180226147999999</v>
      </c>
      <c r="AA25" s="354">
        <v>0.10962711360000001</v>
      </c>
      <c r="AB25" s="354">
        <v>0.10722187012000001</v>
      </c>
      <c r="AC25" s="354">
        <v>0.11366931057</v>
      </c>
      <c r="AD25" s="354">
        <v>0.11450127112</v>
      </c>
      <c r="AE25" s="354">
        <v>0.11884163111</v>
      </c>
      <c r="AF25" s="354">
        <v>0.12074578119</v>
      </c>
      <c r="AG25" s="354">
        <v>0.1305819691</v>
      </c>
      <c r="AH25" s="354">
        <v>0.13065537666999999</v>
      </c>
      <c r="AI25" s="354">
        <v>0.13118664793000001</v>
      </c>
      <c r="AJ25" s="354">
        <v>0.12327713223</v>
      </c>
      <c r="AK25" s="354">
        <v>0.12197768376</v>
      </c>
      <c r="AL25" s="354">
        <v>0.12371850298000001</v>
      </c>
      <c r="AM25" s="354">
        <v>0.115175</v>
      </c>
      <c r="AN25" s="354">
        <v>0.115175</v>
      </c>
      <c r="AO25" s="354">
        <v>0.115175</v>
      </c>
      <c r="AP25" s="354">
        <v>0.115175</v>
      </c>
      <c r="AQ25" s="354">
        <v>0.115175</v>
      </c>
      <c r="AR25" s="354">
        <v>0.115175</v>
      </c>
      <c r="AS25" s="354">
        <v>0.115175</v>
      </c>
      <c r="AT25" s="354">
        <v>0.115175</v>
      </c>
      <c r="AU25" s="354">
        <v>0.115175</v>
      </c>
      <c r="AV25" s="354">
        <v>0.115175</v>
      </c>
      <c r="AW25" s="354">
        <v>0.115175</v>
      </c>
      <c r="AX25" s="354">
        <v>0.115175</v>
      </c>
      <c r="AY25" s="354">
        <v>0.11780599999999999</v>
      </c>
      <c r="AZ25" s="354">
        <v>0.11780599999999999</v>
      </c>
      <c r="BA25" s="354">
        <v>0.11780599999999999</v>
      </c>
      <c r="BB25" s="354">
        <v>0.11780599999999999</v>
      </c>
      <c r="BC25" s="354">
        <v>0.11780599999999999</v>
      </c>
      <c r="BD25" s="434">
        <v>0.11780599999999999</v>
      </c>
      <c r="BE25" s="434">
        <v>0.11780599999999999</v>
      </c>
      <c r="BF25" s="434">
        <v>0.11780599999999999</v>
      </c>
      <c r="BG25" s="434">
        <v>0.11780599999999999</v>
      </c>
      <c r="BH25" s="434">
        <v>0.11780599999999999</v>
      </c>
      <c r="BI25" s="434">
        <v>0.11780599999999999</v>
      </c>
      <c r="BJ25" s="434">
        <v>0.11780599999999999</v>
      </c>
      <c r="BK25" s="434">
        <v>0.11738899999999999</v>
      </c>
      <c r="BL25" s="434">
        <v>0.11738899999999999</v>
      </c>
      <c r="BM25" s="434">
        <v>0.11738899999999999</v>
      </c>
      <c r="BN25" s="434">
        <v>0.11738899999999999</v>
      </c>
      <c r="BO25" s="434">
        <v>0.11738899999999999</v>
      </c>
      <c r="BP25" s="434">
        <v>0.11738899999999999</v>
      </c>
      <c r="BQ25" s="434">
        <v>0.11738899999999999</v>
      </c>
      <c r="BR25" s="434">
        <v>0.11738899999999999</v>
      </c>
      <c r="BS25" s="434">
        <v>0.11738899999999999</v>
      </c>
      <c r="BT25" s="434">
        <v>0.11738899999999999</v>
      </c>
      <c r="BU25" s="434">
        <v>0.11738899999999999</v>
      </c>
      <c r="BV25" s="434">
        <v>0.11738899999999999</v>
      </c>
    </row>
    <row r="26" spans="1:74" ht="11.1" customHeight="1" x14ac:dyDescent="0.2">
      <c r="A26" s="398" t="s">
        <v>181</v>
      </c>
      <c r="B26" s="473" t="s">
        <v>1069</v>
      </c>
      <c r="C26" s="354">
        <v>6.3574999999999999</v>
      </c>
      <c r="D26" s="354">
        <v>6.4058999999999999</v>
      </c>
      <c r="E26" s="354">
        <v>6.0728</v>
      </c>
      <c r="F26" s="354">
        <v>5.1150000000000002</v>
      </c>
      <c r="G26" s="354">
        <v>5.5247000000000002</v>
      </c>
      <c r="H26" s="354">
        <v>5.5785</v>
      </c>
      <c r="I26" s="354">
        <v>5.4927000000000001</v>
      </c>
      <c r="J26" s="354">
        <v>5.4351000000000003</v>
      </c>
      <c r="K26" s="354">
        <v>5.6269999999999998</v>
      </c>
      <c r="L26" s="354">
        <v>5.6867999999999999</v>
      </c>
      <c r="M26" s="354">
        <v>5.7903000000000002</v>
      </c>
      <c r="N26" s="354">
        <v>5.9137000000000004</v>
      </c>
      <c r="O26" s="354">
        <v>5.5617999999999999</v>
      </c>
      <c r="P26" s="354">
        <v>5.9957000000000003</v>
      </c>
      <c r="Q26" s="354">
        <v>5.9372999999999996</v>
      </c>
      <c r="R26" s="354">
        <v>5.7564000000000002</v>
      </c>
      <c r="S26" s="354">
        <v>5.8385999999999996</v>
      </c>
      <c r="T26" s="354">
        <v>5.9573999999999998</v>
      </c>
      <c r="U26" s="354">
        <v>5.8678999999999997</v>
      </c>
      <c r="V26" s="354">
        <v>5.7685000000000004</v>
      </c>
      <c r="W26" s="354">
        <v>5.8609999999999998</v>
      </c>
      <c r="X26" s="354">
        <v>5.8215000000000003</v>
      </c>
      <c r="Y26" s="354">
        <v>6.1520999999999999</v>
      </c>
      <c r="Z26" s="354">
        <v>6.4866999999999999</v>
      </c>
      <c r="AA26" s="354">
        <v>6.1223000000000001</v>
      </c>
      <c r="AB26" s="354">
        <v>6.2342000000000004</v>
      </c>
      <c r="AC26" s="354">
        <v>6.2849000000000004</v>
      </c>
      <c r="AD26" s="354">
        <v>6.1452999999999998</v>
      </c>
      <c r="AE26" s="354">
        <v>6.3125999999999998</v>
      </c>
      <c r="AF26" s="354">
        <v>6.0865999999999998</v>
      </c>
      <c r="AG26" s="354">
        <v>6.2392000000000003</v>
      </c>
      <c r="AH26" s="354">
        <v>6.3192000000000004</v>
      </c>
      <c r="AI26" s="354">
        <v>6.1035000000000004</v>
      </c>
      <c r="AJ26" s="354">
        <v>6.0147000000000004</v>
      </c>
      <c r="AK26" s="354">
        <v>6.2893999999999997</v>
      </c>
      <c r="AL26" s="354">
        <v>6.5514999999999999</v>
      </c>
      <c r="AM26" s="354">
        <v>6.1551</v>
      </c>
      <c r="AN26" s="354">
        <v>6.3196000000000003</v>
      </c>
      <c r="AO26" s="354">
        <v>6.39</v>
      </c>
      <c r="AP26" s="354">
        <v>5.9531999999999998</v>
      </c>
      <c r="AQ26" s="354">
        <v>6.1109999999999998</v>
      </c>
      <c r="AR26" s="354">
        <v>6.1163999999999996</v>
      </c>
      <c r="AS26" s="354">
        <v>6.1962999999999999</v>
      </c>
      <c r="AT26" s="354">
        <v>6.2004999999999999</v>
      </c>
      <c r="AU26" s="354">
        <v>6.1580000000000004</v>
      </c>
      <c r="AV26" s="354">
        <v>6.1284999999999998</v>
      </c>
      <c r="AW26" s="354">
        <v>6.3448000000000002</v>
      </c>
      <c r="AX26" s="354">
        <v>6.3136999999999999</v>
      </c>
      <c r="AY26" s="354">
        <v>6.1590513229999999</v>
      </c>
      <c r="AZ26" s="354">
        <v>6.3646536229999997</v>
      </c>
      <c r="BA26" s="354">
        <v>6.1751077920000004</v>
      </c>
      <c r="BB26" s="354">
        <v>6.0621002749999997</v>
      </c>
      <c r="BC26" s="354">
        <v>6.0869370690000002</v>
      </c>
      <c r="BD26" s="434">
        <v>6.1257230170000003</v>
      </c>
      <c r="BE26" s="434">
        <v>6.108160045</v>
      </c>
      <c r="BF26" s="434">
        <v>6.154292216</v>
      </c>
      <c r="BG26" s="434">
        <v>6.0745968350000004</v>
      </c>
      <c r="BH26" s="434">
        <v>6.0639560799999996</v>
      </c>
      <c r="BI26" s="434">
        <v>6.2515575800000001</v>
      </c>
      <c r="BJ26" s="434">
        <v>6.4220232099999999</v>
      </c>
      <c r="BK26" s="434">
        <v>6.1622368280000002</v>
      </c>
      <c r="BL26" s="434">
        <v>6.3695350829999997</v>
      </c>
      <c r="BM26" s="434">
        <v>6.1791284190000004</v>
      </c>
      <c r="BN26" s="434">
        <v>6.0657226069999997</v>
      </c>
      <c r="BO26" s="434">
        <v>6.0907289499999999</v>
      </c>
      <c r="BP26" s="434">
        <v>6.1294940469999997</v>
      </c>
      <c r="BQ26" s="434">
        <v>6.1120091820000004</v>
      </c>
      <c r="BR26" s="434">
        <v>6.1581866139999999</v>
      </c>
      <c r="BS26" s="434">
        <v>6.0782533440000002</v>
      </c>
      <c r="BT26" s="434">
        <v>6.0676006850000004</v>
      </c>
      <c r="BU26" s="434">
        <v>6.2562094129999997</v>
      </c>
      <c r="BV26" s="434">
        <v>6.4263337199999997</v>
      </c>
    </row>
    <row r="27" spans="1:74" s="305" customFormat="1" ht="11.1" customHeight="1" x14ac:dyDescent="0.2">
      <c r="A27" s="475" t="s">
        <v>188</v>
      </c>
      <c r="B27" s="472" t="s">
        <v>1068</v>
      </c>
      <c r="C27" s="111">
        <v>48.256542158000002</v>
      </c>
      <c r="D27" s="111">
        <v>48.427557839000002</v>
      </c>
      <c r="E27" s="111">
        <v>48.174580914000003</v>
      </c>
      <c r="F27" s="111">
        <v>48.807171637000003</v>
      </c>
      <c r="G27" s="111">
        <v>49.406931860999997</v>
      </c>
      <c r="H27" s="111">
        <v>49.851610073000003</v>
      </c>
      <c r="I27" s="111">
        <v>50.066237667999999</v>
      </c>
      <c r="J27" s="111">
        <v>50.041383437999997</v>
      </c>
      <c r="K27" s="111">
        <v>50.669272730000003</v>
      </c>
      <c r="L27" s="111">
        <v>49.699291615999996</v>
      </c>
      <c r="M27" s="111">
        <v>50.442352178</v>
      </c>
      <c r="N27" s="111">
        <v>50.983446542000003</v>
      </c>
      <c r="O27" s="111">
        <v>51.218377035000003</v>
      </c>
      <c r="P27" s="111">
        <v>52.524809775999998</v>
      </c>
      <c r="Q27" s="111">
        <v>52.33998845</v>
      </c>
      <c r="R27" s="111">
        <v>52.693125723000001</v>
      </c>
      <c r="S27" s="111">
        <v>53.119308013999998</v>
      </c>
      <c r="T27" s="111">
        <v>53.614724135000003</v>
      </c>
      <c r="U27" s="111">
        <v>53.221811979000002</v>
      </c>
      <c r="V27" s="111">
        <v>52.886660693000003</v>
      </c>
      <c r="W27" s="111">
        <v>53.509597505000002</v>
      </c>
      <c r="X27" s="111">
        <v>52.405960465</v>
      </c>
      <c r="Y27" s="111">
        <v>53.139148716999998</v>
      </c>
      <c r="Z27" s="111">
        <v>53.705635864000001</v>
      </c>
      <c r="AA27" s="111">
        <v>52.989596999</v>
      </c>
      <c r="AB27" s="111">
        <v>54.057841734999997</v>
      </c>
      <c r="AC27" s="111">
        <v>53.307131703000003</v>
      </c>
      <c r="AD27" s="111">
        <v>53.641049557999999</v>
      </c>
      <c r="AE27" s="111">
        <v>54.475062801999997</v>
      </c>
      <c r="AF27" s="111">
        <v>55.084642058999997</v>
      </c>
      <c r="AG27" s="111">
        <v>54.711614396999998</v>
      </c>
      <c r="AH27" s="111">
        <v>54.45326987</v>
      </c>
      <c r="AI27" s="111">
        <v>55.112654990999999</v>
      </c>
      <c r="AJ27" s="111">
        <v>53.986975680999997</v>
      </c>
      <c r="AK27" s="111">
        <v>54.546200024000001</v>
      </c>
      <c r="AL27" s="111">
        <v>55.164855963000001</v>
      </c>
      <c r="AM27" s="111">
        <v>54.880564358999997</v>
      </c>
      <c r="AN27" s="111">
        <v>56.375036940000001</v>
      </c>
      <c r="AO27" s="111">
        <v>55.944771471999999</v>
      </c>
      <c r="AP27" s="111">
        <v>55.627112588000003</v>
      </c>
      <c r="AQ27" s="111">
        <v>56.295027204</v>
      </c>
      <c r="AR27" s="111">
        <v>56.885585276999997</v>
      </c>
      <c r="AS27" s="111">
        <v>56.168259261000003</v>
      </c>
      <c r="AT27" s="111">
        <v>56.076376531999998</v>
      </c>
      <c r="AU27" s="111">
        <v>56.759747832000002</v>
      </c>
      <c r="AV27" s="111">
        <v>55.244364574999999</v>
      </c>
      <c r="AW27" s="111">
        <v>56.354513742999998</v>
      </c>
      <c r="AX27" s="111">
        <v>57.305409499</v>
      </c>
      <c r="AY27" s="111">
        <v>56.137568846000001</v>
      </c>
      <c r="AZ27" s="111">
        <v>57.546694398</v>
      </c>
      <c r="BA27" s="111">
        <v>56.855964207</v>
      </c>
      <c r="BB27" s="111">
        <v>57.028592166000003</v>
      </c>
      <c r="BC27" s="111">
        <v>57.523126654999999</v>
      </c>
      <c r="BD27" s="468">
        <v>57.944120650999999</v>
      </c>
      <c r="BE27" s="468">
        <v>57.280717258000003</v>
      </c>
      <c r="BF27" s="468">
        <v>56.992623209000001</v>
      </c>
      <c r="BG27" s="468">
        <v>57.717620633000003</v>
      </c>
      <c r="BH27" s="468">
        <v>56.209479594999998</v>
      </c>
      <c r="BI27" s="468">
        <v>57.309541648</v>
      </c>
      <c r="BJ27" s="468">
        <v>58.338251917999997</v>
      </c>
      <c r="BK27" s="468">
        <v>57.420809534999997</v>
      </c>
      <c r="BL27" s="468">
        <v>58.868903332999999</v>
      </c>
      <c r="BM27" s="468">
        <v>58.167305622000001</v>
      </c>
      <c r="BN27" s="468">
        <v>58.125363587999999</v>
      </c>
      <c r="BO27" s="468">
        <v>58.575449552000002</v>
      </c>
      <c r="BP27" s="468">
        <v>59.264222003</v>
      </c>
      <c r="BQ27" s="468">
        <v>58.593506439999999</v>
      </c>
      <c r="BR27" s="468">
        <v>58.203676721000001</v>
      </c>
      <c r="BS27" s="468">
        <v>58.984845696999997</v>
      </c>
      <c r="BT27" s="468">
        <v>57.502107023000001</v>
      </c>
      <c r="BU27" s="468">
        <v>58.596451006999999</v>
      </c>
      <c r="BV27" s="468">
        <v>59.646128414000003</v>
      </c>
    </row>
    <row r="28" spans="1:74" ht="11.1" customHeight="1" x14ac:dyDescent="0.2">
      <c r="A28" s="398" t="s">
        <v>185</v>
      </c>
      <c r="B28" s="473" t="s">
        <v>1076</v>
      </c>
      <c r="C28" s="354">
        <v>14.357234384</v>
      </c>
      <c r="D28" s="354">
        <v>13.73531382</v>
      </c>
      <c r="E28" s="354">
        <v>13.560950387</v>
      </c>
      <c r="F28" s="354">
        <v>14.164651263</v>
      </c>
      <c r="G28" s="354">
        <v>14.132404396</v>
      </c>
      <c r="H28" s="354">
        <v>13.953295082</v>
      </c>
      <c r="I28" s="354">
        <v>14.489768219</v>
      </c>
      <c r="J28" s="354">
        <v>14.33466346</v>
      </c>
      <c r="K28" s="354">
        <v>15.137347982</v>
      </c>
      <c r="L28" s="354">
        <v>14.338653546</v>
      </c>
      <c r="M28" s="354">
        <v>15.278533565</v>
      </c>
      <c r="N28" s="354">
        <v>15.709823896</v>
      </c>
      <c r="O28" s="354">
        <v>15.119251375999999</v>
      </c>
      <c r="P28" s="354">
        <v>15.577829015000001</v>
      </c>
      <c r="Q28" s="354">
        <v>15.48420361</v>
      </c>
      <c r="R28" s="354">
        <v>15.807204887999999</v>
      </c>
      <c r="S28" s="354">
        <v>15.580286245</v>
      </c>
      <c r="T28" s="354">
        <v>15.405290029</v>
      </c>
      <c r="U28" s="354">
        <v>15.345351389999999</v>
      </c>
      <c r="V28" s="354">
        <v>14.875573032</v>
      </c>
      <c r="W28" s="354">
        <v>15.684142636000001</v>
      </c>
      <c r="X28" s="354">
        <v>14.766071333999999</v>
      </c>
      <c r="Y28" s="354">
        <v>15.694006034999999</v>
      </c>
      <c r="Z28" s="354">
        <v>16.133902954</v>
      </c>
      <c r="AA28" s="354">
        <v>15.218628388000001</v>
      </c>
      <c r="AB28" s="354">
        <v>15.406880039000001</v>
      </c>
      <c r="AC28" s="354">
        <v>14.748226058</v>
      </c>
      <c r="AD28" s="354">
        <v>15.044855145</v>
      </c>
      <c r="AE28" s="354">
        <v>15.176902657999999</v>
      </c>
      <c r="AF28" s="354">
        <v>15.082612683000001</v>
      </c>
      <c r="AG28" s="354">
        <v>15.070746193</v>
      </c>
      <c r="AH28" s="354">
        <v>14.678967132</v>
      </c>
      <c r="AI28" s="354">
        <v>15.535622756</v>
      </c>
      <c r="AJ28" s="354">
        <v>14.603378448999999</v>
      </c>
      <c r="AK28" s="354">
        <v>15.377424317999999</v>
      </c>
      <c r="AL28" s="354">
        <v>15.866567633000001</v>
      </c>
      <c r="AM28" s="354">
        <v>15.75187884</v>
      </c>
      <c r="AN28" s="354">
        <v>16.213786089999999</v>
      </c>
      <c r="AO28" s="354">
        <v>16.112787600000001</v>
      </c>
      <c r="AP28" s="354">
        <v>16.436117599999999</v>
      </c>
      <c r="AQ28" s="354">
        <v>16.198868359999999</v>
      </c>
      <c r="AR28" s="354">
        <v>16.014315199999999</v>
      </c>
      <c r="AS28" s="354">
        <v>15.94679262</v>
      </c>
      <c r="AT28" s="354">
        <v>15.461432050000001</v>
      </c>
      <c r="AU28" s="354">
        <v>16.278491079999998</v>
      </c>
      <c r="AV28" s="354">
        <v>15.33589611</v>
      </c>
      <c r="AW28" s="354">
        <v>16.274162369999999</v>
      </c>
      <c r="AX28" s="354">
        <v>16.71490708</v>
      </c>
      <c r="AY28" s="354">
        <v>16.079952339999998</v>
      </c>
      <c r="AZ28" s="354">
        <v>16.55113661</v>
      </c>
      <c r="BA28" s="354">
        <v>16.448109649999999</v>
      </c>
      <c r="BB28" s="354">
        <v>16.77793346</v>
      </c>
      <c r="BC28" s="354">
        <v>16.535919270000001</v>
      </c>
      <c r="BD28" s="434">
        <v>16.34765951</v>
      </c>
      <c r="BE28" s="434">
        <v>16.2787808</v>
      </c>
      <c r="BF28" s="434">
        <v>15.783672169999999</v>
      </c>
      <c r="BG28" s="434">
        <v>16.617141140000001</v>
      </c>
      <c r="BH28" s="434">
        <v>15.65561495</v>
      </c>
      <c r="BI28" s="434">
        <v>16.612725489999999</v>
      </c>
      <c r="BJ28" s="434">
        <v>17.06232219</v>
      </c>
      <c r="BK28" s="434">
        <v>16.431495689999998</v>
      </c>
      <c r="BL28" s="434">
        <v>16.911238900000001</v>
      </c>
      <c r="BM28" s="434">
        <v>16.80634049</v>
      </c>
      <c r="BN28" s="434">
        <v>17.142155460000001</v>
      </c>
      <c r="BO28" s="434">
        <v>16.895745139999999</v>
      </c>
      <c r="BP28" s="434">
        <v>16.70406569</v>
      </c>
      <c r="BQ28" s="434">
        <v>16.633935810000001</v>
      </c>
      <c r="BR28" s="434">
        <v>16.12983367</v>
      </c>
      <c r="BS28" s="434">
        <v>16.978442390000001</v>
      </c>
      <c r="BT28" s="434">
        <v>15.999450319999999</v>
      </c>
      <c r="BU28" s="434">
        <v>16.973946529999999</v>
      </c>
      <c r="BV28" s="434">
        <v>17.431710039999999</v>
      </c>
    </row>
    <row r="29" spans="1:74" ht="11.1" customHeight="1" x14ac:dyDescent="0.2">
      <c r="A29" s="398" t="s">
        <v>183</v>
      </c>
      <c r="B29" s="473" t="s">
        <v>1077</v>
      </c>
      <c r="C29" s="354">
        <v>4.2465213387</v>
      </c>
      <c r="D29" s="354">
        <v>4.4669029674000003</v>
      </c>
      <c r="E29" s="354">
        <v>4.3651848530999997</v>
      </c>
      <c r="F29" s="354">
        <v>4.2968679929000002</v>
      </c>
      <c r="G29" s="354">
        <v>4.4248888827000004</v>
      </c>
      <c r="H29" s="354">
        <v>4.6117310471000001</v>
      </c>
      <c r="I29" s="354">
        <v>4.6718312807000002</v>
      </c>
      <c r="J29" s="354">
        <v>4.7834701295000004</v>
      </c>
      <c r="K29" s="354">
        <v>4.6965711396999996</v>
      </c>
      <c r="L29" s="354">
        <v>4.5315159232999997</v>
      </c>
      <c r="M29" s="354">
        <v>4.5942643986</v>
      </c>
      <c r="N29" s="354">
        <v>4.6360227393000004</v>
      </c>
      <c r="O29" s="354">
        <v>4.5395265592999996</v>
      </c>
      <c r="P29" s="354">
        <v>4.7782232252999997</v>
      </c>
      <c r="Q29" s="354">
        <v>4.6680601887000002</v>
      </c>
      <c r="R29" s="354">
        <v>4.5939937006999996</v>
      </c>
      <c r="S29" s="354">
        <v>4.7326534383999999</v>
      </c>
      <c r="T29" s="354">
        <v>4.9350249979000003</v>
      </c>
      <c r="U29" s="354">
        <v>5.0001113596</v>
      </c>
      <c r="V29" s="354">
        <v>5.121031243</v>
      </c>
      <c r="W29" s="354">
        <v>5.0269139402</v>
      </c>
      <c r="X29" s="354">
        <v>4.8480242993999996</v>
      </c>
      <c r="Y29" s="354">
        <v>4.9159886401000001</v>
      </c>
      <c r="Z29" s="354">
        <v>4.9612105323</v>
      </c>
      <c r="AA29" s="354">
        <v>4.5211855715000002</v>
      </c>
      <c r="AB29" s="354">
        <v>4.7611538559</v>
      </c>
      <c r="AC29" s="354">
        <v>4.6503909962999996</v>
      </c>
      <c r="AD29" s="354">
        <v>4.5756536100999998</v>
      </c>
      <c r="AE29" s="354">
        <v>4.7150516004999998</v>
      </c>
      <c r="AF29" s="354">
        <v>4.9184979647000002</v>
      </c>
      <c r="AG29" s="354">
        <v>4.9838438349</v>
      </c>
      <c r="AH29" s="354">
        <v>5.1054022015999996</v>
      </c>
      <c r="AI29" s="354">
        <v>5.0107766879</v>
      </c>
      <c r="AJ29" s="354">
        <v>4.830646497</v>
      </c>
      <c r="AK29" s="354">
        <v>4.8989697102000003</v>
      </c>
      <c r="AL29" s="354">
        <v>4.9444390676000003</v>
      </c>
      <c r="AM29" s="354">
        <v>4.5237506429999996</v>
      </c>
      <c r="AN29" s="354">
        <v>4.7934993820000003</v>
      </c>
      <c r="AO29" s="354">
        <v>4.6740418720000001</v>
      </c>
      <c r="AP29" s="354">
        <v>4.6496738909999999</v>
      </c>
      <c r="AQ29" s="354">
        <v>4.7938055369999999</v>
      </c>
      <c r="AR29" s="354">
        <v>5.0200822829999998</v>
      </c>
      <c r="AS29" s="354">
        <v>5.1006661070000003</v>
      </c>
      <c r="AT29" s="354">
        <v>5.232760131</v>
      </c>
      <c r="AU29" s="354">
        <v>5.1430470650000002</v>
      </c>
      <c r="AV29" s="354">
        <v>5.0232761000000004</v>
      </c>
      <c r="AW29" s="354">
        <v>5.0792738960000001</v>
      </c>
      <c r="AX29" s="354">
        <v>5.0875216480000001</v>
      </c>
      <c r="AY29" s="354">
        <v>4.5441747049999996</v>
      </c>
      <c r="AZ29" s="354">
        <v>4.8192390930000002</v>
      </c>
      <c r="BA29" s="354">
        <v>4.6973748909999999</v>
      </c>
      <c r="BB29" s="354">
        <v>4.6715418519999998</v>
      </c>
      <c r="BC29" s="354">
        <v>4.8187085410000003</v>
      </c>
      <c r="BD29" s="434">
        <v>5.0494817660000004</v>
      </c>
      <c r="BE29" s="434">
        <v>5.1315257069999998</v>
      </c>
      <c r="BF29" s="434">
        <v>5.2662974910000004</v>
      </c>
      <c r="BG29" s="434">
        <v>5.1745925039999996</v>
      </c>
      <c r="BH29" s="434">
        <v>5.051130262</v>
      </c>
      <c r="BI29" s="434">
        <v>5.1085534140000002</v>
      </c>
      <c r="BJ29" s="434">
        <v>5.1176197639999996</v>
      </c>
      <c r="BK29" s="434">
        <v>4.596386012</v>
      </c>
      <c r="BL29" s="434">
        <v>4.8757322079999996</v>
      </c>
      <c r="BM29" s="434">
        <v>4.7519713079999999</v>
      </c>
      <c r="BN29" s="434">
        <v>4.7257419629999999</v>
      </c>
      <c r="BO29" s="434">
        <v>4.8751983829999999</v>
      </c>
      <c r="BP29" s="434">
        <v>5.1095637350000001</v>
      </c>
      <c r="BQ29" s="434">
        <v>5.1928855719999998</v>
      </c>
      <c r="BR29" s="434">
        <v>5.3297548499999996</v>
      </c>
      <c r="BS29" s="434">
        <v>5.236623657</v>
      </c>
      <c r="BT29" s="434">
        <v>5.1112473999999999</v>
      </c>
      <c r="BU29" s="434">
        <v>5.1695625310000004</v>
      </c>
      <c r="BV29" s="434">
        <v>5.178766134</v>
      </c>
    </row>
    <row r="30" spans="1:74" ht="11.1" customHeight="1" x14ac:dyDescent="0.2">
      <c r="A30" s="398" t="s">
        <v>184</v>
      </c>
      <c r="B30" s="473" t="s">
        <v>1073</v>
      </c>
      <c r="C30" s="354">
        <v>0.65664822181000004</v>
      </c>
      <c r="D30" s="354">
        <v>0.6773351313</v>
      </c>
      <c r="E30" s="354">
        <v>0.68379095764999998</v>
      </c>
      <c r="F30" s="354">
        <v>0.69271202814999999</v>
      </c>
      <c r="G30" s="354">
        <v>0.71360817239999996</v>
      </c>
      <c r="H30" s="354">
        <v>0.71018979801000004</v>
      </c>
      <c r="I30" s="354">
        <v>0.72086996099</v>
      </c>
      <c r="J30" s="354">
        <v>0.72413787038999999</v>
      </c>
      <c r="K30" s="354">
        <v>0.72243444353999997</v>
      </c>
      <c r="L30" s="354">
        <v>0.74152298202</v>
      </c>
      <c r="M30" s="354">
        <v>0.72965366375999996</v>
      </c>
      <c r="N30" s="354">
        <v>0.69809952247999996</v>
      </c>
      <c r="O30" s="354">
        <v>0.69443943681999998</v>
      </c>
      <c r="P30" s="354">
        <v>0.71587029792000001</v>
      </c>
      <c r="Q30" s="354">
        <v>0.72251225203000002</v>
      </c>
      <c r="R30" s="354">
        <v>0.73176316629000004</v>
      </c>
      <c r="S30" s="354">
        <v>0.75364884463000004</v>
      </c>
      <c r="T30" s="354">
        <v>0.74998117804999997</v>
      </c>
      <c r="U30" s="354">
        <v>0.76086049878999995</v>
      </c>
      <c r="V30" s="354">
        <v>0.76478593787000004</v>
      </c>
      <c r="W30" s="354">
        <v>0.76263580259999997</v>
      </c>
      <c r="X30" s="354">
        <v>0.78238868008999995</v>
      </c>
      <c r="Y30" s="354">
        <v>0.77089546622000005</v>
      </c>
      <c r="Z30" s="354">
        <v>0.73762243561999996</v>
      </c>
      <c r="AA30" s="354">
        <v>0.70810611274000002</v>
      </c>
      <c r="AB30" s="354">
        <v>0.72996692274999997</v>
      </c>
      <c r="AC30" s="354">
        <v>0.73674781222999997</v>
      </c>
      <c r="AD30" s="354">
        <v>0.74621004074999997</v>
      </c>
      <c r="AE30" s="354">
        <v>0.76853682023000003</v>
      </c>
      <c r="AF30" s="354">
        <v>0.76478782932</v>
      </c>
      <c r="AG30" s="354">
        <v>0.77591626013000004</v>
      </c>
      <c r="AH30" s="354">
        <v>0.77992616437999995</v>
      </c>
      <c r="AI30" s="354">
        <v>0.77773272358000001</v>
      </c>
      <c r="AJ30" s="354">
        <v>0.79785353587999996</v>
      </c>
      <c r="AK30" s="354">
        <v>0.78613665031000002</v>
      </c>
      <c r="AL30" s="354">
        <v>0.75218454742999996</v>
      </c>
      <c r="AM30" s="354">
        <v>0.72856666699999995</v>
      </c>
      <c r="AN30" s="354">
        <v>0.74693633500000001</v>
      </c>
      <c r="AO30" s="354">
        <v>0.75901046900000002</v>
      </c>
      <c r="AP30" s="354">
        <v>0.75131984500000004</v>
      </c>
      <c r="AQ30" s="354">
        <v>0.76612728799999996</v>
      </c>
      <c r="AR30" s="354">
        <v>0.77290832200000004</v>
      </c>
      <c r="AS30" s="354">
        <v>0.76276844899999996</v>
      </c>
      <c r="AT30" s="354">
        <v>0.76580943199999996</v>
      </c>
      <c r="AU30" s="354">
        <v>0.77337264900000002</v>
      </c>
      <c r="AV30" s="354">
        <v>0.78527454100000005</v>
      </c>
      <c r="AW30" s="354">
        <v>0.77638255300000003</v>
      </c>
      <c r="AX30" s="354">
        <v>0.75153643400000003</v>
      </c>
      <c r="AY30" s="354">
        <v>0.73372561599999997</v>
      </c>
      <c r="AZ30" s="354">
        <v>0.75222535899999998</v>
      </c>
      <c r="BA30" s="354">
        <v>0.76438498300000002</v>
      </c>
      <c r="BB30" s="354">
        <v>0.75663990599999997</v>
      </c>
      <c r="BC30" s="354">
        <v>0.77155219799999997</v>
      </c>
      <c r="BD30" s="434">
        <v>0.77838125000000002</v>
      </c>
      <c r="BE30" s="434">
        <v>0.76816957900000005</v>
      </c>
      <c r="BF30" s="434">
        <v>0.77123209800000003</v>
      </c>
      <c r="BG30" s="434">
        <v>0.778848863</v>
      </c>
      <c r="BH30" s="434">
        <v>0.79083503499999996</v>
      </c>
      <c r="BI30" s="434">
        <v>0.78188008200000003</v>
      </c>
      <c r="BJ30" s="434">
        <v>0.75685802400000002</v>
      </c>
      <c r="BK30" s="434">
        <v>0.74272946900000003</v>
      </c>
      <c r="BL30" s="434">
        <v>0.76145623100000004</v>
      </c>
      <c r="BM30" s="434">
        <v>0.77376506899999997</v>
      </c>
      <c r="BN30" s="434">
        <v>0.76592494899999997</v>
      </c>
      <c r="BO30" s="434">
        <v>0.78102023799999998</v>
      </c>
      <c r="BP30" s="434">
        <v>0.78793309199999995</v>
      </c>
      <c r="BQ30" s="434">
        <v>0.77759610999999995</v>
      </c>
      <c r="BR30" s="434">
        <v>0.78069621</v>
      </c>
      <c r="BS30" s="434">
        <v>0.78840644400000004</v>
      </c>
      <c r="BT30" s="434">
        <v>0.80053970500000005</v>
      </c>
      <c r="BU30" s="434">
        <v>0.79147485900000003</v>
      </c>
      <c r="BV30" s="434">
        <v>0.76614574499999999</v>
      </c>
    </row>
    <row r="31" spans="1:74" ht="11.1" customHeight="1" x14ac:dyDescent="0.2">
      <c r="A31" s="398" t="s">
        <v>186</v>
      </c>
      <c r="B31" s="473" t="s">
        <v>1078</v>
      </c>
      <c r="C31" s="354">
        <v>12.167054814</v>
      </c>
      <c r="D31" s="354">
        <v>12.505555366999999</v>
      </c>
      <c r="E31" s="354">
        <v>12.471844529</v>
      </c>
      <c r="F31" s="354">
        <v>12.423166876</v>
      </c>
      <c r="G31" s="354">
        <v>12.485227476</v>
      </c>
      <c r="H31" s="354">
        <v>12.411479927</v>
      </c>
      <c r="I31" s="354">
        <v>12.170379754000001</v>
      </c>
      <c r="J31" s="354">
        <v>12.072539376</v>
      </c>
      <c r="K31" s="354">
        <v>12.145433349999999</v>
      </c>
      <c r="L31" s="354">
        <v>12.279473031</v>
      </c>
      <c r="M31" s="354">
        <v>12.469387346</v>
      </c>
      <c r="N31" s="354">
        <v>12.518374382999999</v>
      </c>
      <c r="O31" s="354">
        <v>12.964324419</v>
      </c>
      <c r="P31" s="354">
        <v>13.321204537</v>
      </c>
      <c r="Q31" s="354">
        <v>13.286184275</v>
      </c>
      <c r="R31" s="354">
        <v>13.234866326000001</v>
      </c>
      <c r="S31" s="354">
        <v>13.300907636</v>
      </c>
      <c r="T31" s="354">
        <v>13.222773647</v>
      </c>
      <c r="U31" s="354">
        <v>12.967793003000001</v>
      </c>
      <c r="V31" s="354">
        <v>12.864651259</v>
      </c>
      <c r="W31" s="354">
        <v>12.941492124</v>
      </c>
      <c r="X31" s="354">
        <v>13.084317387</v>
      </c>
      <c r="Y31" s="354">
        <v>13.284438075000001</v>
      </c>
      <c r="Z31" s="354">
        <v>13.336427607999999</v>
      </c>
      <c r="AA31" s="354">
        <v>13.655280210000001</v>
      </c>
      <c r="AB31" s="354">
        <v>14.037921324999999</v>
      </c>
      <c r="AC31" s="354">
        <v>14.000582494</v>
      </c>
      <c r="AD31" s="354">
        <v>13.945166894</v>
      </c>
      <c r="AE31" s="354">
        <v>14.016129831000001</v>
      </c>
      <c r="AF31" s="354">
        <v>13.93228981</v>
      </c>
      <c r="AG31" s="354">
        <v>13.658954788000001</v>
      </c>
      <c r="AH31" s="354">
        <v>13.548370059</v>
      </c>
      <c r="AI31" s="354">
        <v>13.630763773</v>
      </c>
      <c r="AJ31" s="354">
        <v>13.783380802</v>
      </c>
      <c r="AK31" s="354">
        <v>13.997893003</v>
      </c>
      <c r="AL31" s="354">
        <v>14.053730802</v>
      </c>
      <c r="AM31" s="354">
        <v>14.171979347000001</v>
      </c>
      <c r="AN31" s="354">
        <v>14.735369152000001</v>
      </c>
      <c r="AO31" s="354">
        <v>14.835170691</v>
      </c>
      <c r="AP31" s="354">
        <v>14.258837699000001</v>
      </c>
      <c r="AQ31" s="354">
        <v>14.644108059000001</v>
      </c>
      <c r="AR31" s="354">
        <v>14.445670939999999</v>
      </c>
      <c r="AS31" s="354">
        <v>13.843505895</v>
      </c>
      <c r="AT31" s="354">
        <v>13.967834672</v>
      </c>
      <c r="AU31" s="354">
        <v>13.957530118999999</v>
      </c>
      <c r="AV31" s="354">
        <v>13.950145551</v>
      </c>
      <c r="AW31" s="354">
        <v>14.306257648000001</v>
      </c>
      <c r="AX31" s="354">
        <v>14.432051766000001</v>
      </c>
      <c r="AY31" s="354">
        <v>14.702166632000001</v>
      </c>
      <c r="AZ31" s="354">
        <v>15.132744317</v>
      </c>
      <c r="BA31" s="354">
        <v>15.155117958</v>
      </c>
      <c r="BB31" s="354">
        <v>14.934245282999999</v>
      </c>
      <c r="BC31" s="354">
        <v>15.150370509</v>
      </c>
      <c r="BD31" s="434">
        <v>14.970632577</v>
      </c>
      <c r="BE31" s="434">
        <v>14.441668088</v>
      </c>
      <c r="BF31" s="434">
        <v>14.375330328</v>
      </c>
      <c r="BG31" s="434">
        <v>14.391585271</v>
      </c>
      <c r="BH31" s="434">
        <v>14.416745991999999</v>
      </c>
      <c r="BI31" s="434">
        <v>14.766217081000001</v>
      </c>
      <c r="BJ31" s="434">
        <v>14.896770981</v>
      </c>
      <c r="BK31" s="434">
        <v>15.200952182</v>
      </c>
      <c r="BL31" s="434">
        <v>15.653808224</v>
      </c>
      <c r="BM31" s="434">
        <v>15.676473418</v>
      </c>
      <c r="BN31" s="434">
        <v>15.448145505999999</v>
      </c>
      <c r="BO31" s="434">
        <v>15.579754758</v>
      </c>
      <c r="BP31" s="434">
        <v>15.413560538</v>
      </c>
      <c r="BQ31" s="434">
        <v>14.935099191000001</v>
      </c>
      <c r="BR31" s="434">
        <v>14.771450377000001</v>
      </c>
      <c r="BS31" s="434">
        <v>14.831955783</v>
      </c>
      <c r="BT31" s="434">
        <v>14.913533617000001</v>
      </c>
      <c r="BU31" s="434">
        <v>15.247494852999999</v>
      </c>
      <c r="BV31" s="434">
        <v>15.382990627</v>
      </c>
    </row>
    <row r="32" spans="1:74" ht="11.1" customHeight="1" x14ac:dyDescent="0.2">
      <c r="A32" s="398" t="s">
        <v>187</v>
      </c>
      <c r="B32" s="473" t="s">
        <v>1079</v>
      </c>
      <c r="C32" s="354">
        <v>16.829083399999998</v>
      </c>
      <c r="D32" s="354">
        <v>17.042450552999998</v>
      </c>
      <c r="E32" s="354">
        <v>17.092810187000001</v>
      </c>
      <c r="F32" s="354">
        <v>17.229773475999998</v>
      </c>
      <c r="G32" s="354">
        <v>17.650802934000001</v>
      </c>
      <c r="H32" s="354">
        <v>18.164914219</v>
      </c>
      <c r="I32" s="354">
        <v>18.013388454000001</v>
      </c>
      <c r="J32" s="354">
        <v>18.126572603</v>
      </c>
      <c r="K32" s="354">
        <v>17.967485814</v>
      </c>
      <c r="L32" s="354">
        <v>17.808126132999998</v>
      </c>
      <c r="M32" s="354">
        <v>17.370513205000002</v>
      </c>
      <c r="N32" s="354">
        <v>17.421126002000001</v>
      </c>
      <c r="O32" s="354">
        <v>17.900835244</v>
      </c>
      <c r="P32" s="354">
        <v>18.131682700999999</v>
      </c>
      <c r="Q32" s="354">
        <v>18.179028123999998</v>
      </c>
      <c r="R32" s="354">
        <v>18.325297640999999</v>
      </c>
      <c r="S32" s="354">
        <v>18.751811850999999</v>
      </c>
      <c r="T32" s="354">
        <v>19.301654283000001</v>
      </c>
      <c r="U32" s="354">
        <v>19.147695726999999</v>
      </c>
      <c r="V32" s="354">
        <v>19.260619220999999</v>
      </c>
      <c r="W32" s="354">
        <v>19.094413003</v>
      </c>
      <c r="X32" s="354">
        <v>18.925158763999999</v>
      </c>
      <c r="Y32" s="354">
        <v>18.473820500999999</v>
      </c>
      <c r="Z32" s="354">
        <v>18.536472333999999</v>
      </c>
      <c r="AA32" s="354">
        <v>18.886396717</v>
      </c>
      <c r="AB32" s="354">
        <v>19.121919593000001</v>
      </c>
      <c r="AC32" s="354">
        <v>19.171184343</v>
      </c>
      <c r="AD32" s="354">
        <v>19.329163867999998</v>
      </c>
      <c r="AE32" s="354">
        <v>19.798441892</v>
      </c>
      <c r="AF32" s="354">
        <v>20.386453773</v>
      </c>
      <c r="AG32" s="354">
        <v>20.222153322</v>
      </c>
      <c r="AH32" s="354">
        <v>20.340604313</v>
      </c>
      <c r="AI32" s="354">
        <v>20.157759050999999</v>
      </c>
      <c r="AJ32" s="354">
        <v>19.971716396000001</v>
      </c>
      <c r="AK32" s="354">
        <v>19.485776343000001</v>
      </c>
      <c r="AL32" s="354">
        <v>19.547933913000001</v>
      </c>
      <c r="AM32" s="354">
        <v>19.704388861999998</v>
      </c>
      <c r="AN32" s="354">
        <v>19.885445981</v>
      </c>
      <c r="AO32" s="354">
        <v>19.56376084</v>
      </c>
      <c r="AP32" s="354">
        <v>19.531163552999999</v>
      </c>
      <c r="AQ32" s="354">
        <v>19.89211796</v>
      </c>
      <c r="AR32" s="354">
        <v>20.632608531999999</v>
      </c>
      <c r="AS32" s="354">
        <v>20.514526190000002</v>
      </c>
      <c r="AT32" s="354">
        <v>20.648540247</v>
      </c>
      <c r="AU32" s="354">
        <v>20.607306918999999</v>
      </c>
      <c r="AV32" s="354">
        <v>20.149772273</v>
      </c>
      <c r="AW32" s="354">
        <v>19.918437275999999</v>
      </c>
      <c r="AX32" s="354">
        <v>20.319392571000002</v>
      </c>
      <c r="AY32" s="354">
        <v>20.077549553000001</v>
      </c>
      <c r="AZ32" s="354">
        <v>20.291349018999998</v>
      </c>
      <c r="BA32" s="354">
        <v>19.790976725</v>
      </c>
      <c r="BB32" s="354">
        <v>19.888231664999999</v>
      </c>
      <c r="BC32" s="354">
        <v>20.246576137000002</v>
      </c>
      <c r="BD32" s="434">
        <v>20.797965548000001</v>
      </c>
      <c r="BE32" s="434">
        <v>20.660573083999999</v>
      </c>
      <c r="BF32" s="434">
        <v>20.796091122</v>
      </c>
      <c r="BG32" s="434">
        <v>20.755452855000001</v>
      </c>
      <c r="BH32" s="434">
        <v>20.295153356</v>
      </c>
      <c r="BI32" s="434">
        <v>20.040165581</v>
      </c>
      <c r="BJ32" s="434">
        <v>20.504680959000002</v>
      </c>
      <c r="BK32" s="434">
        <v>20.449246182</v>
      </c>
      <c r="BL32" s="434">
        <v>20.66666777</v>
      </c>
      <c r="BM32" s="434">
        <v>20.158755336999999</v>
      </c>
      <c r="BN32" s="434">
        <v>20.043395709999999</v>
      </c>
      <c r="BO32" s="434">
        <v>20.443731032999999</v>
      </c>
      <c r="BP32" s="434">
        <v>21.249098948</v>
      </c>
      <c r="BQ32" s="434">
        <v>21.053989757</v>
      </c>
      <c r="BR32" s="434">
        <v>21.191941614000001</v>
      </c>
      <c r="BS32" s="434">
        <v>21.149417422999999</v>
      </c>
      <c r="BT32" s="434">
        <v>20.677335980999999</v>
      </c>
      <c r="BU32" s="434">
        <v>20.413972233999999</v>
      </c>
      <c r="BV32" s="434">
        <v>20.886515868</v>
      </c>
    </row>
    <row r="33" spans="1:74" ht="11.1" customHeight="1" x14ac:dyDescent="0.2">
      <c r="A33" s="398"/>
      <c r="B33" s="400"/>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434"/>
      <c r="BE33" s="434"/>
      <c r="BF33" s="434"/>
      <c r="BG33" s="434"/>
      <c r="BH33" s="434"/>
      <c r="BI33" s="434"/>
      <c r="BJ33" s="434"/>
      <c r="BK33" s="434"/>
      <c r="BL33" s="434"/>
      <c r="BM33" s="434"/>
      <c r="BN33" s="434"/>
      <c r="BO33" s="434"/>
      <c r="BP33" s="434"/>
      <c r="BQ33" s="434"/>
      <c r="BR33" s="434"/>
      <c r="BS33" s="434"/>
      <c r="BT33" s="434"/>
      <c r="BU33" s="434"/>
      <c r="BV33" s="434"/>
    </row>
    <row r="34" spans="1:74" ht="11.1" customHeight="1" x14ac:dyDescent="0.2">
      <c r="A34" s="398"/>
      <c r="B34" s="399" t="s">
        <v>942</v>
      </c>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434"/>
      <c r="BE34" s="434"/>
      <c r="BF34" s="434"/>
      <c r="BG34" s="434"/>
      <c r="BH34" s="434"/>
      <c r="BI34" s="434"/>
      <c r="BJ34" s="434"/>
      <c r="BK34" s="434"/>
      <c r="BL34" s="434"/>
      <c r="BM34" s="434"/>
      <c r="BN34" s="434"/>
      <c r="BO34" s="434"/>
      <c r="BP34" s="434"/>
      <c r="BQ34" s="434"/>
      <c r="BR34" s="434"/>
      <c r="BS34" s="434"/>
      <c r="BT34" s="434"/>
      <c r="BU34" s="434"/>
      <c r="BV34" s="434"/>
    </row>
    <row r="35" spans="1:74" s="305" customFormat="1" ht="11.1" customHeight="1" x14ac:dyDescent="0.2">
      <c r="A35" s="475" t="s">
        <v>199</v>
      </c>
      <c r="B35" s="469" t="s">
        <v>937</v>
      </c>
      <c r="C35" s="111">
        <v>-6.8010288447000002</v>
      </c>
      <c r="D35" s="111">
        <v>-4.3444619587000002</v>
      </c>
      <c r="E35" s="111">
        <v>-8.6855467143999991</v>
      </c>
      <c r="F35" s="111">
        <v>-15.536369747</v>
      </c>
      <c r="G35" s="111">
        <v>-1.5457367838</v>
      </c>
      <c r="H35" s="111">
        <v>2.0001010270999999</v>
      </c>
      <c r="I35" s="111">
        <v>2.2137054372999998</v>
      </c>
      <c r="J35" s="111">
        <v>0.84392097297000002</v>
      </c>
      <c r="K35" s="111">
        <v>2.240160275</v>
      </c>
      <c r="L35" s="111">
        <v>0.99716362560000005</v>
      </c>
      <c r="M35" s="111">
        <v>0.18164467864</v>
      </c>
      <c r="N35" s="111">
        <v>1.0920066873000001</v>
      </c>
      <c r="O35" s="111">
        <v>-0.78565334737000003</v>
      </c>
      <c r="P35" s="111">
        <v>4.0125238902999998</v>
      </c>
      <c r="Q35" s="111">
        <v>2.1185842067</v>
      </c>
      <c r="R35" s="111">
        <v>1.9873867404000001</v>
      </c>
      <c r="S35" s="111">
        <v>1.3283081844</v>
      </c>
      <c r="T35" s="111">
        <v>3.5760027952</v>
      </c>
      <c r="U35" s="111">
        <v>1.7283365936999999</v>
      </c>
      <c r="V35" s="111">
        <v>2.0190150057</v>
      </c>
      <c r="W35" s="111">
        <v>2.7705886387000001</v>
      </c>
      <c r="X35" s="111">
        <v>0.59081630003999996</v>
      </c>
      <c r="Y35" s="111">
        <v>1.1035738359</v>
      </c>
      <c r="Z35" s="111">
        <v>2.9896146670000001</v>
      </c>
      <c r="AA35" s="111">
        <v>-0.86626711145000002</v>
      </c>
      <c r="AB35" s="111">
        <v>1.6279386544000001</v>
      </c>
      <c r="AC35" s="111">
        <v>-0.21907187177000001</v>
      </c>
      <c r="AD35" s="111">
        <v>-0.63402882725999998</v>
      </c>
      <c r="AE35" s="111">
        <v>0.68394588724000005</v>
      </c>
      <c r="AF35" s="111">
        <v>2.0613113381999999</v>
      </c>
      <c r="AG35" s="111">
        <v>5.0343342669E-2</v>
      </c>
      <c r="AH35" s="111">
        <v>2.4596411331999999E-2</v>
      </c>
      <c r="AI35" s="111">
        <v>-0.12438928909999999</v>
      </c>
      <c r="AJ35" s="111">
        <v>-2.5516820321</v>
      </c>
      <c r="AK35" s="111">
        <v>-1.0432497984</v>
      </c>
      <c r="AL35" s="111">
        <v>0.62354560367</v>
      </c>
      <c r="AM35" s="111">
        <v>-1.9387696959</v>
      </c>
      <c r="AN35" s="111">
        <v>1.2759917173999999</v>
      </c>
      <c r="AO35" s="111">
        <v>0.27075108933999997</v>
      </c>
      <c r="AP35" s="111">
        <v>-1.1964400365000001</v>
      </c>
      <c r="AQ35" s="111">
        <v>1.2958070821000001</v>
      </c>
      <c r="AR35" s="111">
        <v>1.2627794000000001</v>
      </c>
      <c r="AS35" s="111">
        <v>0.50670147616000005</v>
      </c>
      <c r="AT35" s="111">
        <v>1.2815892839</v>
      </c>
      <c r="AU35" s="111">
        <v>0.17725140133</v>
      </c>
      <c r="AV35" s="111">
        <v>-0.96171304919</v>
      </c>
      <c r="AW35" s="111">
        <v>-0.53139317725000002</v>
      </c>
      <c r="AX35" s="111">
        <v>-1.0283977182E-2</v>
      </c>
      <c r="AY35" s="111">
        <v>-0.19571426371</v>
      </c>
      <c r="AZ35" s="111">
        <v>1.8327293367999999</v>
      </c>
      <c r="BA35" s="111">
        <v>-0.57046499907000003</v>
      </c>
      <c r="BB35" s="111">
        <v>-0.50847007659999999</v>
      </c>
      <c r="BC35" s="111">
        <v>-0.12608164371</v>
      </c>
      <c r="BD35" s="468">
        <v>1.4587501858</v>
      </c>
      <c r="BE35" s="468">
        <v>0.13018974568</v>
      </c>
      <c r="BF35" s="468">
        <v>0.48470776868999998</v>
      </c>
      <c r="BG35" s="468">
        <v>1.0950829626</v>
      </c>
      <c r="BH35" s="468">
        <v>-0.39658962617999999</v>
      </c>
      <c r="BI35" s="468">
        <v>0.10071969918</v>
      </c>
      <c r="BJ35" s="468">
        <v>1.746481631</v>
      </c>
      <c r="BK35" s="468">
        <v>-0.69078853843999999</v>
      </c>
      <c r="BL35" s="468">
        <v>2.3449129446999999</v>
      </c>
      <c r="BM35" s="468">
        <v>0.61754743092999997</v>
      </c>
      <c r="BN35" s="468">
        <v>-0.75486822038000001</v>
      </c>
      <c r="BO35" s="468">
        <v>-0.80777539856000002</v>
      </c>
      <c r="BP35" s="468">
        <v>0.38677248713000001</v>
      </c>
      <c r="BQ35" s="468">
        <v>-0.79939879094999999</v>
      </c>
      <c r="BR35" s="468">
        <v>-0.58016304627000004</v>
      </c>
      <c r="BS35" s="468">
        <v>-0.22404355115999999</v>
      </c>
      <c r="BT35" s="468">
        <v>-1.872843308</v>
      </c>
      <c r="BU35" s="468">
        <v>-0.86114599568000005</v>
      </c>
      <c r="BV35" s="468">
        <v>0.91400303861999999</v>
      </c>
    </row>
    <row r="36" spans="1:74" ht="11.1" customHeight="1" x14ac:dyDescent="0.2">
      <c r="A36" s="398" t="s">
        <v>196</v>
      </c>
      <c r="B36" s="471" t="s">
        <v>211</v>
      </c>
      <c r="C36" s="354">
        <v>-0.58108270967999998</v>
      </c>
      <c r="D36" s="354">
        <v>0.59243124138000003</v>
      </c>
      <c r="E36" s="354">
        <v>-1.4196558065</v>
      </c>
      <c r="F36" s="354">
        <v>-2.6578777332999999</v>
      </c>
      <c r="G36" s="354">
        <v>-1.2625525484</v>
      </c>
      <c r="H36" s="354">
        <v>-1.1053888999999999</v>
      </c>
      <c r="I36" s="354">
        <v>0.11606909677</v>
      </c>
      <c r="J36" s="354">
        <v>0.80709600000000004</v>
      </c>
      <c r="K36" s="354">
        <v>0.65802563332999997</v>
      </c>
      <c r="L36" s="354">
        <v>1.3058708387</v>
      </c>
      <c r="M36" s="354">
        <v>-6.4125199999999993E-2</v>
      </c>
      <c r="N36" s="354">
        <v>1.4637193226</v>
      </c>
      <c r="O36" s="354">
        <v>0.20146358065</v>
      </c>
      <c r="P36" s="354">
        <v>1.2266935714</v>
      </c>
      <c r="Q36" s="354">
        <v>-0.25420290323</v>
      </c>
      <c r="R36" s="354">
        <v>0.54937383333000001</v>
      </c>
      <c r="S36" s="354">
        <v>2.5406129031999999E-2</v>
      </c>
      <c r="T36" s="354">
        <v>0.95948073332999995</v>
      </c>
      <c r="U36" s="354">
        <v>0.10481441934999999</v>
      </c>
      <c r="V36" s="354">
        <v>0.90041977418999997</v>
      </c>
      <c r="W36" s="354">
        <v>9.3268133333000006E-2</v>
      </c>
      <c r="X36" s="354">
        <v>0.16434712903000001</v>
      </c>
      <c r="Y36" s="354">
        <v>0.94660129999999998</v>
      </c>
      <c r="Z36" s="354">
        <v>1.3845306128999999</v>
      </c>
      <c r="AA36" s="354">
        <v>0.44756709677000001</v>
      </c>
      <c r="AB36" s="354">
        <v>1.2119150714</v>
      </c>
      <c r="AC36" s="354">
        <v>0.78022996773999997</v>
      </c>
      <c r="AD36" s="354">
        <v>0.62009700000000001</v>
      </c>
      <c r="AE36" s="354">
        <v>0.20744461289999999</v>
      </c>
      <c r="AF36" s="354">
        <v>0.71772676667000002</v>
      </c>
      <c r="AG36" s="354">
        <v>-0.30937048386999999</v>
      </c>
      <c r="AH36" s="354">
        <v>0.82566154839000006</v>
      </c>
      <c r="AI36" s="354">
        <v>0.85921573333000001</v>
      </c>
      <c r="AJ36" s="354">
        <v>9.2560064516000004E-2</v>
      </c>
      <c r="AK36" s="354">
        <v>0.46289229999999998</v>
      </c>
      <c r="AL36" s="354">
        <v>0.66367464515999997</v>
      </c>
      <c r="AM36" s="354">
        <v>-1.0172173871000001</v>
      </c>
      <c r="AN36" s="354">
        <v>-0.43465589286</v>
      </c>
      <c r="AO36" s="354">
        <v>1.1729062903</v>
      </c>
      <c r="AP36" s="354">
        <v>-0.2406256</v>
      </c>
      <c r="AQ36" s="354">
        <v>-0.16704467742000001</v>
      </c>
      <c r="AR36" s="354">
        <v>9.3417700000000006E-2</v>
      </c>
      <c r="AS36" s="354">
        <v>-0.23630525806</v>
      </c>
      <c r="AT36" s="354">
        <v>0.33436483871</v>
      </c>
      <c r="AU36" s="354">
        <v>-0.87129029999999996</v>
      </c>
      <c r="AV36" s="354">
        <v>0.62785338710000005</v>
      </c>
      <c r="AW36" s="354">
        <v>-0.12745020000000001</v>
      </c>
      <c r="AX36" s="354">
        <v>0.39092680645</v>
      </c>
      <c r="AY36" s="354">
        <v>0.48960700000000001</v>
      </c>
      <c r="AZ36" s="354">
        <v>0.31285706896999999</v>
      </c>
      <c r="BA36" s="354">
        <v>-0.37208406451999998</v>
      </c>
      <c r="BB36" s="354">
        <v>-0.30680004332999999</v>
      </c>
      <c r="BC36" s="354">
        <v>-0.78047971787000003</v>
      </c>
      <c r="BD36" s="434">
        <v>4.6356085126999999E-2</v>
      </c>
      <c r="BE36" s="434">
        <v>-0.33751612903</v>
      </c>
      <c r="BF36" s="434">
        <v>0.13716129031999999</v>
      </c>
      <c r="BG36" s="434">
        <v>-9.9733333332999996E-2</v>
      </c>
      <c r="BH36" s="434">
        <v>0.215</v>
      </c>
      <c r="BI36" s="434">
        <v>-6.4299999999999996E-2</v>
      </c>
      <c r="BJ36" s="434">
        <v>0.61016129031999999</v>
      </c>
      <c r="BK36" s="434">
        <v>-0.35380645161000002</v>
      </c>
      <c r="BL36" s="434">
        <v>0.52632142856999997</v>
      </c>
      <c r="BM36" s="434">
        <v>-5.6258064516000003E-2</v>
      </c>
      <c r="BN36" s="434">
        <v>-0.62929999999999997</v>
      </c>
      <c r="BO36" s="434">
        <v>-0.63616129032000002</v>
      </c>
      <c r="BP36" s="434">
        <v>0.19313333332999999</v>
      </c>
      <c r="BQ36" s="434">
        <v>-0.24296774194000001</v>
      </c>
      <c r="BR36" s="434">
        <v>7.0935483871000002E-2</v>
      </c>
      <c r="BS36" s="434">
        <v>-0.16819999999999999</v>
      </c>
      <c r="BT36" s="434">
        <v>0.24796774194000001</v>
      </c>
      <c r="BU36" s="434">
        <v>-1.6666666666000001E-4</v>
      </c>
      <c r="BV36" s="434">
        <v>0.61693548386999997</v>
      </c>
    </row>
    <row r="37" spans="1:74" ht="11.1" customHeight="1" x14ac:dyDescent="0.2">
      <c r="A37" s="398" t="s">
        <v>197</v>
      </c>
      <c r="B37" s="471" t="s">
        <v>1069</v>
      </c>
      <c r="C37" s="354">
        <v>-0.22109677419000001</v>
      </c>
      <c r="D37" s="354">
        <v>0.29775862068999998</v>
      </c>
      <c r="E37" s="354">
        <v>-1.6855806451999999</v>
      </c>
      <c r="F37" s="354">
        <v>-2.3677333332999999</v>
      </c>
      <c r="G37" s="354">
        <v>-1.8788064516</v>
      </c>
      <c r="H37" s="354">
        <v>0.82316666667000005</v>
      </c>
      <c r="I37" s="354">
        <v>-0.27374193547999998</v>
      </c>
      <c r="J37" s="354">
        <v>-0.43158064516</v>
      </c>
      <c r="K37" s="354">
        <v>0.76133333332999997</v>
      </c>
      <c r="L37" s="354">
        <v>0.49525806451999999</v>
      </c>
      <c r="M37" s="354">
        <v>0.70023333333000004</v>
      </c>
      <c r="N37" s="354">
        <v>0.88958064516000002</v>
      </c>
      <c r="O37" s="354">
        <v>-0.50958064516000001</v>
      </c>
      <c r="P37" s="354">
        <v>1.2494642857</v>
      </c>
      <c r="Q37" s="354">
        <v>1.9500967741999999</v>
      </c>
      <c r="R37" s="354">
        <v>-0.27210000000000001</v>
      </c>
      <c r="S37" s="354">
        <v>-0.47341935483999997</v>
      </c>
      <c r="T37" s="354">
        <v>1.1883999999999999</v>
      </c>
      <c r="U37" s="354">
        <v>0.83693548387000005</v>
      </c>
      <c r="V37" s="354">
        <v>0.13100000000000001</v>
      </c>
      <c r="W37" s="354">
        <v>1.7837666667000001</v>
      </c>
      <c r="X37" s="354">
        <v>0.27977419354999999</v>
      </c>
      <c r="Y37" s="354">
        <v>6.9466666666999993E-2</v>
      </c>
      <c r="Z37" s="354">
        <v>1.8054838710000001</v>
      </c>
      <c r="AA37" s="354">
        <v>-0.44151612902999998</v>
      </c>
      <c r="AB37" s="354">
        <v>0.106</v>
      </c>
      <c r="AC37" s="354">
        <v>7.2645161289999996E-2</v>
      </c>
      <c r="AD37" s="354">
        <v>-1.7039</v>
      </c>
      <c r="AE37" s="354">
        <v>0.21929032258</v>
      </c>
      <c r="AF37" s="354">
        <v>0.60560000000000003</v>
      </c>
      <c r="AG37" s="354">
        <v>-0.59964516129000001</v>
      </c>
      <c r="AH37" s="354">
        <v>-7.8387096774000006E-2</v>
      </c>
      <c r="AI37" s="354">
        <v>-0.76466666667000005</v>
      </c>
      <c r="AJ37" s="354">
        <v>-0.53325806452000002</v>
      </c>
      <c r="AK37" s="354">
        <v>-0.4047</v>
      </c>
      <c r="AL37" s="354">
        <v>0.13958064515999999</v>
      </c>
      <c r="AM37" s="354">
        <v>-0.65987096773999998</v>
      </c>
      <c r="AN37" s="354">
        <v>1.1654642856999999</v>
      </c>
      <c r="AO37" s="354">
        <v>0.54348387096999995</v>
      </c>
      <c r="AP37" s="354">
        <v>-1.5705</v>
      </c>
      <c r="AQ37" s="354">
        <v>0.58603225806000003</v>
      </c>
      <c r="AR37" s="354">
        <v>0.89746666666999997</v>
      </c>
      <c r="AS37" s="354">
        <v>-0.66729032257999998</v>
      </c>
      <c r="AT37" s="354">
        <v>-0.50141935484</v>
      </c>
      <c r="AU37" s="354">
        <v>0.73996666667</v>
      </c>
      <c r="AV37" s="354">
        <v>0.56612903226</v>
      </c>
      <c r="AW37" s="354">
        <v>-0.12598764994</v>
      </c>
      <c r="AX37" s="354">
        <v>-0.12357157726</v>
      </c>
      <c r="AY37" s="354">
        <v>-0.21072415661999999</v>
      </c>
      <c r="AZ37" s="354">
        <v>0.47691563991000002</v>
      </c>
      <c r="BA37" s="354">
        <v>-6.1283166256999998E-2</v>
      </c>
      <c r="BB37" s="354">
        <v>-6.1440775677999999E-2</v>
      </c>
      <c r="BC37" s="354">
        <v>0.19543529673000001</v>
      </c>
      <c r="BD37" s="434">
        <v>0.42758591708999999</v>
      </c>
      <c r="BE37" s="434">
        <v>0.14371599714</v>
      </c>
      <c r="BF37" s="434">
        <v>0.10736550878999999</v>
      </c>
      <c r="BG37" s="434">
        <v>0.36762483768999998</v>
      </c>
      <c r="BH37" s="434">
        <v>-0.19089577269999999</v>
      </c>
      <c r="BI37" s="434">
        <v>5.0845847285000002E-2</v>
      </c>
      <c r="BJ37" s="434">
        <v>0.35127980640000001</v>
      </c>
      <c r="BK37" s="434">
        <v>-0.10196223169</v>
      </c>
      <c r="BL37" s="434">
        <v>0.56160449608999996</v>
      </c>
      <c r="BM37" s="434">
        <v>0.20483191423</v>
      </c>
      <c r="BN37" s="434">
        <v>-3.7747605555000001E-2</v>
      </c>
      <c r="BO37" s="434">
        <v>-5.0604616400000003E-2</v>
      </c>
      <c r="BP37" s="434">
        <v>5.7710108677000001E-2</v>
      </c>
      <c r="BQ37" s="434">
        <v>-0.16831241734999999</v>
      </c>
      <c r="BR37" s="434">
        <v>-0.19822282893000001</v>
      </c>
      <c r="BS37" s="434">
        <v>-1.6925591717000001E-2</v>
      </c>
      <c r="BT37" s="434">
        <v>-0.65166724513999996</v>
      </c>
      <c r="BU37" s="434">
        <v>-0.26119000604999998</v>
      </c>
      <c r="BV37" s="434">
        <v>9.0397949429999999E-2</v>
      </c>
    </row>
    <row r="38" spans="1:74" ht="11.1" customHeight="1" x14ac:dyDescent="0.2">
      <c r="A38" s="398" t="s">
        <v>198</v>
      </c>
      <c r="B38" s="471" t="s">
        <v>1070</v>
      </c>
      <c r="C38" s="354">
        <v>-5.9988493608000004</v>
      </c>
      <c r="D38" s="354">
        <v>-5.2346518206999999</v>
      </c>
      <c r="E38" s="354">
        <v>-5.5803102628000003</v>
      </c>
      <c r="F38" s="354">
        <v>-10.51075868</v>
      </c>
      <c r="G38" s="354">
        <v>1.5956222162</v>
      </c>
      <c r="H38" s="354">
        <v>2.2823232605000001</v>
      </c>
      <c r="I38" s="354">
        <v>2.3713782760000002</v>
      </c>
      <c r="J38" s="354">
        <v>0.46840561812999998</v>
      </c>
      <c r="K38" s="354">
        <v>0.82080130833999998</v>
      </c>
      <c r="L38" s="354">
        <v>-0.80396527763000003</v>
      </c>
      <c r="M38" s="354">
        <v>-0.45446345468999999</v>
      </c>
      <c r="N38" s="354">
        <v>-1.2612932804999999</v>
      </c>
      <c r="O38" s="354">
        <v>-0.47753628284999999</v>
      </c>
      <c r="P38" s="354">
        <v>1.5363660332</v>
      </c>
      <c r="Q38" s="354">
        <v>0.42269033575999998</v>
      </c>
      <c r="R38" s="354">
        <v>1.7101129070000001</v>
      </c>
      <c r="S38" s="354">
        <v>1.7763214102</v>
      </c>
      <c r="T38" s="354">
        <v>1.4281220617999999</v>
      </c>
      <c r="U38" s="354">
        <v>0.78658669047999996</v>
      </c>
      <c r="V38" s="354">
        <v>0.98759523148999995</v>
      </c>
      <c r="W38" s="354">
        <v>0.89355383869000005</v>
      </c>
      <c r="X38" s="354">
        <v>0.14669497745999999</v>
      </c>
      <c r="Y38" s="354">
        <v>8.7505869259000002E-2</v>
      </c>
      <c r="Z38" s="354">
        <v>-0.20039981688</v>
      </c>
      <c r="AA38" s="354">
        <v>-0.87231807919000004</v>
      </c>
      <c r="AB38" s="354">
        <v>0.31002358299999999</v>
      </c>
      <c r="AC38" s="354">
        <v>-1.0719470008</v>
      </c>
      <c r="AD38" s="354">
        <v>0.44977417273999998</v>
      </c>
      <c r="AE38" s="354">
        <v>0.25721095175000003</v>
      </c>
      <c r="AF38" s="354">
        <v>0.73798457147999996</v>
      </c>
      <c r="AG38" s="354">
        <v>0.95935898782999995</v>
      </c>
      <c r="AH38" s="354">
        <v>-0.72267804028000004</v>
      </c>
      <c r="AI38" s="354">
        <v>-0.21893835576000001</v>
      </c>
      <c r="AJ38" s="354">
        <v>-2.1109840321000002</v>
      </c>
      <c r="AK38" s="354">
        <v>-1.1014420984</v>
      </c>
      <c r="AL38" s="354">
        <v>-0.17970968665000001</v>
      </c>
      <c r="AM38" s="354">
        <v>-0.26168134106000002</v>
      </c>
      <c r="AN38" s="354">
        <v>0.54518332454999996</v>
      </c>
      <c r="AO38" s="354">
        <v>-1.4456390719000001</v>
      </c>
      <c r="AP38" s="354">
        <v>0.61468556347000003</v>
      </c>
      <c r="AQ38" s="354">
        <v>0.87681950141999998</v>
      </c>
      <c r="AR38" s="354">
        <v>0.27189503332999998</v>
      </c>
      <c r="AS38" s="354">
        <v>1.4102970567999999</v>
      </c>
      <c r="AT38" s="354">
        <v>1.4486438000999999</v>
      </c>
      <c r="AU38" s="354">
        <v>0.30857503467000003</v>
      </c>
      <c r="AV38" s="354">
        <v>-2.1556954684999998</v>
      </c>
      <c r="AW38" s="354">
        <v>-0.27795532731</v>
      </c>
      <c r="AX38" s="354">
        <v>-0.27763920638</v>
      </c>
      <c r="AY38" s="354">
        <v>-0.47459710709000003</v>
      </c>
      <c r="AZ38" s="354">
        <v>1.0429566279</v>
      </c>
      <c r="BA38" s="354">
        <v>-0.13709776830000001</v>
      </c>
      <c r="BB38" s="354">
        <v>-0.14022925758999999</v>
      </c>
      <c r="BC38" s="354">
        <v>0.45896277743000002</v>
      </c>
      <c r="BD38" s="434">
        <v>0.98480818353999999</v>
      </c>
      <c r="BE38" s="434">
        <v>0.32398987756999997</v>
      </c>
      <c r="BF38" s="434">
        <v>0.24018096957999999</v>
      </c>
      <c r="BG38" s="434">
        <v>0.82719145822999995</v>
      </c>
      <c r="BH38" s="434">
        <v>-0.42069385347999999</v>
      </c>
      <c r="BI38" s="434">
        <v>0.1141738519</v>
      </c>
      <c r="BJ38" s="434">
        <v>0.78504053430999998</v>
      </c>
      <c r="BK38" s="434">
        <v>-0.23501985514000001</v>
      </c>
      <c r="BL38" s="434">
        <v>1.25698702</v>
      </c>
      <c r="BM38" s="434">
        <v>0.46897358121999999</v>
      </c>
      <c r="BN38" s="434">
        <v>-8.7820614825000004E-2</v>
      </c>
      <c r="BO38" s="434">
        <v>-0.12100949184</v>
      </c>
      <c r="BP38" s="434">
        <v>0.13592904512000001</v>
      </c>
      <c r="BQ38" s="434">
        <v>-0.38811863165999999</v>
      </c>
      <c r="BR38" s="434">
        <v>-0.45287570120999998</v>
      </c>
      <c r="BS38" s="434">
        <v>-3.8917959443999998E-2</v>
      </c>
      <c r="BT38" s="434">
        <v>-1.4691438048000001</v>
      </c>
      <c r="BU38" s="434">
        <v>-0.59978932295999998</v>
      </c>
      <c r="BV38" s="434">
        <v>0.20666960532</v>
      </c>
    </row>
    <row r="39" spans="1:74" ht="11.1" customHeight="1" x14ac:dyDescent="0.2">
      <c r="A39" s="398"/>
      <c r="B39" s="400"/>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434"/>
      <c r="BE39" s="434"/>
      <c r="BF39" s="434"/>
      <c r="BG39" s="434"/>
      <c r="BH39" s="434"/>
      <c r="BI39" s="434"/>
      <c r="BJ39" s="434"/>
      <c r="BK39" s="434"/>
      <c r="BL39" s="434"/>
      <c r="BM39" s="434"/>
      <c r="BN39" s="434"/>
      <c r="BO39" s="434"/>
      <c r="BP39" s="434"/>
      <c r="BQ39" s="434"/>
      <c r="BR39" s="434"/>
      <c r="BS39" s="434"/>
      <c r="BT39" s="434"/>
      <c r="BU39" s="434"/>
      <c r="BV39" s="434"/>
    </row>
    <row r="40" spans="1:74" ht="11.1" customHeight="1" x14ac:dyDescent="0.2">
      <c r="A40" s="398"/>
      <c r="B40" s="32" t="s">
        <v>943</v>
      </c>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434"/>
      <c r="BE40" s="434"/>
      <c r="BF40" s="434"/>
      <c r="BG40" s="434"/>
      <c r="BH40" s="434"/>
      <c r="BI40" s="434"/>
      <c r="BJ40" s="434"/>
      <c r="BK40" s="434"/>
      <c r="BL40" s="434"/>
      <c r="BM40" s="434"/>
      <c r="BN40" s="434"/>
      <c r="BO40" s="434"/>
      <c r="BP40" s="434"/>
      <c r="BQ40" s="434"/>
      <c r="BR40" s="434"/>
      <c r="BS40" s="434"/>
      <c r="BT40" s="434"/>
      <c r="BU40" s="434"/>
      <c r="BV40" s="434"/>
    </row>
    <row r="41" spans="1:74" s="305" customFormat="1" ht="11.1" customHeight="1" x14ac:dyDescent="0.2">
      <c r="A41" s="475" t="s">
        <v>195</v>
      </c>
      <c r="B41" s="469" t="s">
        <v>944</v>
      </c>
      <c r="C41" s="113">
        <v>2900.8501849999998</v>
      </c>
      <c r="D41" s="113">
        <v>2875.0346789999999</v>
      </c>
      <c r="E41" s="113">
        <v>2971.2970089999999</v>
      </c>
      <c r="F41" s="113">
        <v>3119.2063410000001</v>
      </c>
      <c r="G41" s="113">
        <v>3206.0884700000001</v>
      </c>
      <c r="H41" s="113">
        <v>3206.8581370000002</v>
      </c>
      <c r="I41" s="113">
        <v>3211.628995</v>
      </c>
      <c r="J41" s="113">
        <v>3208.598019</v>
      </c>
      <c r="K41" s="113">
        <v>3171.3612499999999</v>
      </c>
      <c r="L41" s="113">
        <v>3119.156254</v>
      </c>
      <c r="M41" s="113">
        <v>3100.5440100000001</v>
      </c>
      <c r="N41" s="113">
        <v>3027.5907109999998</v>
      </c>
      <c r="O41" s="113">
        <v>3037.1433400000001</v>
      </c>
      <c r="P41" s="113">
        <v>2968.1229199999998</v>
      </c>
      <c r="Q41" s="113">
        <v>2915.5492100000001</v>
      </c>
      <c r="R41" s="113">
        <v>2911.5769949999999</v>
      </c>
      <c r="S41" s="113">
        <v>2931.3084050000002</v>
      </c>
      <c r="T41" s="113">
        <v>2873.1529829999999</v>
      </c>
      <c r="U41" s="113">
        <v>2843.960736</v>
      </c>
      <c r="V41" s="113">
        <v>2811.986723</v>
      </c>
      <c r="W41" s="113">
        <v>2759.2096790000001</v>
      </c>
      <c r="X41" s="113">
        <v>2752.5639179999998</v>
      </c>
      <c r="Y41" s="113">
        <v>2731.2608789999999</v>
      </c>
      <c r="Z41" s="113">
        <v>2640.1554299999998</v>
      </c>
      <c r="AA41" s="113">
        <v>2645.3328499999998</v>
      </c>
      <c r="AB41" s="113">
        <v>2617.8762280000001</v>
      </c>
      <c r="AC41" s="113">
        <v>2604.2480989999999</v>
      </c>
      <c r="AD41" s="113">
        <v>2654.9571890000002</v>
      </c>
      <c r="AE41" s="113">
        <v>2666.4854059999998</v>
      </c>
      <c r="AF41" s="113">
        <v>2656.5706030000001</v>
      </c>
      <c r="AG41" s="113">
        <v>2710.068088</v>
      </c>
      <c r="AH41" s="113">
        <v>2709.85158</v>
      </c>
      <c r="AI41" s="113">
        <v>2735.6791079999998</v>
      </c>
      <c r="AJ41" s="113">
        <v>2767.1647459999999</v>
      </c>
      <c r="AK41" s="113">
        <v>2775.5689769999999</v>
      </c>
      <c r="AL41" s="113">
        <v>2767.0570630000002</v>
      </c>
      <c r="AM41" s="113">
        <v>2819.4978019999999</v>
      </c>
      <c r="AN41" s="113">
        <v>2799.035167</v>
      </c>
      <c r="AO41" s="113">
        <v>2746.231072</v>
      </c>
      <c r="AP41" s="113">
        <v>2808.0168399999998</v>
      </c>
      <c r="AQ41" s="113">
        <v>2804.385225</v>
      </c>
      <c r="AR41" s="113">
        <v>2781.8666939999998</v>
      </c>
      <c r="AS41" s="113">
        <v>2809.5821569999998</v>
      </c>
      <c r="AT41" s="113">
        <v>2811.8848469999998</v>
      </c>
      <c r="AU41" s="113">
        <v>2814.8805560000001</v>
      </c>
      <c r="AV41" s="113">
        <v>2777.8671009999998</v>
      </c>
      <c r="AW41" s="113">
        <v>2784.8332365000001</v>
      </c>
      <c r="AX41" s="113">
        <v>2773.7722244000001</v>
      </c>
      <c r="AY41" s="113">
        <v>2761.7978561999998</v>
      </c>
      <c r="AZ41" s="113">
        <v>2735.9494476999998</v>
      </c>
      <c r="BA41" s="113">
        <v>2746.4078318000002</v>
      </c>
      <c r="BB41" s="113">
        <v>2754.1710564</v>
      </c>
      <c r="BC41" s="113">
        <v>2769.2384323000001</v>
      </c>
      <c r="BD41" s="476">
        <v>2752.0701733999999</v>
      </c>
      <c r="BE41" s="476">
        <v>2754.8779774999998</v>
      </c>
      <c r="BF41" s="476">
        <v>2744.0476466999999</v>
      </c>
      <c r="BG41" s="476">
        <v>2733.2109015999999</v>
      </c>
      <c r="BH41" s="476">
        <v>2729.1636705000001</v>
      </c>
      <c r="BI41" s="476">
        <v>2726.5672951000001</v>
      </c>
      <c r="BJ41" s="476">
        <v>2696.7626211000002</v>
      </c>
      <c r="BK41" s="476">
        <v>2710.8914503000001</v>
      </c>
      <c r="BL41" s="476">
        <v>2680.4295244</v>
      </c>
      <c r="BM41" s="476">
        <v>2675.8237350999998</v>
      </c>
      <c r="BN41" s="476">
        <v>2695.8351631999999</v>
      </c>
      <c r="BO41" s="476">
        <v>2717.1249063999999</v>
      </c>
      <c r="BP41" s="476">
        <v>2709.5996031</v>
      </c>
      <c r="BQ41" s="476">
        <v>2722.3492879999999</v>
      </c>
      <c r="BR41" s="476">
        <v>2726.2951957</v>
      </c>
      <c r="BS41" s="476">
        <v>2731.8489635000001</v>
      </c>
      <c r="BT41" s="476">
        <v>2744.3636480999999</v>
      </c>
      <c r="BU41" s="476">
        <v>2752.2043483000002</v>
      </c>
      <c r="BV41" s="476">
        <v>2730.2770117999999</v>
      </c>
    </row>
    <row r="42" spans="1:74" ht="11.1" customHeight="1" x14ac:dyDescent="0.2">
      <c r="A42" s="398" t="s">
        <v>317</v>
      </c>
      <c r="B42" s="471" t="s">
        <v>211</v>
      </c>
      <c r="C42" s="466">
        <v>1299.8931849999999</v>
      </c>
      <c r="D42" s="466">
        <v>1282.712679</v>
      </c>
      <c r="E42" s="466">
        <v>1326.7220090000001</v>
      </c>
      <c r="F42" s="466">
        <v>1403.5993410000001</v>
      </c>
      <c r="G42" s="466">
        <v>1432.23847</v>
      </c>
      <c r="H42" s="466">
        <v>1457.703137</v>
      </c>
      <c r="I42" s="466">
        <v>1453.987995</v>
      </c>
      <c r="J42" s="466">
        <v>1437.578019</v>
      </c>
      <c r="K42" s="466">
        <v>1423.1812500000001</v>
      </c>
      <c r="L42" s="466">
        <v>1386.329254</v>
      </c>
      <c r="M42" s="466">
        <v>1388.7240099999999</v>
      </c>
      <c r="N42" s="466">
        <v>1343.3477109999999</v>
      </c>
      <c r="O42" s="466">
        <v>1337.1033399999999</v>
      </c>
      <c r="P42" s="466">
        <v>1303.06792</v>
      </c>
      <c r="Q42" s="466">
        <v>1310.94721</v>
      </c>
      <c r="R42" s="466">
        <v>1298.811995</v>
      </c>
      <c r="S42" s="466">
        <v>1303.867405</v>
      </c>
      <c r="T42" s="466">
        <v>1281.363983</v>
      </c>
      <c r="U42" s="466">
        <v>1278.1167359999999</v>
      </c>
      <c r="V42" s="466">
        <v>1250.2037230000001</v>
      </c>
      <c r="W42" s="466">
        <v>1250.9396790000001</v>
      </c>
      <c r="X42" s="466">
        <v>1252.9669180000001</v>
      </c>
      <c r="Y42" s="466">
        <v>1233.747879</v>
      </c>
      <c r="Z42" s="466">
        <v>1198.6124299999999</v>
      </c>
      <c r="AA42" s="466">
        <v>1190.10285</v>
      </c>
      <c r="AB42" s="466">
        <v>1165.6142279999999</v>
      </c>
      <c r="AC42" s="466">
        <v>1154.2380989999999</v>
      </c>
      <c r="AD42" s="466">
        <v>1153.830189</v>
      </c>
      <c r="AE42" s="466">
        <v>1172.1564060000001</v>
      </c>
      <c r="AF42" s="466">
        <v>1180.4096030000001</v>
      </c>
      <c r="AG42" s="466">
        <v>1215.318088</v>
      </c>
      <c r="AH42" s="466">
        <v>1212.6715799999999</v>
      </c>
      <c r="AI42" s="466">
        <v>1215.5591079999999</v>
      </c>
      <c r="AJ42" s="466">
        <v>1230.5137460000001</v>
      </c>
      <c r="AK42" s="466">
        <v>1226.776977</v>
      </c>
      <c r="AL42" s="466">
        <v>1222.5920630000001</v>
      </c>
      <c r="AM42" s="466">
        <v>1254.576802</v>
      </c>
      <c r="AN42" s="466">
        <v>1266.747167</v>
      </c>
      <c r="AO42" s="466">
        <v>1230.791072</v>
      </c>
      <c r="AP42" s="466">
        <v>1245.4618399999999</v>
      </c>
      <c r="AQ42" s="466">
        <v>1259.9972250000001</v>
      </c>
      <c r="AR42" s="466">
        <v>1264.4026940000001</v>
      </c>
      <c r="AS42" s="466">
        <v>1271.432157</v>
      </c>
      <c r="AT42" s="466">
        <v>1258.1908470000001</v>
      </c>
      <c r="AU42" s="466">
        <v>1283.385556</v>
      </c>
      <c r="AV42" s="466">
        <v>1263.9221010000001</v>
      </c>
      <c r="AW42" s="466">
        <v>1267.1086069999999</v>
      </c>
      <c r="AX42" s="466">
        <v>1252.216876</v>
      </c>
      <c r="AY42" s="466">
        <v>1233.710059</v>
      </c>
      <c r="AZ42" s="466">
        <v>1221.6922039999999</v>
      </c>
      <c r="BA42" s="466">
        <v>1230.25081</v>
      </c>
      <c r="BB42" s="466">
        <v>1236.1708113</v>
      </c>
      <c r="BC42" s="466">
        <v>1257.2966813999999</v>
      </c>
      <c r="BD42" s="437">
        <v>1252.9559999999999</v>
      </c>
      <c r="BE42" s="437">
        <v>1260.2190000000001</v>
      </c>
      <c r="BF42" s="437">
        <v>1252.7170000000001</v>
      </c>
      <c r="BG42" s="437">
        <v>1252.9090000000001</v>
      </c>
      <c r="BH42" s="437">
        <v>1242.944</v>
      </c>
      <c r="BI42" s="437">
        <v>1241.873</v>
      </c>
      <c r="BJ42" s="437">
        <v>1222.9580000000001</v>
      </c>
      <c r="BK42" s="437">
        <v>1233.9259999999999</v>
      </c>
      <c r="BL42" s="437">
        <v>1219.1890000000001</v>
      </c>
      <c r="BM42" s="437">
        <v>1220.933</v>
      </c>
      <c r="BN42" s="437">
        <v>1239.8119999999999</v>
      </c>
      <c r="BO42" s="437">
        <v>1259.5329999999999</v>
      </c>
      <c r="BP42" s="437">
        <v>1253.739</v>
      </c>
      <c r="BQ42" s="437">
        <v>1261.271</v>
      </c>
      <c r="BR42" s="437">
        <v>1259.0719999999999</v>
      </c>
      <c r="BS42" s="437">
        <v>1264.1179999999999</v>
      </c>
      <c r="BT42" s="437">
        <v>1256.431</v>
      </c>
      <c r="BU42" s="437">
        <v>1256.4359999999999</v>
      </c>
      <c r="BV42" s="437">
        <v>1237.3109999999999</v>
      </c>
    </row>
    <row r="43" spans="1:74" ht="11.1" customHeight="1" x14ac:dyDescent="0.2">
      <c r="A43" s="398" t="s">
        <v>945</v>
      </c>
      <c r="B43" s="474" t="s">
        <v>1069</v>
      </c>
      <c r="C43" s="467">
        <v>1600.9570000000001</v>
      </c>
      <c r="D43" s="467">
        <v>1592.3219999999999</v>
      </c>
      <c r="E43" s="467">
        <v>1644.575</v>
      </c>
      <c r="F43" s="467">
        <v>1715.607</v>
      </c>
      <c r="G43" s="467">
        <v>1773.85</v>
      </c>
      <c r="H43" s="467">
        <v>1749.155</v>
      </c>
      <c r="I43" s="467">
        <v>1757.6410000000001</v>
      </c>
      <c r="J43" s="467">
        <v>1771.02</v>
      </c>
      <c r="K43" s="467">
        <v>1748.18</v>
      </c>
      <c r="L43" s="467">
        <v>1732.827</v>
      </c>
      <c r="M43" s="467">
        <v>1711.82</v>
      </c>
      <c r="N43" s="467">
        <v>1684.2429999999999</v>
      </c>
      <c r="O43" s="467">
        <v>1700.04</v>
      </c>
      <c r="P43" s="467">
        <v>1665.0550000000001</v>
      </c>
      <c r="Q43" s="467">
        <v>1604.6020000000001</v>
      </c>
      <c r="R43" s="467">
        <v>1612.7650000000001</v>
      </c>
      <c r="S43" s="467">
        <v>1627.441</v>
      </c>
      <c r="T43" s="467">
        <v>1591.789</v>
      </c>
      <c r="U43" s="467">
        <v>1565.8440000000001</v>
      </c>
      <c r="V43" s="467">
        <v>1561.7829999999999</v>
      </c>
      <c r="W43" s="467">
        <v>1508.27</v>
      </c>
      <c r="X43" s="467">
        <v>1499.597</v>
      </c>
      <c r="Y43" s="467">
        <v>1497.5129999999999</v>
      </c>
      <c r="Z43" s="467">
        <v>1441.5429999999999</v>
      </c>
      <c r="AA43" s="467">
        <v>1455.23</v>
      </c>
      <c r="AB43" s="467">
        <v>1452.2619999999999</v>
      </c>
      <c r="AC43" s="467">
        <v>1450.01</v>
      </c>
      <c r="AD43" s="467">
        <v>1501.127</v>
      </c>
      <c r="AE43" s="467">
        <v>1494.329</v>
      </c>
      <c r="AF43" s="467">
        <v>1476.1610000000001</v>
      </c>
      <c r="AG43" s="467">
        <v>1494.75</v>
      </c>
      <c r="AH43" s="467">
        <v>1497.18</v>
      </c>
      <c r="AI43" s="467">
        <v>1520.12</v>
      </c>
      <c r="AJ43" s="467">
        <v>1536.6510000000001</v>
      </c>
      <c r="AK43" s="467">
        <v>1548.7919999999999</v>
      </c>
      <c r="AL43" s="467">
        <v>1544.4649999999999</v>
      </c>
      <c r="AM43" s="467">
        <v>1564.921</v>
      </c>
      <c r="AN43" s="467">
        <v>1532.288</v>
      </c>
      <c r="AO43" s="467">
        <v>1515.44</v>
      </c>
      <c r="AP43" s="467">
        <v>1562.5550000000001</v>
      </c>
      <c r="AQ43" s="467">
        <v>1544.3879999999999</v>
      </c>
      <c r="AR43" s="467">
        <v>1517.4639999999999</v>
      </c>
      <c r="AS43" s="467">
        <v>1538.15</v>
      </c>
      <c r="AT43" s="467">
        <v>1553.694</v>
      </c>
      <c r="AU43" s="467">
        <v>1531.4949999999999</v>
      </c>
      <c r="AV43" s="467">
        <v>1513.9449999999999</v>
      </c>
      <c r="AW43" s="467">
        <v>1517.7246295</v>
      </c>
      <c r="AX43" s="467">
        <v>1521.5553484</v>
      </c>
      <c r="AY43" s="467">
        <v>1528.0877972000001</v>
      </c>
      <c r="AZ43" s="467">
        <v>1514.2572436999999</v>
      </c>
      <c r="BA43" s="467">
        <v>1516.1570217999999</v>
      </c>
      <c r="BB43" s="467">
        <v>1518.0002451</v>
      </c>
      <c r="BC43" s="467">
        <v>1511.9417509</v>
      </c>
      <c r="BD43" s="439">
        <v>1499.1141734</v>
      </c>
      <c r="BE43" s="439">
        <v>1494.6589775</v>
      </c>
      <c r="BF43" s="439">
        <v>1491.3306467</v>
      </c>
      <c r="BG43" s="439">
        <v>1480.3019016000001</v>
      </c>
      <c r="BH43" s="439">
        <v>1486.2196704999999</v>
      </c>
      <c r="BI43" s="439">
        <v>1484.6942951000001</v>
      </c>
      <c r="BJ43" s="439">
        <v>1473.8046211000001</v>
      </c>
      <c r="BK43" s="439">
        <v>1476.9654502999999</v>
      </c>
      <c r="BL43" s="439">
        <v>1461.2405243999999</v>
      </c>
      <c r="BM43" s="439">
        <v>1454.8907351</v>
      </c>
      <c r="BN43" s="439">
        <v>1456.0231632</v>
      </c>
      <c r="BO43" s="439">
        <v>1457.5919064</v>
      </c>
      <c r="BP43" s="439">
        <v>1455.8606030999999</v>
      </c>
      <c r="BQ43" s="439">
        <v>1461.0782879999999</v>
      </c>
      <c r="BR43" s="439">
        <v>1467.2231956999999</v>
      </c>
      <c r="BS43" s="439">
        <v>1467.7309634999999</v>
      </c>
      <c r="BT43" s="439">
        <v>1487.9326481000001</v>
      </c>
      <c r="BU43" s="439">
        <v>1495.7683483000001</v>
      </c>
      <c r="BV43" s="439">
        <v>1492.9660117999999</v>
      </c>
    </row>
    <row r="44" spans="1:74" s="183" customFormat="1" ht="25.5" customHeight="1" x14ac:dyDescent="0.2">
      <c r="A44" s="182"/>
      <c r="B44" s="826" t="s">
        <v>946</v>
      </c>
      <c r="C44" s="814"/>
      <c r="D44" s="814"/>
      <c r="E44" s="814"/>
      <c r="F44" s="814"/>
      <c r="G44" s="814"/>
      <c r="H44" s="814"/>
      <c r="I44" s="814"/>
      <c r="J44" s="814"/>
      <c r="K44" s="814"/>
      <c r="L44" s="814"/>
      <c r="M44" s="814"/>
      <c r="N44" s="814"/>
      <c r="O44" s="814"/>
      <c r="P44" s="814"/>
      <c r="Q44" s="814"/>
      <c r="AY44" s="250"/>
      <c r="AZ44" s="250"/>
      <c r="BA44" s="250"/>
      <c r="BB44" s="250"/>
      <c r="BC44" s="250"/>
      <c r="BD44" s="308"/>
      <c r="BE44" s="308"/>
      <c r="BF44" s="308"/>
      <c r="BG44" s="250"/>
      <c r="BH44" s="250"/>
      <c r="BI44" s="250"/>
      <c r="BJ44" s="250"/>
    </row>
    <row r="45" spans="1:74" s="183" customFormat="1" ht="12" customHeight="1" x14ac:dyDescent="0.2">
      <c r="A45" s="182"/>
      <c r="B45" s="812" t="s">
        <v>947</v>
      </c>
      <c r="C45" s="812"/>
      <c r="D45" s="812"/>
      <c r="E45" s="812"/>
      <c r="F45" s="812"/>
      <c r="G45" s="812"/>
      <c r="H45" s="812"/>
      <c r="I45" s="812"/>
      <c r="J45" s="812"/>
      <c r="K45" s="812"/>
      <c r="L45" s="812"/>
      <c r="M45" s="812"/>
      <c r="N45" s="812"/>
      <c r="O45" s="812"/>
      <c r="P45" s="812"/>
      <c r="Q45" s="812"/>
      <c r="AY45" s="250"/>
      <c r="AZ45" s="250"/>
      <c r="BA45" s="250"/>
      <c r="BB45" s="250"/>
      <c r="BC45" s="250"/>
      <c r="BD45" s="308"/>
      <c r="BE45" s="308"/>
      <c r="BF45" s="308"/>
      <c r="BG45" s="250"/>
      <c r="BH45" s="250"/>
      <c r="BI45" s="250"/>
      <c r="BJ45" s="250"/>
    </row>
    <row r="46" spans="1:74" s="183" customFormat="1" ht="12" customHeight="1" x14ac:dyDescent="0.2">
      <c r="A46" s="182"/>
      <c r="B46" s="812" t="s">
        <v>948</v>
      </c>
      <c r="C46" s="812"/>
      <c r="D46" s="812"/>
      <c r="E46" s="812"/>
      <c r="F46" s="812"/>
      <c r="G46" s="812"/>
      <c r="H46" s="812"/>
      <c r="I46" s="812"/>
      <c r="J46" s="812"/>
      <c r="K46" s="812"/>
      <c r="L46" s="812"/>
      <c r="M46" s="812"/>
      <c r="N46" s="812"/>
      <c r="O46" s="812"/>
      <c r="P46" s="812"/>
      <c r="Q46" s="812"/>
      <c r="AY46" s="250"/>
      <c r="AZ46" s="250"/>
      <c r="BA46" s="250"/>
      <c r="BB46" s="250"/>
      <c r="BC46" s="250"/>
      <c r="BD46" s="308"/>
      <c r="BE46" s="308"/>
      <c r="BF46" s="308"/>
      <c r="BG46" s="250"/>
      <c r="BH46" s="250"/>
      <c r="BI46" s="250"/>
      <c r="BJ46" s="250"/>
    </row>
    <row r="47" spans="1:74" s="183" customFormat="1" ht="12" customHeight="1" x14ac:dyDescent="0.2">
      <c r="A47" s="182"/>
      <c r="B47" s="812" t="s">
        <v>949</v>
      </c>
      <c r="C47" s="812"/>
      <c r="D47" s="812"/>
      <c r="E47" s="812"/>
      <c r="F47" s="812"/>
      <c r="G47" s="812"/>
      <c r="H47" s="812"/>
      <c r="I47" s="812"/>
      <c r="J47" s="812"/>
      <c r="K47" s="812"/>
      <c r="L47" s="812"/>
      <c r="M47" s="812"/>
      <c r="N47" s="812"/>
      <c r="O47" s="812"/>
      <c r="P47" s="812"/>
      <c r="Q47" s="812"/>
      <c r="AY47" s="250"/>
      <c r="AZ47" s="250"/>
      <c r="BA47" s="250"/>
      <c r="BB47" s="250"/>
      <c r="BC47" s="250"/>
      <c r="BD47" s="308"/>
      <c r="BE47" s="308"/>
      <c r="BF47" s="308"/>
      <c r="BG47" s="250"/>
      <c r="BH47" s="250"/>
      <c r="BI47" s="250"/>
      <c r="BJ47" s="250"/>
    </row>
    <row r="48" spans="1:74" s="183" customFormat="1" ht="12" customHeight="1" x14ac:dyDescent="0.2">
      <c r="A48" s="182"/>
      <c r="B48" s="404" t="s">
        <v>929</v>
      </c>
      <c r="C48" s="402"/>
      <c r="D48" s="402"/>
      <c r="E48" s="402"/>
      <c r="F48" s="402"/>
      <c r="G48" s="402"/>
      <c r="H48" s="402"/>
      <c r="I48" s="402"/>
      <c r="J48" s="402"/>
      <c r="K48" s="402"/>
      <c r="L48" s="402"/>
      <c r="M48" s="402"/>
      <c r="N48" s="402"/>
      <c r="O48" s="402"/>
      <c r="P48" s="402"/>
      <c r="Q48" s="402"/>
      <c r="AY48" s="250"/>
      <c r="AZ48" s="250"/>
      <c r="BA48" s="250"/>
      <c r="BB48" s="250"/>
      <c r="BC48" s="250"/>
      <c r="BD48" s="308"/>
      <c r="BE48" s="308"/>
      <c r="BF48" s="308"/>
      <c r="BG48" s="250"/>
      <c r="BH48" s="250"/>
      <c r="BI48" s="250"/>
      <c r="BJ48" s="250"/>
    </row>
    <row r="49" spans="1:74" s="183" customFormat="1" ht="12" customHeight="1" x14ac:dyDescent="0.2">
      <c r="A49" s="182"/>
      <c r="B49" s="788" t="str">
        <f>Dates!$G$2</f>
        <v>EIA completed modeling and analysis for this report on Thursday, June 6, 2024.</v>
      </c>
      <c r="C49" s="789"/>
      <c r="D49" s="789"/>
      <c r="E49" s="789"/>
      <c r="F49" s="789"/>
      <c r="G49" s="789"/>
      <c r="H49" s="789"/>
      <c r="I49" s="789"/>
      <c r="J49" s="789"/>
      <c r="K49" s="789"/>
      <c r="L49" s="789"/>
      <c r="M49" s="789"/>
      <c r="N49" s="789"/>
      <c r="O49" s="789"/>
      <c r="P49" s="789"/>
      <c r="Q49" s="789"/>
      <c r="R49" s="88"/>
      <c r="AY49" s="250"/>
      <c r="AZ49" s="250"/>
      <c r="BA49" s="250"/>
      <c r="BB49" s="250"/>
      <c r="BC49" s="250"/>
      <c r="BD49" s="308"/>
      <c r="BE49" s="308"/>
      <c r="BF49" s="308"/>
      <c r="BG49" s="250"/>
      <c r="BH49" s="250"/>
      <c r="BI49" s="250"/>
      <c r="BJ49" s="250"/>
    </row>
    <row r="50" spans="1:74" s="183" customFormat="1" ht="12" customHeight="1" x14ac:dyDescent="0.2">
      <c r="A50" s="182"/>
      <c r="B50" s="823" t="s">
        <v>520</v>
      </c>
      <c r="C50" s="824"/>
      <c r="D50" s="824"/>
      <c r="E50" s="824"/>
      <c r="F50" s="824"/>
      <c r="G50" s="824"/>
      <c r="H50" s="824"/>
      <c r="I50" s="824"/>
      <c r="J50" s="824"/>
      <c r="K50" s="824"/>
      <c r="L50" s="824"/>
      <c r="M50" s="824"/>
      <c r="N50" s="824"/>
      <c r="O50" s="824"/>
      <c r="P50" s="824"/>
      <c r="Q50" s="824"/>
      <c r="R50" s="88"/>
      <c r="AY50" s="250"/>
      <c r="AZ50" s="250"/>
      <c r="BA50" s="250"/>
      <c r="BB50" s="250"/>
      <c r="BC50" s="250"/>
      <c r="BD50" s="308"/>
      <c r="BE50" s="308"/>
      <c r="BF50" s="308"/>
      <c r="BG50" s="250"/>
      <c r="BH50" s="250"/>
      <c r="BI50" s="250"/>
      <c r="BJ50" s="250"/>
    </row>
    <row r="51" spans="1:74" s="183" customFormat="1" ht="12" customHeight="1" x14ac:dyDescent="0.2">
      <c r="A51" s="182"/>
      <c r="B51" s="800" t="s">
        <v>213</v>
      </c>
      <c r="C51" s="825"/>
      <c r="D51" s="825"/>
      <c r="E51" s="825"/>
      <c r="F51" s="825"/>
      <c r="G51" s="825"/>
      <c r="H51" s="825"/>
      <c r="I51" s="825"/>
      <c r="J51" s="825"/>
      <c r="K51" s="825"/>
      <c r="L51" s="825"/>
      <c r="M51" s="825"/>
      <c r="N51" s="825"/>
      <c r="O51" s="825"/>
      <c r="P51" s="825"/>
      <c r="Q51" s="814"/>
      <c r="R51" s="88"/>
      <c r="AY51" s="250"/>
      <c r="AZ51" s="250"/>
      <c r="BA51" s="250"/>
      <c r="BB51" s="250"/>
      <c r="BC51" s="250"/>
      <c r="BD51" s="308"/>
      <c r="BE51" s="308"/>
      <c r="BF51" s="308"/>
      <c r="BG51" s="250"/>
      <c r="BH51" s="250"/>
      <c r="BI51" s="250"/>
      <c r="BJ51" s="250"/>
    </row>
    <row r="52" spans="1:74" s="183" customFormat="1" ht="12" customHeight="1" x14ac:dyDescent="0.2">
      <c r="A52" s="182"/>
      <c r="B52" s="800" t="s">
        <v>536</v>
      </c>
      <c r="C52" s="814"/>
      <c r="D52" s="814"/>
      <c r="E52" s="814"/>
      <c r="F52" s="814"/>
      <c r="G52" s="814"/>
      <c r="H52" s="814"/>
      <c r="I52" s="814"/>
      <c r="J52" s="814"/>
      <c r="K52" s="814"/>
      <c r="L52" s="814"/>
      <c r="M52" s="814"/>
      <c r="N52" s="814"/>
      <c r="O52" s="814"/>
      <c r="P52" s="814"/>
      <c r="Q52" s="814"/>
      <c r="R52" s="88"/>
      <c r="AY52" s="250"/>
      <c r="AZ52" s="250"/>
      <c r="BA52" s="250"/>
      <c r="BB52" s="250"/>
      <c r="BC52" s="250"/>
      <c r="BD52" s="308"/>
      <c r="BE52" s="308"/>
      <c r="BF52" s="308"/>
      <c r="BG52" s="250"/>
      <c r="BH52" s="250"/>
      <c r="BI52" s="250"/>
      <c r="BJ52" s="250"/>
    </row>
    <row r="53" spans="1:74" s="183" customFormat="1" ht="12" customHeight="1" x14ac:dyDescent="0.2">
      <c r="A53" s="182"/>
      <c r="B53" s="816" t="s">
        <v>950</v>
      </c>
      <c r="C53" s="816"/>
      <c r="D53" s="816"/>
      <c r="E53" s="816"/>
      <c r="F53" s="816"/>
      <c r="G53" s="816"/>
      <c r="H53" s="816"/>
      <c r="I53" s="816"/>
      <c r="J53" s="816"/>
      <c r="K53" s="816"/>
      <c r="L53" s="816"/>
      <c r="M53" s="816"/>
      <c r="N53" s="816"/>
      <c r="O53" s="816"/>
      <c r="P53" s="816"/>
      <c r="Q53" s="816"/>
      <c r="R53" s="816"/>
      <c r="AY53" s="250"/>
      <c r="AZ53" s="250"/>
      <c r="BA53" s="250"/>
      <c r="BB53" s="250"/>
      <c r="BC53" s="250"/>
      <c r="BD53" s="308"/>
      <c r="BE53" s="308"/>
      <c r="BF53" s="308"/>
      <c r="BG53" s="250"/>
      <c r="BH53" s="250"/>
      <c r="BI53" s="250"/>
      <c r="BJ53" s="250"/>
    </row>
    <row r="54" spans="1:74" s="183" customFormat="1" ht="12" customHeight="1" x14ac:dyDescent="0.2">
      <c r="A54" s="182"/>
      <c r="B54" s="815" t="s">
        <v>951</v>
      </c>
      <c r="C54" s="814"/>
      <c r="D54" s="814"/>
      <c r="E54" s="814"/>
      <c r="F54" s="814"/>
      <c r="G54" s="814"/>
      <c r="H54" s="814"/>
      <c r="I54" s="814"/>
      <c r="J54" s="814"/>
      <c r="K54" s="814"/>
      <c r="L54" s="814"/>
      <c r="M54" s="814"/>
      <c r="N54" s="814"/>
      <c r="O54" s="814"/>
      <c r="P54" s="814"/>
      <c r="Q54" s="814"/>
      <c r="R54" s="367"/>
      <c r="AY54" s="250"/>
      <c r="AZ54" s="250"/>
      <c r="BA54" s="250"/>
      <c r="BB54" s="250"/>
      <c r="BC54" s="250"/>
      <c r="BD54" s="308"/>
      <c r="BE54" s="308"/>
      <c r="BF54" s="308"/>
      <c r="BG54" s="250"/>
      <c r="BH54" s="250"/>
      <c r="BI54" s="250"/>
      <c r="BJ54" s="250"/>
    </row>
    <row r="55" spans="1:74" s="183" customFormat="1" ht="12" customHeight="1" x14ac:dyDescent="0.2">
      <c r="A55" s="182"/>
      <c r="B55" s="813" t="s">
        <v>952</v>
      </c>
      <c r="C55" s="814"/>
      <c r="D55" s="814"/>
      <c r="E55" s="814"/>
      <c r="F55" s="814"/>
      <c r="G55" s="814"/>
      <c r="H55" s="814"/>
      <c r="I55" s="814"/>
      <c r="J55" s="814"/>
      <c r="K55" s="814"/>
      <c r="L55" s="814"/>
      <c r="M55" s="814"/>
      <c r="N55" s="814"/>
      <c r="O55" s="814"/>
      <c r="P55" s="814"/>
      <c r="Q55" s="814"/>
      <c r="AY55" s="250"/>
      <c r="AZ55" s="250"/>
      <c r="BA55" s="250"/>
      <c r="BB55" s="250"/>
      <c r="BC55" s="250"/>
      <c r="BD55" s="308"/>
      <c r="BE55" s="308"/>
      <c r="BF55" s="308"/>
      <c r="BG55" s="250"/>
      <c r="BH55" s="250"/>
      <c r="BI55" s="250"/>
      <c r="BJ55" s="250"/>
    </row>
    <row r="56" spans="1:74" s="183" customFormat="1" ht="12" customHeight="1" x14ac:dyDescent="0.2">
      <c r="A56" s="182"/>
      <c r="B56" s="800"/>
      <c r="C56" s="791"/>
      <c r="D56" s="791"/>
      <c r="E56" s="791"/>
      <c r="F56" s="791"/>
      <c r="G56" s="791"/>
      <c r="H56" s="791"/>
      <c r="I56" s="791"/>
      <c r="J56" s="791"/>
      <c r="K56" s="791"/>
      <c r="L56" s="791"/>
      <c r="M56" s="791"/>
      <c r="N56" s="791"/>
      <c r="O56" s="791"/>
      <c r="P56" s="791"/>
      <c r="Q56" s="792"/>
      <c r="AY56" s="250"/>
      <c r="AZ56" s="250"/>
      <c r="BA56" s="250"/>
      <c r="BB56" s="250"/>
      <c r="BC56" s="250"/>
      <c r="BD56" s="308"/>
      <c r="BE56" s="308"/>
      <c r="BF56" s="308"/>
      <c r="BG56" s="250"/>
      <c r="BH56" s="250"/>
      <c r="BI56" s="250"/>
      <c r="BJ56" s="250"/>
    </row>
    <row r="57" spans="1:74" s="183" customFormat="1" ht="12" customHeight="1" x14ac:dyDescent="0.2">
      <c r="A57" s="182"/>
      <c r="B57" s="811"/>
      <c r="C57" s="792"/>
      <c r="D57" s="792"/>
      <c r="E57" s="792"/>
      <c r="F57" s="792"/>
      <c r="G57" s="792"/>
      <c r="H57" s="792"/>
      <c r="I57" s="792"/>
      <c r="J57" s="792"/>
      <c r="K57" s="792"/>
      <c r="L57" s="792"/>
      <c r="M57" s="792"/>
      <c r="N57" s="792"/>
      <c r="O57" s="792"/>
      <c r="P57" s="792"/>
      <c r="Q57" s="792"/>
      <c r="AY57" s="250"/>
      <c r="AZ57" s="250"/>
      <c r="BA57" s="250"/>
      <c r="BB57" s="250"/>
      <c r="BC57" s="250"/>
      <c r="BD57" s="308"/>
      <c r="BE57" s="308"/>
      <c r="BF57" s="308"/>
      <c r="BG57" s="250"/>
      <c r="BH57" s="250"/>
      <c r="BI57" s="250"/>
      <c r="BJ57" s="250"/>
    </row>
    <row r="58" spans="1:74" s="184" customFormat="1" ht="12" customHeight="1" x14ac:dyDescent="0.2">
      <c r="A58" s="180"/>
      <c r="B58" s="800"/>
      <c r="C58" s="801"/>
      <c r="D58" s="801"/>
      <c r="E58" s="801"/>
      <c r="F58" s="801"/>
      <c r="G58" s="801"/>
      <c r="H58" s="801"/>
      <c r="I58" s="801"/>
      <c r="J58" s="801"/>
      <c r="K58" s="801"/>
      <c r="L58" s="801"/>
      <c r="M58" s="801"/>
      <c r="N58" s="801"/>
      <c r="O58" s="801"/>
      <c r="P58" s="801"/>
      <c r="Q58" s="792"/>
      <c r="R58" s="183"/>
      <c r="AY58" s="249"/>
      <c r="AZ58" s="249"/>
      <c r="BA58" s="249"/>
      <c r="BB58" s="249"/>
      <c r="BC58" s="249"/>
      <c r="BD58" s="307"/>
      <c r="BE58" s="307"/>
      <c r="BF58" s="307"/>
      <c r="BG58" s="249"/>
      <c r="BH58" s="249"/>
      <c r="BI58" s="249"/>
      <c r="BJ58" s="249"/>
    </row>
    <row r="59" spans="1:74" ht="12" customHeight="1" x14ac:dyDescent="0.2">
      <c r="B59" s="808"/>
      <c r="C59" s="792"/>
      <c r="D59" s="792"/>
      <c r="E59" s="792"/>
      <c r="F59" s="792"/>
      <c r="G59" s="792"/>
      <c r="H59" s="792"/>
      <c r="I59" s="792"/>
      <c r="J59" s="792"/>
      <c r="K59" s="792"/>
      <c r="L59" s="792"/>
      <c r="M59" s="792"/>
      <c r="N59" s="792"/>
      <c r="O59" s="792"/>
      <c r="P59" s="792"/>
      <c r="Q59" s="792"/>
      <c r="R59" s="184"/>
      <c r="BK59" s="161"/>
      <c r="BL59" s="161"/>
      <c r="BM59" s="161"/>
      <c r="BN59" s="161"/>
      <c r="BO59" s="161"/>
      <c r="BP59" s="161"/>
      <c r="BQ59" s="161"/>
      <c r="BR59" s="161"/>
      <c r="BS59" s="161"/>
      <c r="BT59" s="161"/>
      <c r="BU59" s="161"/>
      <c r="BV59" s="161"/>
    </row>
    <row r="60" spans="1:74" x14ac:dyDescent="0.2">
      <c r="BK60" s="161"/>
      <c r="BL60" s="161"/>
      <c r="BM60" s="161"/>
      <c r="BN60" s="161"/>
      <c r="BO60" s="161"/>
      <c r="BP60" s="161"/>
      <c r="BQ60" s="161"/>
      <c r="BR60" s="161"/>
      <c r="BS60" s="161"/>
      <c r="BT60" s="161"/>
      <c r="BU60" s="161"/>
      <c r="BV60" s="161"/>
    </row>
    <row r="61" spans="1:74" x14ac:dyDescent="0.2">
      <c r="BK61" s="161"/>
      <c r="BL61" s="161"/>
      <c r="BM61" s="161"/>
      <c r="BN61" s="161"/>
      <c r="BO61" s="161"/>
      <c r="BP61" s="161"/>
      <c r="BQ61" s="161"/>
      <c r="BR61" s="161"/>
      <c r="BS61" s="161"/>
      <c r="BT61" s="161"/>
      <c r="BU61" s="161"/>
      <c r="BV61" s="161"/>
    </row>
    <row r="62" spans="1:74" x14ac:dyDescent="0.2">
      <c r="BK62" s="161"/>
      <c r="BL62" s="161"/>
      <c r="BM62" s="161"/>
      <c r="BN62" s="161"/>
      <c r="BO62" s="161"/>
      <c r="BP62" s="161"/>
      <c r="BQ62" s="161"/>
      <c r="BR62" s="161"/>
      <c r="BS62" s="161"/>
      <c r="BT62" s="161"/>
      <c r="BU62" s="161"/>
      <c r="BV62" s="161"/>
    </row>
    <row r="63" spans="1:74" x14ac:dyDescent="0.2">
      <c r="BK63" s="161"/>
      <c r="BL63" s="161"/>
      <c r="BM63" s="161"/>
      <c r="BN63" s="161"/>
      <c r="BO63" s="161"/>
      <c r="BP63" s="161"/>
      <c r="BQ63" s="161"/>
      <c r="BR63" s="161"/>
      <c r="BS63" s="161"/>
      <c r="BT63" s="161"/>
      <c r="BU63" s="161"/>
      <c r="BV63" s="161"/>
    </row>
    <row r="64" spans="1:74" x14ac:dyDescent="0.2">
      <c r="BK64" s="161"/>
      <c r="BL64" s="161"/>
      <c r="BM64" s="161"/>
      <c r="BN64" s="161"/>
      <c r="BO64" s="161"/>
      <c r="BP64" s="161"/>
      <c r="BQ64" s="161"/>
      <c r="BR64" s="161"/>
      <c r="BS64" s="161"/>
      <c r="BT64" s="161"/>
      <c r="BU64" s="161"/>
      <c r="BV64" s="161"/>
    </row>
    <row r="65" spans="63:74" x14ac:dyDescent="0.2">
      <c r="BK65" s="161"/>
      <c r="BL65" s="161"/>
      <c r="BM65" s="161"/>
      <c r="BN65" s="161"/>
      <c r="BO65" s="161"/>
      <c r="BP65" s="161"/>
      <c r="BQ65" s="161"/>
      <c r="BR65" s="161"/>
      <c r="BS65" s="161"/>
      <c r="BT65" s="161"/>
      <c r="BU65" s="161"/>
      <c r="BV65" s="161"/>
    </row>
    <row r="66" spans="63:74" x14ac:dyDescent="0.2">
      <c r="BK66" s="161"/>
      <c r="BL66" s="161"/>
      <c r="BM66" s="161"/>
      <c r="BN66" s="161"/>
      <c r="BO66" s="161"/>
      <c r="BP66" s="161"/>
      <c r="BQ66" s="161"/>
      <c r="BR66" s="161"/>
      <c r="BS66" s="161"/>
      <c r="BT66" s="161"/>
      <c r="BU66" s="161"/>
      <c r="BV66" s="161"/>
    </row>
    <row r="67" spans="63:74" x14ac:dyDescent="0.2">
      <c r="BK67" s="161"/>
      <c r="BL67" s="161"/>
      <c r="BM67" s="161"/>
      <c r="BN67" s="161"/>
      <c r="BO67" s="161"/>
      <c r="BP67" s="161"/>
      <c r="BQ67" s="161"/>
      <c r="BR67" s="161"/>
      <c r="BS67" s="161"/>
      <c r="BT67" s="161"/>
      <c r="BU67" s="161"/>
      <c r="BV67" s="161"/>
    </row>
    <row r="68" spans="63:74" x14ac:dyDescent="0.2">
      <c r="BK68" s="161"/>
      <c r="BL68" s="161"/>
      <c r="BM68" s="161"/>
      <c r="BN68" s="161"/>
      <c r="BO68" s="161"/>
      <c r="BP68" s="161"/>
      <c r="BQ68" s="161"/>
      <c r="BR68" s="161"/>
      <c r="BS68" s="161"/>
      <c r="BT68" s="161"/>
      <c r="BU68" s="161"/>
      <c r="BV68" s="161"/>
    </row>
    <row r="69" spans="63:74" x14ac:dyDescent="0.2">
      <c r="BK69" s="161"/>
      <c r="BL69" s="161"/>
      <c r="BM69" s="161"/>
      <c r="BN69" s="161"/>
      <c r="BO69" s="161"/>
      <c r="BP69" s="161"/>
      <c r="BQ69" s="161"/>
      <c r="BR69" s="161"/>
      <c r="BS69" s="161"/>
      <c r="BT69" s="161"/>
      <c r="BU69" s="161"/>
      <c r="BV69" s="161"/>
    </row>
    <row r="70" spans="63:74" x14ac:dyDescent="0.2">
      <c r="BK70" s="161"/>
      <c r="BL70" s="161"/>
      <c r="BM70" s="161"/>
      <c r="BN70" s="161"/>
      <c r="BO70" s="161"/>
      <c r="BP70" s="161"/>
      <c r="BQ70" s="161"/>
      <c r="BR70" s="161"/>
      <c r="BS70" s="161"/>
      <c r="BT70" s="161"/>
      <c r="BU70" s="161"/>
      <c r="BV70" s="161"/>
    </row>
    <row r="71" spans="63:74" x14ac:dyDescent="0.2">
      <c r="BK71" s="161"/>
      <c r="BL71" s="161"/>
      <c r="BM71" s="161"/>
      <c r="BN71" s="161"/>
      <c r="BO71" s="161"/>
      <c r="BP71" s="161"/>
      <c r="BQ71" s="161"/>
      <c r="BR71" s="161"/>
      <c r="BS71" s="161"/>
      <c r="BT71" s="161"/>
      <c r="BU71" s="161"/>
      <c r="BV71" s="161"/>
    </row>
    <row r="72" spans="63:74" x14ac:dyDescent="0.2">
      <c r="BK72" s="161"/>
      <c r="BL72" s="161"/>
      <c r="BM72" s="161"/>
      <c r="BN72" s="161"/>
      <c r="BO72" s="161"/>
      <c r="BP72" s="161"/>
      <c r="BQ72" s="161"/>
      <c r="BR72" s="161"/>
      <c r="BS72" s="161"/>
      <c r="BT72" s="161"/>
      <c r="BU72" s="161"/>
      <c r="BV72" s="161"/>
    </row>
    <row r="73" spans="63:74" x14ac:dyDescent="0.2">
      <c r="BK73" s="161"/>
      <c r="BL73" s="161"/>
      <c r="BM73" s="161"/>
      <c r="BN73" s="161"/>
      <c r="BO73" s="161"/>
      <c r="BP73" s="161"/>
      <c r="BQ73" s="161"/>
      <c r="BR73" s="161"/>
      <c r="BS73" s="161"/>
      <c r="BT73" s="161"/>
      <c r="BU73" s="161"/>
      <c r="BV73" s="161"/>
    </row>
    <row r="74" spans="63:74" x14ac:dyDescent="0.2">
      <c r="BK74" s="161"/>
      <c r="BL74" s="161"/>
      <c r="BM74" s="161"/>
      <c r="BN74" s="161"/>
      <c r="BO74" s="161"/>
      <c r="BP74" s="161"/>
      <c r="BQ74" s="161"/>
      <c r="BR74" s="161"/>
      <c r="BS74" s="161"/>
      <c r="BT74" s="161"/>
      <c r="BU74" s="161"/>
      <c r="BV74" s="161"/>
    </row>
    <row r="75" spans="63:74" x14ac:dyDescent="0.2">
      <c r="BK75" s="161"/>
      <c r="BL75" s="161"/>
      <c r="BM75" s="161"/>
      <c r="BN75" s="161"/>
      <c r="BO75" s="161"/>
      <c r="BP75" s="161"/>
      <c r="BQ75" s="161"/>
      <c r="BR75" s="161"/>
      <c r="BS75" s="161"/>
      <c r="BT75" s="161"/>
      <c r="BU75" s="161"/>
      <c r="BV75" s="161"/>
    </row>
    <row r="76" spans="63:74" x14ac:dyDescent="0.2">
      <c r="BK76" s="161"/>
      <c r="BL76" s="161"/>
      <c r="BM76" s="161"/>
      <c r="BN76" s="161"/>
      <c r="BO76" s="161"/>
      <c r="BP76" s="161"/>
      <c r="BQ76" s="161"/>
      <c r="BR76" s="161"/>
      <c r="BS76" s="161"/>
      <c r="BT76" s="161"/>
      <c r="BU76" s="161"/>
      <c r="BV76" s="161"/>
    </row>
    <row r="77" spans="63:74" x14ac:dyDescent="0.2">
      <c r="BK77" s="161"/>
      <c r="BL77" s="161"/>
      <c r="BM77" s="161"/>
      <c r="BN77" s="161"/>
      <c r="BO77" s="161"/>
      <c r="BP77" s="161"/>
      <c r="BQ77" s="161"/>
      <c r="BR77" s="161"/>
      <c r="BS77" s="161"/>
      <c r="BT77" s="161"/>
      <c r="BU77" s="161"/>
      <c r="BV77" s="161"/>
    </row>
    <row r="78" spans="63:74" x14ac:dyDescent="0.2">
      <c r="BK78" s="161"/>
      <c r="BL78" s="161"/>
      <c r="BM78" s="161"/>
      <c r="BN78" s="161"/>
      <c r="BO78" s="161"/>
      <c r="BP78" s="161"/>
      <c r="BQ78" s="161"/>
      <c r="BR78" s="161"/>
      <c r="BS78" s="161"/>
      <c r="BT78" s="161"/>
      <c r="BU78" s="161"/>
      <c r="BV78" s="161"/>
    </row>
    <row r="79" spans="63:74" x14ac:dyDescent="0.2">
      <c r="BK79" s="161"/>
      <c r="BL79" s="161"/>
      <c r="BM79" s="161"/>
      <c r="BN79" s="161"/>
      <c r="BO79" s="161"/>
      <c r="BP79" s="161"/>
      <c r="BQ79" s="161"/>
      <c r="BR79" s="161"/>
      <c r="BS79" s="161"/>
      <c r="BT79" s="161"/>
      <c r="BU79" s="161"/>
      <c r="BV79" s="161"/>
    </row>
    <row r="80" spans="63:74" x14ac:dyDescent="0.2">
      <c r="BK80" s="161"/>
      <c r="BL80" s="161"/>
      <c r="BM80" s="161"/>
      <c r="BN80" s="161"/>
      <c r="BO80" s="161"/>
      <c r="BP80" s="161"/>
      <c r="BQ80" s="161"/>
      <c r="BR80" s="161"/>
      <c r="BS80" s="161"/>
      <c r="BT80" s="161"/>
      <c r="BU80" s="161"/>
      <c r="BV80" s="161"/>
    </row>
    <row r="81" spans="63:74" x14ac:dyDescent="0.2">
      <c r="BK81" s="161"/>
      <c r="BL81" s="161"/>
      <c r="BM81" s="161"/>
      <c r="BN81" s="161"/>
      <c r="BO81" s="161"/>
      <c r="BP81" s="161"/>
      <c r="BQ81" s="161"/>
      <c r="BR81" s="161"/>
      <c r="BS81" s="161"/>
      <c r="BT81" s="161"/>
      <c r="BU81" s="161"/>
      <c r="BV81" s="161"/>
    </row>
    <row r="82" spans="63:74" x14ac:dyDescent="0.2">
      <c r="BK82" s="161"/>
      <c r="BL82" s="161"/>
      <c r="BM82" s="161"/>
      <c r="BN82" s="161"/>
      <c r="BO82" s="161"/>
      <c r="BP82" s="161"/>
      <c r="BQ82" s="161"/>
      <c r="BR82" s="161"/>
      <c r="BS82" s="161"/>
      <c r="BT82" s="161"/>
      <c r="BU82" s="161"/>
      <c r="BV82" s="161"/>
    </row>
    <row r="83" spans="63:74" x14ac:dyDescent="0.2">
      <c r="BK83" s="161"/>
      <c r="BL83" s="161"/>
      <c r="BM83" s="161"/>
      <c r="BN83" s="161"/>
      <c r="BO83" s="161"/>
      <c r="BP83" s="161"/>
      <c r="BQ83" s="161"/>
      <c r="BR83" s="161"/>
      <c r="BS83" s="161"/>
      <c r="BT83" s="161"/>
      <c r="BU83" s="161"/>
      <c r="BV83" s="161"/>
    </row>
    <row r="84" spans="63:74" x14ac:dyDescent="0.2">
      <c r="BK84" s="161"/>
      <c r="BL84" s="161"/>
      <c r="BM84" s="161"/>
      <c r="BN84" s="161"/>
      <c r="BO84" s="161"/>
      <c r="BP84" s="161"/>
      <c r="BQ84" s="161"/>
      <c r="BR84" s="161"/>
      <c r="BS84" s="161"/>
      <c r="BT84" s="161"/>
      <c r="BU84" s="161"/>
      <c r="BV84" s="161"/>
    </row>
    <row r="85" spans="63:74" x14ac:dyDescent="0.2">
      <c r="BK85" s="161"/>
      <c r="BL85" s="161"/>
      <c r="BM85" s="161"/>
      <c r="BN85" s="161"/>
      <c r="BO85" s="161"/>
      <c r="BP85" s="161"/>
      <c r="BQ85" s="161"/>
      <c r="BR85" s="161"/>
      <c r="BS85" s="161"/>
      <c r="BT85" s="161"/>
      <c r="BU85" s="161"/>
      <c r="BV85" s="161"/>
    </row>
    <row r="86" spans="63:74" x14ac:dyDescent="0.2">
      <c r="BK86" s="161"/>
      <c r="BL86" s="161"/>
      <c r="BM86" s="161"/>
      <c r="BN86" s="161"/>
      <c r="BO86" s="161"/>
      <c r="BP86" s="161"/>
      <c r="BQ86" s="161"/>
      <c r="BR86" s="161"/>
      <c r="BS86" s="161"/>
      <c r="BT86" s="161"/>
      <c r="BU86" s="161"/>
      <c r="BV86" s="161"/>
    </row>
    <row r="87" spans="63:74" x14ac:dyDescent="0.2">
      <c r="BK87" s="161"/>
      <c r="BL87" s="161"/>
      <c r="BM87" s="161"/>
      <c r="BN87" s="161"/>
      <c r="BO87" s="161"/>
      <c r="BP87" s="161"/>
      <c r="BQ87" s="161"/>
      <c r="BR87" s="161"/>
      <c r="BS87" s="161"/>
      <c r="BT87" s="161"/>
      <c r="BU87" s="161"/>
      <c r="BV87" s="161"/>
    </row>
    <row r="88" spans="63:74" x14ac:dyDescent="0.2">
      <c r="BK88" s="161"/>
      <c r="BL88" s="161"/>
      <c r="BM88" s="161"/>
      <c r="BN88" s="161"/>
      <c r="BO88" s="161"/>
      <c r="BP88" s="161"/>
      <c r="BQ88" s="161"/>
      <c r="BR88" s="161"/>
      <c r="BS88" s="161"/>
      <c r="BT88" s="161"/>
      <c r="BU88" s="161"/>
      <c r="BV88" s="161"/>
    </row>
    <row r="89" spans="63:74" x14ac:dyDescent="0.2">
      <c r="BK89" s="161"/>
      <c r="BL89" s="161"/>
      <c r="BM89" s="161"/>
      <c r="BN89" s="161"/>
      <c r="BO89" s="161"/>
      <c r="BP89" s="161"/>
      <c r="BQ89" s="161"/>
      <c r="BR89" s="161"/>
      <c r="BS89" s="161"/>
      <c r="BT89" s="161"/>
      <c r="BU89" s="161"/>
      <c r="BV89" s="161"/>
    </row>
    <row r="90" spans="63:74" x14ac:dyDescent="0.2">
      <c r="BK90" s="161"/>
      <c r="BL90" s="161"/>
      <c r="BM90" s="161"/>
      <c r="BN90" s="161"/>
      <c r="BO90" s="161"/>
      <c r="BP90" s="161"/>
      <c r="BQ90" s="161"/>
      <c r="BR90" s="161"/>
      <c r="BS90" s="161"/>
      <c r="BT90" s="161"/>
      <c r="BU90" s="161"/>
      <c r="BV90" s="161"/>
    </row>
    <row r="91" spans="63:74" x14ac:dyDescent="0.2">
      <c r="BK91" s="161"/>
      <c r="BL91" s="161"/>
      <c r="BM91" s="161"/>
      <c r="BN91" s="161"/>
      <c r="BO91" s="161"/>
      <c r="BP91" s="161"/>
      <c r="BQ91" s="161"/>
      <c r="BR91" s="161"/>
      <c r="BS91" s="161"/>
      <c r="BT91" s="161"/>
      <c r="BU91" s="161"/>
      <c r="BV91" s="161"/>
    </row>
    <row r="92" spans="63:74" x14ac:dyDescent="0.2">
      <c r="BK92" s="161"/>
      <c r="BL92" s="161"/>
      <c r="BM92" s="161"/>
      <c r="BN92" s="161"/>
      <c r="BO92" s="161"/>
      <c r="BP92" s="161"/>
      <c r="BQ92" s="161"/>
      <c r="BR92" s="161"/>
      <c r="BS92" s="161"/>
      <c r="BT92" s="161"/>
      <c r="BU92" s="161"/>
      <c r="BV92" s="161"/>
    </row>
    <row r="93" spans="63:74" x14ac:dyDescent="0.2">
      <c r="BK93" s="161"/>
      <c r="BL93" s="161"/>
      <c r="BM93" s="161"/>
      <c r="BN93" s="161"/>
      <c r="BO93" s="161"/>
      <c r="BP93" s="161"/>
      <c r="BQ93" s="161"/>
      <c r="BR93" s="161"/>
      <c r="BS93" s="161"/>
      <c r="BT93" s="161"/>
      <c r="BU93" s="161"/>
      <c r="BV93" s="161"/>
    </row>
    <row r="94" spans="63:74" x14ac:dyDescent="0.2">
      <c r="BK94" s="161"/>
      <c r="BL94" s="161"/>
      <c r="BM94" s="161"/>
      <c r="BN94" s="161"/>
      <c r="BO94" s="161"/>
      <c r="BP94" s="161"/>
      <c r="BQ94" s="161"/>
      <c r="BR94" s="161"/>
      <c r="BS94" s="161"/>
      <c r="BT94" s="161"/>
      <c r="BU94" s="161"/>
      <c r="BV94" s="161"/>
    </row>
    <row r="95" spans="63:74" x14ac:dyDescent="0.2">
      <c r="BK95" s="161"/>
      <c r="BL95" s="161"/>
      <c r="BM95" s="161"/>
      <c r="BN95" s="161"/>
      <c r="BO95" s="161"/>
      <c r="BP95" s="161"/>
      <c r="BQ95" s="161"/>
      <c r="BR95" s="161"/>
      <c r="BS95" s="161"/>
      <c r="BT95" s="161"/>
      <c r="BU95" s="161"/>
      <c r="BV95" s="161"/>
    </row>
    <row r="96" spans="63:74" x14ac:dyDescent="0.2">
      <c r="BK96" s="161"/>
      <c r="BL96" s="161"/>
      <c r="BM96" s="161"/>
      <c r="BN96" s="161"/>
      <c r="BO96" s="161"/>
      <c r="BP96" s="161"/>
      <c r="BQ96" s="161"/>
      <c r="BR96" s="161"/>
      <c r="BS96" s="161"/>
      <c r="BT96" s="161"/>
      <c r="BU96" s="161"/>
      <c r="BV96" s="161"/>
    </row>
    <row r="97" spans="63:74" x14ac:dyDescent="0.2">
      <c r="BK97" s="161"/>
      <c r="BL97" s="161"/>
      <c r="BM97" s="161"/>
      <c r="BN97" s="161"/>
      <c r="BO97" s="161"/>
      <c r="BP97" s="161"/>
      <c r="BQ97" s="161"/>
      <c r="BR97" s="161"/>
      <c r="BS97" s="161"/>
      <c r="BT97" s="161"/>
      <c r="BU97" s="161"/>
      <c r="BV97" s="161"/>
    </row>
    <row r="98" spans="63:74" x14ac:dyDescent="0.2">
      <c r="BK98" s="161"/>
      <c r="BL98" s="161"/>
      <c r="BM98" s="161"/>
      <c r="BN98" s="161"/>
      <c r="BO98" s="161"/>
      <c r="BP98" s="161"/>
      <c r="BQ98" s="161"/>
      <c r="BR98" s="161"/>
      <c r="BS98" s="161"/>
      <c r="BT98" s="161"/>
      <c r="BU98" s="161"/>
      <c r="BV98" s="161"/>
    </row>
    <row r="99" spans="63:74" x14ac:dyDescent="0.2">
      <c r="BK99" s="161"/>
      <c r="BL99" s="161"/>
      <c r="BM99" s="161"/>
      <c r="BN99" s="161"/>
      <c r="BO99" s="161"/>
      <c r="BP99" s="161"/>
      <c r="BQ99" s="161"/>
      <c r="BR99" s="161"/>
      <c r="BS99" s="161"/>
      <c r="BT99" s="161"/>
      <c r="BU99" s="161"/>
      <c r="BV99" s="161"/>
    </row>
    <row r="100" spans="63:74" x14ac:dyDescent="0.2">
      <c r="BK100" s="161"/>
      <c r="BL100" s="161"/>
      <c r="BM100" s="161"/>
      <c r="BN100" s="161"/>
      <c r="BO100" s="161"/>
      <c r="BP100" s="161"/>
      <c r="BQ100" s="161"/>
      <c r="BR100" s="161"/>
      <c r="BS100" s="161"/>
      <c r="BT100" s="161"/>
      <c r="BU100" s="161"/>
      <c r="BV100" s="161"/>
    </row>
    <row r="101" spans="63:74" x14ac:dyDescent="0.2">
      <c r="BK101" s="161"/>
      <c r="BL101" s="161"/>
      <c r="BM101" s="161"/>
      <c r="BN101" s="161"/>
      <c r="BO101" s="161"/>
      <c r="BP101" s="161"/>
      <c r="BQ101" s="161"/>
      <c r="BR101" s="161"/>
      <c r="BS101" s="161"/>
      <c r="BT101" s="161"/>
      <c r="BU101" s="161"/>
      <c r="BV101" s="161"/>
    </row>
    <row r="102" spans="63:74" x14ac:dyDescent="0.2">
      <c r="BK102" s="161"/>
      <c r="BL102" s="161"/>
      <c r="BM102" s="161"/>
      <c r="BN102" s="161"/>
      <c r="BO102" s="161"/>
      <c r="BP102" s="161"/>
      <c r="BQ102" s="161"/>
      <c r="BR102" s="161"/>
      <c r="BS102" s="161"/>
      <c r="BT102" s="161"/>
      <c r="BU102" s="161"/>
      <c r="BV102" s="161"/>
    </row>
    <row r="103" spans="63:74" x14ac:dyDescent="0.2">
      <c r="BK103" s="161"/>
      <c r="BL103" s="161"/>
      <c r="BM103" s="161"/>
      <c r="BN103" s="161"/>
      <c r="BO103" s="161"/>
      <c r="BP103" s="161"/>
      <c r="BQ103" s="161"/>
      <c r="BR103" s="161"/>
      <c r="BS103" s="161"/>
      <c r="BT103" s="161"/>
      <c r="BU103" s="161"/>
      <c r="BV103" s="161"/>
    </row>
    <row r="104" spans="63:74" x14ac:dyDescent="0.2">
      <c r="BK104" s="161"/>
      <c r="BL104" s="161"/>
      <c r="BM104" s="161"/>
      <c r="BN104" s="161"/>
      <c r="BO104" s="161"/>
      <c r="BP104" s="161"/>
      <c r="BQ104" s="161"/>
      <c r="BR104" s="161"/>
      <c r="BS104" s="161"/>
      <c r="BT104" s="161"/>
      <c r="BU104" s="161"/>
      <c r="BV104" s="161"/>
    </row>
    <row r="105" spans="63:74" x14ac:dyDescent="0.2">
      <c r="BK105" s="161"/>
      <c r="BL105" s="161"/>
      <c r="BM105" s="161"/>
      <c r="BN105" s="161"/>
      <c r="BO105" s="161"/>
      <c r="BP105" s="161"/>
      <c r="BQ105" s="161"/>
      <c r="BR105" s="161"/>
      <c r="BS105" s="161"/>
      <c r="BT105" s="161"/>
      <c r="BU105" s="161"/>
      <c r="BV105" s="161"/>
    </row>
    <row r="106" spans="63:74" x14ac:dyDescent="0.2">
      <c r="BK106" s="161"/>
      <c r="BL106" s="161"/>
      <c r="BM106" s="161"/>
      <c r="BN106" s="161"/>
      <c r="BO106" s="161"/>
      <c r="BP106" s="161"/>
      <c r="BQ106" s="161"/>
      <c r="BR106" s="161"/>
      <c r="BS106" s="161"/>
      <c r="BT106" s="161"/>
      <c r="BU106" s="161"/>
      <c r="BV106" s="161"/>
    </row>
    <row r="107" spans="63:74" x14ac:dyDescent="0.2">
      <c r="BK107" s="161"/>
      <c r="BL107" s="161"/>
      <c r="BM107" s="161"/>
      <c r="BN107" s="161"/>
      <c r="BO107" s="161"/>
      <c r="BP107" s="161"/>
      <c r="BQ107" s="161"/>
      <c r="BR107" s="161"/>
      <c r="BS107" s="161"/>
      <c r="BT107" s="161"/>
      <c r="BU107" s="161"/>
      <c r="BV107" s="161"/>
    </row>
    <row r="108" spans="63:74" x14ac:dyDescent="0.2">
      <c r="BK108" s="161"/>
      <c r="BL108" s="161"/>
      <c r="BM108" s="161"/>
      <c r="BN108" s="161"/>
      <c r="BO108" s="161"/>
      <c r="BP108" s="161"/>
      <c r="BQ108" s="161"/>
      <c r="BR108" s="161"/>
      <c r="BS108" s="161"/>
      <c r="BT108" s="161"/>
      <c r="BU108" s="161"/>
      <c r="BV108" s="161"/>
    </row>
    <row r="109" spans="63:74" x14ac:dyDescent="0.2">
      <c r="BK109" s="161"/>
      <c r="BL109" s="161"/>
      <c r="BM109" s="161"/>
      <c r="BN109" s="161"/>
      <c r="BO109" s="161"/>
      <c r="BP109" s="161"/>
      <c r="BQ109" s="161"/>
      <c r="BR109" s="161"/>
      <c r="BS109" s="161"/>
      <c r="BT109" s="161"/>
      <c r="BU109" s="161"/>
      <c r="BV109" s="161"/>
    </row>
    <row r="110" spans="63:74" x14ac:dyDescent="0.2">
      <c r="BK110" s="161"/>
      <c r="BL110" s="161"/>
      <c r="BM110" s="161"/>
      <c r="BN110" s="161"/>
      <c r="BO110" s="161"/>
      <c r="BP110" s="161"/>
      <c r="BQ110" s="161"/>
      <c r="BR110" s="161"/>
      <c r="BS110" s="161"/>
      <c r="BT110" s="161"/>
      <c r="BU110" s="161"/>
      <c r="BV110" s="161"/>
    </row>
    <row r="111" spans="63:74" x14ac:dyDescent="0.2">
      <c r="BK111" s="161"/>
      <c r="BL111" s="161"/>
      <c r="BM111" s="161"/>
      <c r="BN111" s="161"/>
      <c r="BO111" s="161"/>
      <c r="BP111" s="161"/>
      <c r="BQ111" s="161"/>
      <c r="BR111" s="161"/>
      <c r="BS111" s="161"/>
      <c r="BT111" s="161"/>
      <c r="BU111" s="161"/>
      <c r="BV111" s="161"/>
    </row>
    <row r="112" spans="63:74" x14ac:dyDescent="0.2">
      <c r="BK112" s="161"/>
      <c r="BL112" s="161"/>
      <c r="BM112" s="161"/>
      <c r="BN112" s="161"/>
      <c r="BO112" s="161"/>
      <c r="BP112" s="161"/>
      <c r="BQ112" s="161"/>
      <c r="BR112" s="161"/>
      <c r="BS112" s="161"/>
      <c r="BT112" s="161"/>
      <c r="BU112" s="161"/>
      <c r="BV112" s="161"/>
    </row>
    <row r="113" spans="63:74" x14ac:dyDescent="0.2">
      <c r="BK113" s="161"/>
      <c r="BL113" s="161"/>
      <c r="BM113" s="161"/>
      <c r="BN113" s="161"/>
      <c r="BO113" s="161"/>
      <c r="BP113" s="161"/>
      <c r="BQ113" s="161"/>
      <c r="BR113" s="161"/>
      <c r="BS113" s="161"/>
      <c r="BT113" s="161"/>
      <c r="BU113" s="161"/>
      <c r="BV113" s="161"/>
    </row>
    <row r="114" spans="63:74" x14ac:dyDescent="0.2">
      <c r="BK114" s="161"/>
      <c r="BL114" s="161"/>
      <c r="BM114" s="161"/>
      <c r="BN114" s="161"/>
      <c r="BO114" s="161"/>
      <c r="BP114" s="161"/>
      <c r="BQ114" s="161"/>
      <c r="BR114" s="161"/>
      <c r="BS114" s="161"/>
      <c r="BT114" s="161"/>
      <c r="BU114" s="161"/>
      <c r="BV114" s="161"/>
    </row>
    <row r="115" spans="63:74" x14ac:dyDescent="0.2">
      <c r="BK115" s="161"/>
      <c r="BL115" s="161"/>
      <c r="BM115" s="161"/>
      <c r="BN115" s="161"/>
      <c r="BO115" s="161"/>
      <c r="BP115" s="161"/>
      <c r="BQ115" s="161"/>
      <c r="BR115" s="161"/>
      <c r="BS115" s="161"/>
      <c r="BT115" s="161"/>
      <c r="BU115" s="161"/>
      <c r="BV115" s="161"/>
    </row>
    <row r="116" spans="63:74" x14ac:dyDescent="0.2">
      <c r="BK116" s="161"/>
      <c r="BL116" s="161"/>
      <c r="BM116" s="161"/>
      <c r="BN116" s="161"/>
      <c r="BO116" s="161"/>
      <c r="BP116" s="161"/>
      <c r="BQ116" s="161"/>
      <c r="BR116" s="161"/>
      <c r="BS116" s="161"/>
      <c r="BT116" s="161"/>
      <c r="BU116" s="161"/>
      <c r="BV116" s="161"/>
    </row>
    <row r="117" spans="63:74" x14ac:dyDescent="0.2">
      <c r="BK117" s="161"/>
      <c r="BL117" s="161"/>
      <c r="BM117" s="161"/>
      <c r="BN117" s="161"/>
      <c r="BO117" s="161"/>
      <c r="BP117" s="161"/>
      <c r="BQ117" s="161"/>
      <c r="BR117" s="161"/>
      <c r="BS117" s="161"/>
      <c r="BT117" s="161"/>
      <c r="BU117" s="161"/>
      <c r="BV117" s="161"/>
    </row>
    <row r="118" spans="63:74" x14ac:dyDescent="0.2">
      <c r="BK118" s="161"/>
      <c r="BL118" s="161"/>
      <c r="BM118" s="161"/>
      <c r="BN118" s="161"/>
      <c r="BO118" s="161"/>
      <c r="BP118" s="161"/>
      <c r="BQ118" s="161"/>
      <c r="BR118" s="161"/>
      <c r="BS118" s="161"/>
      <c r="BT118" s="161"/>
      <c r="BU118" s="161"/>
      <c r="BV118" s="161"/>
    </row>
    <row r="119" spans="63:74" x14ac:dyDescent="0.2">
      <c r="BK119" s="161"/>
      <c r="BL119" s="161"/>
      <c r="BM119" s="161"/>
      <c r="BN119" s="161"/>
      <c r="BO119" s="161"/>
      <c r="BP119" s="161"/>
      <c r="BQ119" s="161"/>
      <c r="BR119" s="161"/>
      <c r="BS119" s="161"/>
      <c r="BT119" s="161"/>
      <c r="BU119" s="161"/>
      <c r="BV119" s="161"/>
    </row>
    <row r="120" spans="63:74" x14ac:dyDescent="0.2">
      <c r="BK120" s="161"/>
      <c r="BL120" s="161"/>
      <c r="BM120" s="161"/>
      <c r="BN120" s="161"/>
      <c r="BO120" s="161"/>
      <c r="BP120" s="161"/>
      <c r="BQ120" s="161"/>
      <c r="BR120" s="161"/>
      <c r="BS120" s="161"/>
      <c r="BT120" s="161"/>
      <c r="BU120" s="161"/>
      <c r="BV120" s="161"/>
    </row>
    <row r="121" spans="63:74" x14ac:dyDescent="0.2">
      <c r="BK121" s="161"/>
      <c r="BL121" s="161"/>
      <c r="BM121" s="161"/>
      <c r="BN121" s="161"/>
      <c r="BO121" s="161"/>
      <c r="BP121" s="161"/>
      <c r="BQ121" s="161"/>
      <c r="BR121" s="161"/>
      <c r="BS121" s="161"/>
      <c r="BT121" s="161"/>
      <c r="BU121" s="161"/>
      <c r="BV121" s="161"/>
    </row>
    <row r="122" spans="63:74" x14ac:dyDescent="0.2">
      <c r="BK122" s="161"/>
      <c r="BL122" s="161"/>
      <c r="BM122" s="161"/>
      <c r="BN122" s="161"/>
      <c r="BO122" s="161"/>
      <c r="BP122" s="161"/>
      <c r="BQ122" s="161"/>
      <c r="BR122" s="161"/>
      <c r="BS122" s="161"/>
      <c r="BT122" s="161"/>
      <c r="BU122" s="161"/>
      <c r="BV122" s="161"/>
    </row>
    <row r="123" spans="63:74" x14ac:dyDescent="0.2">
      <c r="BK123" s="161"/>
      <c r="BL123" s="161"/>
      <c r="BM123" s="161"/>
      <c r="BN123" s="161"/>
      <c r="BO123" s="161"/>
      <c r="BP123" s="161"/>
      <c r="BQ123" s="161"/>
      <c r="BR123" s="161"/>
      <c r="BS123" s="161"/>
      <c r="BT123" s="161"/>
      <c r="BU123" s="161"/>
      <c r="BV123" s="161"/>
    </row>
    <row r="124" spans="63:74" x14ac:dyDescent="0.2">
      <c r="BK124" s="161"/>
      <c r="BL124" s="161"/>
      <c r="BM124" s="161"/>
      <c r="BN124" s="161"/>
      <c r="BO124" s="161"/>
      <c r="BP124" s="161"/>
      <c r="BQ124" s="161"/>
      <c r="BR124" s="161"/>
      <c r="BS124" s="161"/>
      <c r="BT124" s="161"/>
      <c r="BU124" s="161"/>
      <c r="BV124" s="161"/>
    </row>
    <row r="125" spans="63:74" x14ac:dyDescent="0.2">
      <c r="BK125" s="161"/>
      <c r="BL125" s="161"/>
      <c r="BM125" s="161"/>
      <c r="BN125" s="161"/>
      <c r="BO125" s="161"/>
      <c r="BP125" s="161"/>
      <c r="BQ125" s="161"/>
      <c r="BR125" s="161"/>
      <c r="BS125" s="161"/>
      <c r="BT125" s="161"/>
      <c r="BU125" s="161"/>
      <c r="BV125" s="161"/>
    </row>
    <row r="126" spans="63:74" x14ac:dyDescent="0.2">
      <c r="BK126" s="161"/>
      <c r="BL126" s="161"/>
      <c r="BM126" s="161"/>
      <c r="BN126" s="161"/>
      <c r="BO126" s="161"/>
      <c r="BP126" s="161"/>
      <c r="BQ126" s="161"/>
      <c r="BR126" s="161"/>
      <c r="BS126" s="161"/>
      <c r="BT126" s="161"/>
      <c r="BU126" s="161"/>
      <c r="BV126" s="161"/>
    </row>
    <row r="127" spans="63:74" x14ac:dyDescent="0.2">
      <c r="BK127" s="161"/>
      <c r="BL127" s="161"/>
      <c r="BM127" s="161"/>
      <c r="BN127" s="161"/>
      <c r="BO127" s="161"/>
      <c r="BP127" s="161"/>
      <c r="BQ127" s="161"/>
      <c r="BR127" s="161"/>
      <c r="BS127" s="161"/>
      <c r="BT127" s="161"/>
      <c r="BU127" s="161"/>
      <c r="BV127" s="161"/>
    </row>
    <row r="128" spans="63:74" x14ac:dyDescent="0.2">
      <c r="BK128" s="161"/>
      <c r="BL128" s="161"/>
      <c r="BM128" s="161"/>
      <c r="BN128" s="161"/>
      <c r="BO128" s="161"/>
      <c r="BP128" s="161"/>
      <c r="BQ128" s="161"/>
      <c r="BR128" s="161"/>
      <c r="BS128" s="161"/>
      <c r="BT128" s="161"/>
      <c r="BU128" s="161"/>
      <c r="BV128" s="161"/>
    </row>
    <row r="129" spans="63:74" x14ac:dyDescent="0.2">
      <c r="BK129" s="161"/>
      <c r="BL129" s="161"/>
      <c r="BM129" s="161"/>
      <c r="BN129" s="161"/>
      <c r="BO129" s="161"/>
      <c r="BP129" s="161"/>
      <c r="BQ129" s="161"/>
      <c r="BR129" s="161"/>
      <c r="BS129" s="161"/>
      <c r="BT129" s="161"/>
      <c r="BU129" s="161"/>
      <c r="BV129" s="161"/>
    </row>
    <row r="130" spans="63:74" x14ac:dyDescent="0.2">
      <c r="BK130" s="161"/>
      <c r="BL130" s="161"/>
      <c r="BM130" s="161"/>
      <c r="BN130" s="161"/>
      <c r="BO130" s="161"/>
      <c r="BP130" s="161"/>
      <c r="BQ130" s="161"/>
      <c r="BR130" s="161"/>
      <c r="BS130" s="161"/>
      <c r="BT130" s="161"/>
      <c r="BU130" s="161"/>
      <c r="BV130" s="161"/>
    </row>
    <row r="131" spans="63:74" x14ac:dyDescent="0.2">
      <c r="BK131" s="161"/>
      <c r="BL131" s="161"/>
      <c r="BM131" s="161"/>
      <c r="BN131" s="161"/>
      <c r="BO131" s="161"/>
      <c r="BP131" s="161"/>
      <c r="BQ131" s="161"/>
      <c r="BR131" s="161"/>
      <c r="BS131" s="161"/>
      <c r="BT131" s="161"/>
      <c r="BU131" s="161"/>
      <c r="BV131" s="161"/>
    </row>
    <row r="132" spans="63:74" x14ac:dyDescent="0.2">
      <c r="BK132" s="161"/>
      <c r="BL132" s="161"/>
      <c r="BM132" s="161"/>
      <c r="BN132" s="161"/>
      <c r="BO132" s="161"/>
      <c r="BP132" s="161"/>
      <c r="BQ132" s="161"/>
      <c r="BR132" s="161"/>
      <c r="BS132" s="161"/>
      <c r="BT132" s="161"/>
      <c r="BU132" s="161"/>
      <c r="BV132" s="161"/>
    </row>
    <row r="133" spans="63:74" x14ac:dyDescent="0.2">
      <c r="BK133" s="161"/>
      <c r="BL133" s="161"/>
      <c r="BM133" s="161"/>
      <c r="BN133" s="161"/>
      <c r="BO133" s="161"/>
      <c r="BP133" s="161"/>
      <c r="BQ133" s="161"/>
      <c r="BR133" s="161"/>
      <c r="BS133" s="161"/>
      <c r="BT133" s="161"/>
      <c r="BU133" s="161"/>
      <c r="BV133" s="161"/>
    </row>
  </sheetData>
  <mergeCells count="23">
    <mergeCell ref="A1:A2"/>
    <mergeCell ref="B49:Q49"/>
    <mergeCell ref="B50:Q50"/>
    <mergeCell ref="B51:Q51"/>
    <mergeCell ref="B52:Q52"/>
    <mergeCell ref="B44:Q44"/>
    <mergeCell ref="AM3:AX3"/>
    <mergeCell ref="AY3:BJ3"/>
    <mergeCell ref="BK3:BV3"/>
    <mergeCell ref="B1:AL1"/>
    <mergeCell ref="C3:N3"/>
    <mergeCell ref="O3:Z3"/>
    <mergeCell ref="AA3:AL3"/>
    <mergeCell ref="B59:Q59"/>
    <mergeCell ref="B57:Q57"/>
    <mergeCell ref="B58:Q58"/>
    <mergeCell ref="B45:Q45"/>
    <mergeCell ref="B46:Q46"/>
    <mergeCell ref="B47:Q47"/>
    <mergeCell ref="B56:Q56"/>
    <mergeCell ref="B55:Q55"/>
    <mergeCell ref="B54:Q54"/>
    <mergeCell ref="B53:R53"/>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36"/>
  <sheetViews>
    <sheetView zoomScaleNormal="100" workbookViewId="0">
      <pane xSplit="2" ySplit="4" topLeftCell="BB5" activePane="bottomRight" state="frozen"/>
      <selection activeCell="BF63" sqref="BF63"/>
      <selection pane="topRight" activeCell="BF63" sqref="BF63"/>
      <selection pane="bottomLeft" activeCell="BF63" sqref="BF63"/>
      <selection pane="bottomRight" activeCell="BG18" sqref="BG18"/>
    </sheetView>
  </sheetViews>
  <sheetFormatPr defaultColWidth="8.5703125" defaultRowHeight="11.25" x14ac:dyDescent="0.2"/>
  <cols>
    <col min="1" max="1" width="11.5703125" style="94" customWidth="1"/>
    <col min="2" max="2" width="42.7109375" style="88" customWidth="1"/>
    <col min="3" max="50" width="6.5703125" style="88" customWidth="1"/>
    <col min="51" max="55" width="6.5703125" style="218" customWidth="1"/>
    <col min="56" max="58" width="6.5703125" style="305" customWidth="1"/>
    <col min="59" max="62" width="6.5703125" style="218" customWidth="1"/>
    <col min="63" max="74" width="6.5703125" style="88" customWidth="1"/>
    <col min="75" max="16384" width="8.5703125" style="88"/>
  </cols>
  <sheetData>
    <row r="1" spans="1:74" ht="13.35" customHeight="1" x14ac:dyDescent="0.2">
      <c r="A1" s="777" t="s">
        <v>516</v>
      </c>
      <c r="B1" s="817" t="s">
        <v>1019</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78"/>
      <c r="B2" s="251" t="str">
        <f>"U.S. Energy Information Administration  |  Short-Term Energy Outlook  - "&amp;Dates!D1</f>
        <v>U.S. Energy Information Administration  |  Short-Term Energy Outlook  - June 2024</v>
      </c>
      <c r="C2" s="252"/>
      <c r="D2" s="252"/>
      <c r="E2" s="252"/>
      <c r="F2" s="252"/>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252"/>
      <c r="AL2" s="252"/>
    </row>
    <row r="3" spans="1:74" s="7" customFormat="1" ht="12.75" x14ac:dyDescent="0.2">
      <c r="A3" s="386" t="s">
        <v>848</v>
      </c>
      <c r="B3" s="377"/>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s="7" customFormat="1" x14ac:dyDescent="0.2">
      <c r="A4" s="396" t="str">
        <f>TEXT(Dates!$D$2,"dddd, mmmm d, yyyy")</f>
        <v>Thursday, June 6, 2024</v>
      </c>
      <c r="B4" s="11"/>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398"/>
      <c r="B5" s="405" t="s">
        <v>1021</v>
      </c>
      <c r="BD5" s="479"/>
      <c r="BE5" s="479"/>
      <c r="BF5" s="479"/>
      <c r="BG5" s="479"/>
      <c r="BH5" s="480"/>
      <c r="BI5" s="480"/>
      <c r="BJ5" s="480"/>
      <c r="BK5" s="480"/>
      <c r="BL5" s="480"/>
      <c r="BM5" s="480"/>
      <c r="BN5" s="480"/>
      <c r="BO5" s="480"/>
      <c r="BP5" s="480"/>
      <c r="BQ5" s="480"/>
      <c r="BR5" s="480"/>
      <c r="BS5" s="480"/>
      <c r="BT5" s="480"/>
      <c r="BU5" s="480"/>
      <c r="BV5" s="480"/>
    </row>
    <row r="6" spans="1:74" s="305" customFormat="1" ht="11.1" customHeight="1" x14ac:dyDescent="0.2">
      <c r="A6" s="475" t="s">
        <v>233</v>
      </c>
      <c r="B6" s="469" t="s">
        <v>960</v>
      </c>
      <c r="C6" s="111">
        <v>68.639053677999996</v>
      </c>
      <c r="D6" s="111">
        <v>68.146607060999997</v>
      </c>
      <c r="E6" s="111">
        <v>68.284447188000001</v>
      </c>
      <c r="F6" s="111">
        <v>65.572164278000002</v>
      </c>
      <c r="G6" s="111">
        <v>60.189623867000002</v>
      </c>
      <c r="H6" s="111">
        <v>62.215491884000002</v>
      </c>
      <c r="I6" s="111">
        <v>63.367080209999997</v>
      </c>
      <c r="J6" s="111">
        <v>63.34164165</v>
      </c>
      <c r="K6" s="111">
        <v>63.376085076000003</v>
      </c>
      <c r="L6" s="111">
        <v>63.202260828</v>
      </c>
      <c r="M6" s="111">
        <v>64.11523407</v>
      </c>
      <c r="N6" s="111">
        <v>63.831982443000001</v>
      </c>
      <c r="O6" s="111">
        <v>64.471880451999994</v>
      </c>
      <c r="P6" s="111">
        <v>61.576653757000003</v>
      </c>
      <c r="Q6" s="111">
        <v>64.768106579000005</v>
      </c>
      <c r="R6" s="111">
        <v>64.841424623999998</v>
      </c>
      <c r="S6" s="111">
        <v>65.277851677000001</v>
      </c>
      <c r="T6" s="111">
        <v>65.266855518</v>
      </c>
      <c r="U6" s="111">
        <v>66.096687949</v>
      </c>
      <c r="V6" s="111">
        <v>65.501853632000007</v>
      </c>
      <c r="W6" s="111">
        <v>65.401366163999995</v>
      </c>
      <c r="X6" s="111">
        <v>66.418789093000001</v>
      </c>
      <c r="Y6" s="111">
        <v>66.788336311999998</v>
      </c>
      <c r="Z6" s="111">
        <v>66.165741189000002</v>
      </c>
      <c r="AA6" s="111">
        <v>66.031096723000005</v>
      </c>
      <c r="AB6" s="111">
        <v>66.150714245000003</v>
      </c>
      <c r="AC6" s="111">
        <v>67.152429577999996</v>
      </c>
      <c r="AD6" s="111">
        <v>66.048125120999998</v>
      </c>
      <c r="AE6" s="111">
        <v>66.421198341999997</v>
      </c>
      <c r="AF6" s="111">
        <v>66.6621399</v>
      </c>
      <c r="AG6" s="111">
        <v>67.572822948999999</v>
      </c>
      <c r="AH6" s="111">
        <v>67.208417835000006</v>
      </c>
      <c r="AI6" s="111">
        <v>67.488165722000005</v>
      </c>
      <c r="AJ6" s="111">
        <v>68.058874141999993</v>
      </c>
      <c r="AK6" s="111">
        <v>68.496269009000002</v>
      </c>
      <c r="AL6" s="111">
        <v>67.302573862000003</v>
      </c>
      <c r="AM6" s="111">
        <v>68.087252741</v>
      </c>
      <c r="AN6" s="111">
        <v>68.401206223000003</v>
      </c>
      <c r="AO6" s="111">
        <v>68.510369382999997</v>
      </c>
      <c r="AP6" s="111">
        <v>68.628529624999999</v>
      </c>
      <c r="AQ6" s="111">
        <v>68.629000121999994</v>
      </c>
      <c r="AR6" s="111">
        <v>69.821067877000004</v>
      </c>
      <c r="AS6" s="111">
        <v>69.998486784999997</v>
      </c>
      <c r="AT6" s="111">
        <v>69.882913247999994</v>
      </c>
      <c r="AU6" s="111">
        <v>70.305827430999997</v>
      </c>
      <c r="AV6" s="111">
        <v>70.536927624</v>
      </c>
      <c r="AW6" s="111">
        <v>71.234445772000001</v>
      </c>
      <c r="AX6" s="111">
        <v>71.222287899999998</v>
      </c>
      <c r="AY6" s="111">
        <v>69.042017032000004</v>
      </c>
      <c r="AZ6" s="111">
        <v>69.974968059000005</v>
      </c>
      <c r="BA6" s="111">
        <v>70.453936342000006</v>
      </c>
      <c r="BB6" s="111">
        <v>69.959128152999995</v>
      </c>
      <c r="BC6" s="111">
        <v>70.224152273000001</v>
      </c>
      <c r="BD6" s="468">
        <v>70.547260385000001</v>
      </c>
      <c r="BE6" s="468">
        <v>71.037371766000007</v>
      </c>
      <c r="BF6" s="468">
        <v>71.059462296000007</v>
      </c>
      <c r="BG6" s="468">
        <v>70.771670162000007</v>
      </c>
      <c r="BH6" s="468">
        <v>70.821979815000006</v>
      </c>
      <c r="BI6" s="468">
        <v>71.484910765999999</v>
      </c>
      <c r="BJ6" s="468">
        <v>71.164673106999999</v>
      </c>
      <c r="BK6" s="468">
        <v>71.106507137999998</v>
      </c>
      <c r="BL6" s="468">
        <v>70.997147013000003</v>
      </c>
      <c r="BM6" s="468">
        <v>71.298879232000004</v>
      </c>
      <c r="BN6" s="468">
        <v>71.732235548999995</v>
      </c>
      <c r="BO6" s="468">
        <v>72.030251305999997</v>
      </c>
      <c r="BP6" s="468">
        <v>72.550060473000002</v>
      </c>
      <c r="BQ6" s="468">
        <v>72.890216426999999</v>
      </c>
      <c r="BR6" s="468">
        <v>72.647269292999994</v>
      </c>
      <c r="BS6" s="468">
        <v>72.697822942000002</v>
      </c>
      <c r="BT6" s="468">
        <v>73.118412368999998</v>
      </c>
      <c r="BU6" s="468">
        <v>73.226702623999998</v>
      </c>
      <c r="BV6" s="468">
        <v>73.089374108000001</v>
      </c>
    </row>
    <row r="7" spans="1:74" s="305" customFormat="1" ht="11.1" customHeight="1" x14ac:dyDescent="0.2">
      <c r="A7" s="475"/>
      <c r="B7" s="469"/>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468"/>
      <c r="BE7" s="468"/>
      <c r="BF7" s="468"/>
      <c r="BG7" s="468"/>
      <c r="BH7" s="468"/>
      <c r="BI7" s="468"/>
      <c r="BJ7" s="468"/>
      <c r="BK7" s="468"/>
      <c r="BL7" s="468"/>
      <c r="BM7" s="468"/>
      <c r="BN7" s="468"/>
      <c r="BO7" s="468"/>
      <c r="BP7" s="468"/>
      <c r="BQ7" s="468"/>
      <c r="BR7" s="468"/>
      <c r="BS7" s="468"/>
      <c r="BT7" s="468"/>
      <c r="BU7" s="468"/>
      <c r="BV7" s="468"/>
    </row>
    <row r="8" spans="1:74" s="305" customFormat="1" ht="11.1" customHeight="1" x14ac:dyDescent="0.2">
      <c r="A8" s="475" t="s">
        <v>223</v>
      </c>
      <c r="B8" s="472" t="s">
        <v>1091</v>
      </c>
      <c r="C8" s="111">
        <v>28.129288319</v>
      </c>
      <c r="D8" s="111">
        <v>27.866290797000001</v>
      </c>
      <c r="E8" s="111">
        <v>27.895338158000001</v>
      </c>
      <c r="F8" s="111">
        <v>25.437638233000001</v>
      </c>
      <c r="G8" s="111">
        <v>22.869857415999999</v>
      </c>
      <c r="H8" s="111">
        <v>24.531799567</v>
      </c>
      <c r="I8" s="111">
        <v>25.361257835</v>
      </c>
      <c r="J8" s="111">
        <v>24.828906319000001</v>
      </c>
      <c r="K8" s="111">
        <v>25.290589567000001</v>
      </c>
      <c r="L8" s="111">
        <v>25.068614964999998</v>
      </c>
      <c r="M8" s="111">
        <v>26.219590199999999</v>
      </c>
      <c r="N8" s="111">
        <v>26.043907513000001</v>
      </c>
      <c r="O8" s="111">
        <v>26.141440303</v>
      </c>
      <c r="P8" s="111">
        <v>23.507868829</v>
      </c>
      <c r="Q8" s="111">
        <v>26.223039076999999</v>
      </c>
      <c r="R8" s="111">
        <v>26.214075099999999</v>
      </c>
      <c r="S8" s="111">
        <v>26.576025690000002</v>
      </c>
      <c r="T8" s="111">
        <v>26.687885566999999</v>
      </c>
      <c r="U8" s="111">
        <v>26.817527626</v>
      </c>
      <c r="V8" s="111">
        <v>26.504464403</v>
      </c>
      <c r="W8" s="111">
        <v>25.959453411999998</v>
      </c>
      <c r="X8" s="111">
        <v>27.334367112999999</v>
      </c>
      <c r="Y8" s="111">
        <v>27.747980644999998</v>
      </c>
      <c r="Z8" s="111">
        <v>27.498984221000001</v>
      </c>
      <c r="AA8" s="111">
        <v>26.823594916000001</v>
      </c>
      <c r="AB8" s="111">
        <v>26.726117238</v>
      </c>
      <c r="AC8" s="111">
        <v>27.833661904</v>
      </c>
      <c r="AD8" s="111">
        <v>27.605988330999999</v>
      </c>
      <c r="AE8" s="111">
        <v>27.514722348999999</v>
      </c>
      <c r="AF8" s="111">
        <v>27.835814287000002</v>
      </c>
      <c r="AG8" s="111">
        <v>28.20026622</v>
      </c>
      <c r="AH8" s="111">
        <v>28.121217129000001</v>
      </c>
      <c r="AI8" s="111">
        <v>28.487565522000001</v>
      </c>
      <c r="AJ8" s="111">
        <v>28.710521988</v>
      </c>
      <c r="AK8" s="111">
        <v>28.872554132000001</v>
      </c>
      <c r="AL8" s="111">
        <v>28.041003355000001</v>
      </c>
      <c r="AM8" s="111">
        <v>28.710935263</v>
      </c>
      <c r="AN8" s="111">
        <v>28.721427357</v>
      </c>
      <c r="AO8" s="111">
        <v>29.293509871000001</v>
      </c>
      <c r="AP8" s="111">
        <v>29.269257932999999</v>
      </c>
      <c r="AQ8" s="111">
        <v>28.910317097</v>
      </c>
      <c r="AR8" s="111">
        <v>29.6988184</v>
      </c>
      <c r="AS8" s="111">
        <v>29.922587934999999</v>
      </c>
      <c r="AT8" s="111">
        <v>30.148685258</v>
      </c>
      <c r="AU8" s="111">
        <v>30.419371667</v>
      </c>
      <c r="AV8" s="111">
        <v>30.501843645000001</v>
      </c>
      <c r="AW8" s="111">
        <v>30.995425560000001</v>
      </c>
      <c r="AX8" s="111">
        <v>30.875889400999998</v>
      </c>
      <c r="AY8" s="111">
        <v>28.954090695000001</v>
      </c>
      <c r="AZ8" s="111">
        <v>30.203237226999999</v>
      </c>
      <c r="BA8" s="111">
        <v>30.585773542999998</v>
      </c>
      <c r="BB8" s="111">
        <v>30.093240680000001</v>
      </c>
      <c r="BC8" s="111">
        <v>30.185495838000001</v>
      </c>
      <c r="BD8" s="468">
        <v>30.385767803</v>
      </c>
      <c r="BE8" s="468">
        <v>30.670729048999998</v>
      </c>
      <c r="BF8" s="468">
        <v>30.793916129999999</v>
      </c>
      <c r="BG8" s="468">
        <v>30.623288908999999</v>
      </c>
      <c r="BH8" s="468">
        <v>30.819683122000001</v>
      </c>
      <c r="BI8" s="468">
        <v>31.11148816</v>
      </c>
      <c r="BJ8" s="468">
        <v>31.234638276999998</v>
      </c>
      <c r="BK8" s="468">
        <v>31.100942817</v>
      </c>
      <c r="BL8" s="468">
        <v>30.839323743000001</v>
      </c>
      <c r="BM8" s="468">
        <v>31.234108299999999</v>
      </c>
      <c r="BN8" s="468">
        <v>31.053921532</v>
      </c>
      <c r="BO8" s="468">
        <v>31.132783423999999</v>
      </c>
      <c r="BP8" s="468">
        <v>31.229240075</v>
      </c>
      <c r="BQ8" s="468">
        <v>31.398079786</v>
      </c>
      <c r="BR8" s="468">
        <v>31.487211168000002</v>
      </c>
      <c r="BS8" s="468">
        <v>31.295438326999999</v>
      </c>
      <c r="BT8" s="468">
        <v>31.584271526999999</v>
      </c>
      <c r="BU8" s="468">
        <v>31.838638973999998</v>
      </c>
      <c r="BV8" s="468">
        <v>31.865837241000001</v>
      </c>
    </row>
    <row r="9" spans="1:74" ht="11.1" customHeight="1" x14ac:dyDescent="0.2">
      <c r="A9" s="398" t="s">
        <v>160</v>
      </c>
      <c r="B9" s="473" t="s">
        <v>1072</v>
      </c>
      <c r="C9" s="354">
        <v>5.5714041999999999</v>
      </c>
      <c r="D9" s="354">
        <v>5.6874041999999996</v>
      </c>
      <c r="E9" s="354">
        <v>5.5974041999999997</v>
      </c>
      <c r="F9" s="354">
        <v>4.9664042000000004</v>
      </c>
      <c r="G9" s="354">
        <v>4.7114041999999996</v>
      </c>
      <c r="H9" s="354">
        <v>4.9804041999999997</v>
      </c>
      <c r="I9" s="354">
        <v>4.9444042000000001</v>
      </c>
      <c r="J9" s="354">
        <v>4.8364041999999996</v>
      </c>
      <c r="K9" s="354">
        <v>4.9684042000000002</v>
      </c>
      <c r="L9" s="354">
        <v>5.2554042000000001</v>
      </c>
      <c r="M9" s="354">
        <v>5.5844041999999998</v>
      </c>
      <c r="N9" s="354">
        <v>5.7274041999999996</v>
      </c>
      <c r="O9" s="354">
        <v>5.7187850999999998</v>
      </c>
      <c r="P9" s="354">
        <v>5.5137850999999998</v>
      </c>
      <c r="Q9" s="354">
        <v>5.6177850999999999</v>
      </c>
      <c r="R9" s="354">
        <v>5.2427850999999999</v>
      </c>
      <c r="S9" s="354">
        <v>5.3347851000000004</v>
      </c>
      <c r="T9" s="354">
        <v>5.5237850999999996</v>
      </c>
      <c r="U9" s="354">
        <v>5.6507851000000002</v>
      </c>
      <c r="V9" s="354">
        <v>5.4665697707999996</v>
      </c>
      <c r="W9" s="354">
        <v>5.3385697708000004</v>
      </c>
      <c r="X9" s="354">
        <v>5.7025697708000003</v>
      </c>
      <c r="Y9" s="354">
        <v>5.7725697707999997</v>
      </c>
      <c r="Z9" s="354">
        <v>5.5555697708</v>
      </c>
      <c r="AA9" s="354">
        <v>5.4868128907999996</v>
      </c>
      <c r="AB9" s="354">
        <v>5.7272735364000003</v>
      </c>
      <c r="AC9" s="354">
        <v>5.7582210287000004</v>
      </c>
      <c r="AD9" s="354">
        <v>5.6019283986000001</v>
      </c>
      <c r="AE9" s="354">
        <v>5.4099762480000004</v>
      </c>
      <c r="AF9" s="354">
        <v>5.5345326208000003</v>
      </c>
      <c r="AG9" s="354">
        <v>5.7283759405000003</v>
      </c>
      <c r="AH9" s="354">
        <v>5.7509920000000001</v>
      </c>
      <c r="AI9" s="354">
        <v>5.6772192969999997</v>
      </c>
      <c r="AJ9" s="354">
        <v>5.8057309334999996</v>
      </c>
      <c r="AK9" s="354">
        <v>5.9174413741</v>
      </c>
      <c r="AL9" s="354">
        <v>6.0106719999999996</v>
      </c>
      <c r="AM9" s="354">
        <v>5.8202629741000003</v>
      </c>
      <c r="AN9" s="354">
        <v>5.7241</v>
      </c>
      <c r="AO9" s="354">
        <v>5.8240999999999996</v>
      </c>
      <c r="AP9" s="354">
        <v>5.6285999999999996</v>
      </c>
      <c r="AQ9" s="354">
        <v>5.2135999999999996</v>
      </c>
      <c r="AR9" s="354">
        <v>5.4865000000000004</v>
      </c>
      <c r="AS9" s="354">
        <v>5.8440000000000003</v>
      </c>
      <c r="AT9" s="354">
        <v>5.8434999999999997</v>
      </c>
      <c r="AU9" s="354">
        <v>5.6715</v>
      </c>
      <c r="AV9" s="354">
        <v>5.8487</v>
      </c>
      <c r="AW9" s="354">
        <v>6.200867208</v>
      </c>
      <c r="AX9" s="354">
        <v>6.2571235165000001</v>
      </c>
      <c r="AY9" s="354">
        <v>5.8162116824999996</v>
      </c>
      <c r="AZ9" s="354">
        <v>5.9991559934999996</v>
      </c>
      <c r="BA9" s="354">
        <v>6.0295227725</v>
      </c>
      <c r="BB9" s="354">
        <v>5.8607580605000003</v>
      </c>
      <c r="BC9" s="354">
        <v>5.7802434076999996</v>
      </c>
      <c r="BD9" s="434">
        <v>5.8941035981000001</v>
      </c>
      <c r="BE9" s="434">
        <v>6.1233501547999998</v>
      </c>
      <c r="BF9" s="434">
        <v>6.1371341409999998</v>
      </c>
      <c r="BG9" s="434">
        <v>6.0078417277999998</v>
      </c>
      <c r="BH9" s="434">
        <v>6.1912142507999999</v>
      </c>
      <c r="BI9" s="434">
        <v>6.3319074335999996</v>
      </c>
      <c r="BJ9" s="434">
        <v>6.4085639465000002</v>
      </c>
      <c r="BK9" s="434">
        <v>6.3853289001000002</v>
      </c>
      <c r="BL9" s="434">
        <v>6.3978510623</v>
      </c>
      <c r="BM9" s="434">
        <v>6.3683796488000004</v>
      </c>
      <c r="BN9" s="434">
        <v>6.1361717716999999</v>
      </c>
      <c r="BO9" s="434">
        <v>5.9977438114000003</v>
      </c>
      <c r="BP9" s="434">
        <v>6.0702521507</v>
      </c>
      <c r="BQ9" s="434">
        <v>6.2766459404999999</v>
      </c>
      <c r="BR9" s="434">
        <v>6.2670824653999997</v>
      </c>
      <c r="BS9" s="434">
        <v>6.1246600550999997</v>
      </c>
      <c r="BT9" s="434">
        <v>6.2956655945</v>
      </c>
      <c r="BU9" s="434">
        <v>6.4242735425999999</v>
      </c>
      <c r="BV9" s="434">
        <v>6.4952149236999999</v>
      </c>
    </row>
    <row r="10" spans="1:74" ht="11.1" customHeight="1" x14ac:dyDescent="0.2">
      <c r="A10" s="398" t="s">
        <v>161</v>
      </c>
      <c r="B10" s="473" t="s">
        <v>210</v>
      </c>
      <c r="C10" s="354">
        <v>1.9912847</v>
      </c>
      <c r="D10" s="354">
        <v>1.9943846999999999</v>
      </c>
      <c r="E10" s="354">
        <v>2.0108847000000001</v>
      </c>
      <c r="F10" s="354">
        <v>1.9956847</v>
      </c>
      <c r="G10" s="354">
        <v>1.9110847</v>
      </c>
      <c r="H10" s="354">
        <v>1.8951846999999999</v>
      </c>
      <c r="I10" s="354">
        <v>1.8790846999999999</v>
      </c>
      <c r="J10" s="354">
        <v>1.9207847</v>
      </c>
      <c r="K10" s="354">
        <v>1.9221847000000001</v>
      </c>
      <c r="L10" s="354">
        <v>1.8871846999999999</v>
      </c>
      <c r="M10" s="354">
        <v>1.8867847</v>
      </c>
      <c r="N10" s="354">
        <v>1.9119847000000001</v>
      </c>
      <c r="O10" s="354">
        <v>1.9014853</v>
      </c>
      <c r="P10" s="354">
        <v>1.9274853000000001</v>
      </c>
      <c r="Q10" s="354">
        <v>1.9521853</v>
      </c>
      <c r="R10" s="354">
        <v>1.9481853</v>
      </c>
      <c r="S10" s="354">
        <v>1.9467852999999999</v>
      </c>
      <c r="T10" s="354">
        <v>1.9409852999999999</v>
      </c>
      <c r="U10" s="354">
        <v>1.9313853000000001</v>
      </c>
      <c r="V10" s="354">
        <v>1.8633573745000001</v>
      </c>
      <c r="W10" s="354">
        <v>1.8997573745</v>
      </c>
      <c r="X10" s="354">
        <v>1.9128573744999999</v>
      </c>
      <c r="Y10" s="354">
        <v>1.9317573745000001</v>
      </c>
      <c r="Z10" s="354">
        <v>1.9288726111000001</v>
      </c>
      <c r="AA10" s="354">
        <v>1.9293205094999999</v>
      </c>
      <c r="AB10" s="354">
        <v>1.9101271657000001</v>
      </c>
      <c r="AC10" s="354">
        <v>1.9013271656999999</v>
      </c>
      <c r="AD10" s="354">
        <v>1.8833271656999999</v>
      </c>
      <c r="AE10" s="354">
        <v>1.8924271657</v>
      </c>
      <c r="AF10" s="354">
        <v>1.9005271657</v>
      </c>
      <c r="AG10" s="354">
        <v>1.8969261181999999</v>
      </c>
      <c r="AH10" s="354">
        <v>1.90316</v>
      </c>
      <c r="AI10" s="354">
        <v>1.9009344581000001</v>
      </c>
      <c r="AJ10" s="354">
        <v>1.9027517641</v>
      </c>
      <c r="AK10" s="354">
        <v>1.9091932241</v>
      </c>
      <c r="AL10" s="354">
        <v>1.901535</v>
      </c>
      <c r="AM10" s="354">
        <v>1.9912962241000001</v>
      </c>
      <c r="AN10" s="354">
        <v>2.1116000000000001</v>
      </c>
      <c r="AO10" s="354">
        <v>2.1217000000000001</v>
      </c>
      <c r="AP10" s="354">
        <v>2.1602999999999999</v>
      </c>
      <c r="AQ10" s="354">
        <v>2.1640000000000001</v>
      </c>
      <c r="AR10" s="354">
        <v>2.1480000000000001</v>
      </c>
      <c r="AS10" s="354">
        <v>2.0912000000000002</v>
      </c>
      <c r="AT10" s="354">
        <v>2.1089000000000002</v>
      </c>
      <c r="AU10" s="354">
        <v>2.1214</v>
      </c>
      <c r="AV10" s="354">
        <v>2.0975999999999999</v>
      </c>
      <c r="AW10" s="354">
        <v>2.0979752520999999</v>
      </c>
      <c r="AX10" s="354">
        <v>2.0856780130999999</v>
      </c>
      <c r="AY10" s="354">
        <v>2.0545198833999998</v>
      </c>
      <c r="AZ10" s="354">
        <v>2.0464737164</v>
      </c>
      <c r="BA10" s="354">
        <v>2.0466579636</v>
      </c>
      <c r="BB10" s="354">
        <v>2.0341779820000001</v>
      </c>
      <c r="BC10" s="354">
        <v>2.0246912323999999</v>
      </c>
      <c r="BD10" s="434">
        <v>2.0173747048999999</v>
      </c>
      <c r="BE10" s="434">
        <v>2.0045331943</v>
      </c>
      <c r="BF10" s="434">
        <v>2.0017966890999999</v>
      </c>
      <c r="BG10" s="434">
        <v>1.9963032811000001</v>
      </c>
      <c r="BH10" s="434">
        <v>1.980436171</v>
      </c>
      <c r="BI10" s="434">
        <v>1.9661315266999999</v>
      </c>
      <c r="BJ10" s="434">
        <v>1.9637332305999999</v>
      </c>
      <c r="BK10" s="434">
        <v>1.9710452168000001</v>
      </c>
      <c r="BL10" s="434">
        <v>1.9719864807</v>
      </c>
      <c r="BM10" s="434">
        <v>1.9672008515999999</v>
      </c>
      <c r="BN10" s="434">
        <v>1.9500035603000001</v>
      </c>
      <c r="BO10" s="434">
        <v>1.9425935128</v>
      </c>
      <c r="BP10" s="434">
        <v>1.9371694240999999</v>
      </c>
      <c r="BQ10" s="434">
        <v>1.9260485456000001</v>
      </c>
      <c r="BR10" s="434">
        <v>1.9247935022</v>
      </c>
      <c r="BS10" s="434">
        <v>1.9207321720999999</v>
      </c>
      <c r="BT10" s="434">
        <v>1.9061615322000001</v>
      </c>
      <c r="BU10" s="434">
        <v>1.8929965313999999</v>
      </c>
      <c r="BV10" s="434">
        <v>1.8916686171999999</v>
      </c>
    </row>
    <row r="11" spans="1:74" ht="11.1" customHeight="1" x14ac:dyDescent="0.2">
      <c r="A11" s="398" t="s">
        <v>162</v>
      </c>
      <c r="B11" s="473" t="s">
        <v>211</v>
      </c>
      <c r="C11" s="354">
        <v>20.566599418999999</v>
      </c>
      <c r="D11" s="354">
        <v>20.184501897000001</v>
      </c>
      <c r="E11" s="354">
        <v>20.287049258</v>
      </c>
      <c r="F11" s="354">
        <v>18.475549333</v>
      </c>
      <c r="G11" s="354">
        <v>16.247368516000002</v>
      </c>
      <c r="H11" s="354">
        <v>17.656210667</v>
      </c>
      <c r="I11" s="354">
        <v>18.537768934999999</v>
      </c>
      <c r="J11" s="354">
        <v>18.071717418999999</v>
      </c>
      <c r="K11" s="354">
        <v>18.400000667</v>
      </c>
      <c r="L11" s="354">
        <v>17.926026064999999</v>
      </c>
      <c r="M11" s="354">
        <v>18.748401300000001</v>
      </c>
      <c r="N11" s="354">
        <v>18.404518613</v>
      </c>
      <c r="O11" s="354">
        <v>18.521169903000001</v>
      </c>
      <c r="P11" s="354">
        <v>16.066598428999999</v>
      </c>
      <c r="Q11" s="354">
        <v>18.653068677</v>
      </c>
      <c r="R11" s="354">
        <v>19.023104700000001</v>
      </c>
      <c r="S11" s="354">
        <v>19.294455289999998</v>
      </c>
      <c r="T11" s="354">
        <v>19.223115167</v>
      </c>
      <c r="U11" s="354">
        <v>19.235357226000001</v>
      </c>
      <c r="V11" s="354">
        <v>19.174537258000001</v>
      </c>
      <c r="W11" s="354">
        <v>18.721126266999999</v>
      </c>
      <c r="X11" s="354">
        <v>19.718939968000001</v>
      </c>
      <c r="Y11" s="354">
        <v>20.043653500000001</v>
      </c>
      <c r="Z11" s="354">
        <v>20.014541839</v>
      </c>
      <c r="AA11" s="354">
        <v>19.407461516000001</v>
      </c>
      <c r="AB11" s="354">
        <v>19.088716536</v>
      </c>
      <c r="AC11" s="354">
        <v>20.17411371</v>
      </c>
      <c r="AD11" s="354">
        <v>20.120732767</v>
      </c>
      <c r="AE11" s="354">
        <v>20.212318934999999</v>
      </c>
      <c r="AF11" s="354">
        <v>20.400754500000001</v>
      </c>
      <c r="AG11" s="354">
        <v>20.574964161</v>
      </c>
      <c r="AH11" s="354">
        <v>20.467065129000002</v>
      </c>
      <c r="AI11" s="354">
        <v>20.909411767000002</v>
      </c>
      <c r="AJ11" s="354">
        <v>21.002039289999999</v>
      </c>
      <c r="AK11" s="354">
        <v>21.045919532999999</v>
      </c>
      <c r="AL11" s="354">
        <v>20.128796354999999</v>
      </c>
      <c r="AM11" s="354">
        <v>20.899376064999998</v>
      </c>
      <c r="AN11" s="354">
        <v>20.885727357</v>
      </c>
      <c r="AO11" s="354">
        <v>21.347709870999999</v>
      </c>
      <c r="AP11" s="354">
        <v>21.480357933000001</v>
      </c>
      <c r="AQ11" s="354">
        <v>21.532717096999999</v>
      </c>
      <c r="AR11" s="354">
        <v>22.064318400000001</v>
      </c>
      <c r="AS11" s="354">
        <v>21.987387935000001</v>
      </c>
      <c r="AT11" s="354">
        <v>22.196285258</v>
      </c>
      <c r="AU11" s="354">
        <v>22.626471667000001</v>
      </c>
      <c r="AV11" s="354">
        <v>22.555543645</v>
      </c>
      <c r="AW11" s="354">
        <v>22.696583100000002</v>
      </c>
      <c r="AX11" s="354">
        <v>22.533087870999999</v>
      </c>
      <c r="AY11" s="354">
        <v>21.083359129000002</v>
      </c>
      <c r="AZ11" s="354">
        <v>22.157607516999999</v>
      </c>
      <c r="BA11" s="354">
        <v>22.509592806000001</v>
      </c>
      <c r="BB11" s="354">
        <v>22.198304638</v>
      </c>
      <c r="BC11" s="354">
        <v>22.380561197999999</v>
      </c>
      <c r="BD11" s="434">
        <v>22.474289500000001</v>
      </c>
      <c r="BE11" s="434">
        <v>22.542845700000001</v>
      </c>
      <c r="BF11" s="434">
        <v>22.6549853</v>
      </c>
      <c r="BG11" s="434">
        <v>22.619143900000001</v>
      </c>
      <c r="BH11" s="434">
        <v>22.648032700000002</v>
      </c>
      <c r="BI11" s="434">
        <v>22.813449200000001</v>
      </c>
      <c r="BJ11" s="434">
        <v>22.862341099999998</v>
      </c>
      <c r="BK11" s="434">
        <v>22.744568699999999</v>
      </c>
      <c r="BL11" s="434">
        <v>22.469486199999999</v>
      </c>
      <c r="BM11" s="434">
        <v>22.8985278</v>
      </c>
      <c r="BN11" s="434">
        <v>22.967746200000001</v>
      </c>
      <c r="BO11" s="434">
        <v>23.192446100000002</v>
      </c>
      <c r="BP11" s="434">
        <v>23.221818500000001</v>
      </c>
      <c r="BQ11" s="434">
        <v>23.195385300000002</v>
      </c>
      <c r="BR11" s="434">
        <v>23.2953352</v>
      </c>
      <c r="BS11" s="434">
        <v>23.250046099999999</v>
      </c>
      <c r="BT11" s="434">
        <v>23.382444400000001</v>
      </c>
      <c r="BU11" s="434">
        <v>23.521368899999999</v>
      </c>
      <c r="BV11" s="434">
        <v>23.478953700000002</v>
      </c>
    </row>
    <row r="12" spans="1:74" ht="11.1" customHeight="1" x14ac:dyDescent="0.2">
      <c r="A12" s="398"/>
      <c r="B12" s="473"/>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434"/>
      <c r="BE12" s="434"/>
      <c r="BF12" s="434"/>
      <c r="BG12" s="434"/>
      <c r="BH12" s="434"/>
      <c r="BI12" s="434"/>
      <c r="BJ12" s="434"/>
      <c r="BK12" s="434"/>
      <c r="BL12" s="434"/>
      <c r="BM12" s="434"/>
      <c r="BN12" s="434"/>
      <c r="BO12" s="434"/>
      <c r="BP12" s="434"/>
      <c r="BQ12" s="434"/>
      <c r="BR12" s="434"/>
      <c r="BS12" s="434"/>
      <c r="BT12" s="434"/>
      <c r="BU12" s="434"/>
      <c r="BV12" s="434"/>
    </row>
    <row r="13" spans="1:74" s="305" customFormat="1" ht="11.1" customHeight="1" x14ac:dyDescent="0.2">
      <c r="A13" s="475" t="s">
        <v>222</v>
      </c>
      <c r="B13" s="472" t="s">
        <v>1092</v>
      </c>
      <c r="C13" s="111">
        <v>6.1315731597000003</v>
      </c>
      <c r="D13" s="111">
        <v>5.9543636556999999</v>
      </c>
      <c r="E13" s="111">
        <v>5.9835320335000004</v>
      </c>
      <c r="F13" s="111">
        <v>5.8390093633999998</v>
      </c>
      <c r="G13" s="111">
        <v>5.8987706898000001</v>
      </c>
      <c r="H13" s="111">
        <v>6.4214448677</v>
      </c>
      <c r="I13" s="111">
        <v>6.6799132567999999</v>
      </c>
      <c r="J13" s="111">
        <v>6.6875854830000003</v>
      </c>
      <c r="K13" s="111">
        <v>6.5563885519999996</v>
      </c>
      <c r="L13" s="111">
        <v>6.3147068280000003</v>
      </c>
      <c r="M13" s="111">
        <v>5.8630142385999999</v>
      </c>
      <c r="N13" s="111">
        <v>5.5330284080999999</v>
      </c>
      <c r="O13" s="111">
        <v>5.6556251166999996</v>
      </c>
      <c r="P13" s="111">
        <v>5.5763780196999999</v>
      </c>
      <c r="Q13" s="111">
        <v>5.6743891976</v>
      </c>
      <c r="R13" s="111">
        <v>6.0670885953000004</v>
      </c>
      <c r="S13" s="111">
        <v>6.3992176176999997</v>
      </c>
      <c r="T13" s="111">
        <v>6.3893765416999999</v>
      </c>
      <c r="U13" s="111">
        <v>6.7174546858999999</v>
      </c>
      <c r="V13" s="111">
        <v>6.6674832998999998</v>
      </c>
      <c r="W13" s="111">
        <v>6.6836884021999996</v>
      </c>
      <c r="X13" s="111">
        <v>6.0734632550000001</v>
      </c>
      <c r="Y13" s="111">
        <v>5.8305851755999996</v>
      </c>
      <c r="Z13" s="111">
        <v>5.4777295581000001</v>
      </c>
      <c r="AA13" s="111">
        <v>5.8512664011000002</v>
      </c>
      <c r="AB13" s="111">
        <v>5.7949178286</v>
      </c>
      <c r="AC13" s="111">
        <v>5.8513571819000001</v>
      </c>
      <c r="AD13" s="111">
        <v>6.2167371555999997</v>
      </c>
      <c r="AE13" s="111">
        <v>6.5394546428</v>
      </c>
      <c r="AF13" s="111">
        <v>6.4724835282999997</v>
      </c>
      <c r="AG13" s="111">
        <v>6.8338548523</v>
      </c>
      <c r="AH13" s="111">
        <v>6.9054663022999998</v>
      </c>
      <c r="AI13" s="111">
        <v>6.8555831278000001</v>
      </c>
      <c r="AJ13" s="111">
        <v>6.8981007149</v>
      </c>
      <c r="AK13" s="111">
        <v>6.5536265810999996</v>
      </c>
      <c r="AL13" s="111">
        <v>6.2808276270999999</v>
      </c>
      <c r="AM13" s="111">
        <v>6.3728074285999998</v>
      </c>
      <c r="AN13" s="111">
        <v>6.3076773889000002</v>
      </c>
      <c r="AO13" s="111">
        <v>6.2497580352000002</v>
      </c>
      <c r="AP13" s="111">
        <v>6.5589702147000004</v>
      </c>
      <c r="AQ13" s="111">
        <v>7.1191830251999999</v>
      </c>
      <c r="AR13" s="111">
        <v>7.2985494769999999</v>
      </c>
      <c r="AS13" s="111">
        <v>7.6106988494000003</v>
      </c>
      <c r="AT13" s="111">
        <v>7.5458279900000003</v>
      </c>
      <c r="AU13" s="111">
        <v>7.7097557639999996</v>
      </c>
      <c r="AV13" s="111">
        <v>7.4348839790000003</v>
      </c>
      <c r="AW13" s="111">
        <v>7.4848781013999997</v>
      </c>
      <c r="AX13" s="111">
        <v>7.2796729770999997</v>
      </c>
      <c r="AY13" s="111">
        <v>7.0839233936000001</v>
      </c>
      <c r="AZ13" s="111">
        <v>6.9863648055000001</v>
      </c>
      <c r="BA13" s="111">
        <v>6.9918684848000003</v>
      </c>
      <c r="BB13" s="111">
        <v>7.2165228580000003</v>
      </c>
      <c r="BC13" s="111">
        <v>7.6264610754</v>
      </c>
      <c r="BD13" s="468">
        <v>7.8208380461000004</v>
      </c>
      <c r="BE13" s="468">
        <v>7.9867910158999997</v>
      </c>
      <c r="BF13" s="468">
        <v>7.9577152165999996</v>
      </c>
      <c r="BG13" s="468">
        <v>8.0505152901999999</v>
      </c>
      <c r="BH13" s="468">
        <v>7.7290203634000001</v>
      </c>
      <c r="BI13" s="468">
        <v>7.7153595990000001</v>
      </c>
      <c r="BJ13" s="468">
        <v>7.2361862694000001</v>
      </c>
      <c r="BK13" s="468">
        <v>7.1371976796999999</v>
      </c>
      <c r="BL13" s="468">
        <v>7.2244487655</v>
      </c>
      <c r="BM13" s="468">
        <v>7.1358501087999997</v>
      </c>
      <c r="BN13" s="468">
        <v>7.5610784585999999</v>
      </c>
      <c r="BO13" s="468">
        <v>7.9191665319000002</v>
      </c>
      <c r="BP13" s="468">
        <v>8.1634055518000004</v>
      </c>
      <c r="BQ13" s="468">
        <v>8.2807153232000008</v>
      </c>
      <c r="BR13" s="468">
        <v>8.3002884313000003</v>
      </c>
      <c r="BS13" s="468">
        <v>8.2918507232999996</v>
      </c>
      <c r="BT13" s="468">
        <v>8.1389153191000005</v>
      </c>
      <c r="BU13" s="468">
        <v>7.9665978424999997</v>
      </c>
      <c r="BV13" s="468">
        <v>7.8067386651000001</v>
      </c>
    </row>
    <row r="14" spans="1:74" ht="11.1" customHeight="1" x14ac:dyDescent="0.2">
      <c r="A14" s="398" t="s">
        <v>163</v>
      </c>
      <c r="B14" s="473" t="s">
        <v>1080</v>
      </c>
      <c r="C14" s="354">
        <v>0.69616054705999997</v>
      </c>
      <c r="D14" s="354">
        <v>0.72119799214000002</v>
      </c>
      <c r="E14" s="354">
        <v>0.71544326784000001</v>
      </c>
      <c r="F14" s="354">
        <v>0.61496925461999996</v>
      </c>
      <c r="G14" s="354">
        <v>0.60952850993999996</v>
      </c>
      <c r="H14" s="354">
        <v>0.63076933359999998</v>
      </c>
      <c r="I14" s="354">
        <v>0.66133737539000004</v>
      </c>
      <c r="J14" s="354">
        <v>0.65106809907999996</v>
      </c>
      <c r="K14" s="354">
        <v>0.65607379978000002</v>
      </c>
      <c r="L14" s="354">
        <v>0.63381265392999997</v>
      </c>
      <c r="M14" s="354">
        <v>0.64302426273000002</v>
      </c>
      <c r="N14" s="354">
        <v>0.64164195208999997</v>
      </c>
      <c r="O14" s="354">
        <v>0.65270601274999995</v>
      </c>
      <c r="P14" s="354">
        <v>0.63281379954999994</v>
      </c>
      <c r="Q14" s="354">
        <v>0.66415268813999995</v>
      </c>
      <c r="R14" s="354">
        <v>0.65852065570999996</v>
      </c>
      <c r="S14" s="354">
        <v>0.70844095099000004</v>
      </c>
      <c r="T14" s="354">
        <v>0.70483092617999998</v>
      </c>
      <c r="U14" s="354">
        <v>0.72944692466000005</v>
      </c>
      <c r="V14" s="354">
        <v>0.71845783694999998</v>
      </c>
      <c r="W14" s="354">
        <v>0.73352474497999998</v>
      </c>
      <c r="X14" s="354">
        <v>0.73415376302000002</v>
      </c>
      <c r="Y14" s="354">
        <v>0.73923760959999996</v>
      </c>
      <c r="Z14" s="354">
        <v>0.74581140251</v>
      </c>
      <c r="AA14" s="354">
        <v>0.76571132747000004</v>
      </c>
      <c r="AB14" s="354">
        <v>0.76807113763000001</v>
      </c>
      <c r="AC14" s="354">
        <v>0.76183554215000004</v>
      </c>
      <c r="AD14" s="354">
        <v>0.77697068998999996</v>
      </c>
      <c r="AE14" s="354">
        <v>0.77870476147000001</v>
      </c>
      <c r="AF14" s="354">
        <v>0.78825163391999997</v>
      </c>
      <c r="AG14" s="354">
        <v>0.77820615811000005</v>
      </c>
      <c r="AH14" s="354">
        <v>0.78241899999999998</v>
      </c>
      <c r="AI14" s="354">
        <v>0.79494186224999996</v>
      </c>
      <c r="AJ14" s="354">
        <v>0.82938491241000001</v>
      </c>
      <c r="AK14" s="354">
        <v>0.81552584354000002</v>
      </c>
      <c r="AL14" s="354">
        <v>0.81945800000000002</v>
      </c>
      <c r="AM14" s="354">
        <v>0.79604220247000002</v>
      </c>
      <c r="AN14" s="354">
        <v>0.80259999999999998</v>
      </c>
      <c r="AO14" s="354">
        <v>0.81620000000000004</v>
      </c>
      <c r="AP14" s="354">
        <v>0.81440000000000001</v>
      </c>
      <c r="AQ14" s="354">
        <v>0.8105</v>
      </c>
      <c r="AR14" s="354">
        <v>0.80059999999999998</v>
      </c>
      <c r="AS14" s="354">
        <v>0.80730000000000002</v>
      </c>
      <c r="AT14" s="354">
        <v>0.81399999999999995</v>
      </c>
      <c r="AU14" s="354">
        <v>0.82830000000000004</v>
      </c>
      <c r="AV14" s="354">
        <v>0.8367</v>
      </c>
      <c r="AW14" s="354">
        <v>0.84499087419999996</v>
      </c>
      <c r="AX14" s="354">
        <v>0.85244079740000001</v>
      </c>
      <c r="AY14" s="354">
        <v>0.85429830516000005</v>
      </c>
      <c r="AZ14" s="354">
        <v>0.84788833136999997</v>
      </c>
      <c r="BA14" s="354">
        <v>0.86315562732999995</v>
      </c>
      <c r="BB14" s="354">
        <v>0.86716648793999995</v>
      </c>
      <c r="BC14" s="354">
        <v>0.84641559041000003</v>
      </c>
      <c r="BD14" s="434">
        <v>0.85408471327000002</v>
      </c>
      <c r="BE14" s="434">
        <v>0.88425426382000005</v>
      </c>
      <c r="BF14" s="434">
        <v>0.89111843462999996</v>
      </c>
      <c r="BG14" s="434">
        <v>0.89058564834999998</v>
      </c>
      <c r="BH14" s="434">
        <v>0.90819320362</v>
      </c>
      <c r="BI14" s="434">
        <v>0.90383281290999995</v>
      </c>
      <c r="BJ14" s="434">
        <v>0.90478577349</v>
      </c>
      <c r="BK14" s="434">
        <v>0.91000634703000005</v>
      </c>
      <c r="BL14" s="434">
        <v>0.90688133655000003</v>
      </c>
      <c r="BM14" s="434">
        <v>0.90248754657999997</v>
      </c>
      <c r="BN14" s="434">
        <v>0.91286920687999995</v>
      </c>
      <c r="BO14" s="434">
        <v>0.90457838168000004</v>
      </c>
      <c r="BP14" s="434">
        <v>0.92266298109</v>
      </c>
      <c r="BQ14" s="434">
        <v>0.91711659806000001</v>
      </c>
      <c r="BR14" s="434">
        <v>0.92318084765999997</v>
      </c>
      <c r="BS14" s="434">
        <v>0.94476651878999995</v>
      </c>
      <c r="BT14" s="434">
        <v>0.93928462164000004</v>
      </c>
      <c r="BU14" s="434">
        <v>0.95772320157000002</v>
      </c>
      <c r="BV14" s="434">
        <v>0.94794213537000005</v>
      </c>
    </row>
    <row r="15" spans="1:74" ht="11.1" customHeight="1" x14ac:dyDescent="0.2">
      <c r="A15" s="398" t="s">
        <v>164</v>
      </c>
      <c r="B15" s="473" t="s">
        <v>1081</v>
      </c>
      <c r="C15" s="354">
        <v>3.5299053508</v>
      </c>
      <c r="D15" s="354">
        <v>3.3208141380999998</v>
      </c>
      <c r="E15" s="354">
        <v>3.3969458593000001</v>
      </c>
      <c r="F15" s="354">
        <v>3.7573997567999999</v>
      </c>
      <c r="G15" s="354">
        <v>3.7712778158</v>
      </c>
      <c r="H15" s="354">
        <v>4.1060969084999996</v>
      </c>
      <c r="I15" s="354">
        <v>4.3100096747999999</v>
      </c>
      <c r="J15" s="354">
        <v>4.3175134829999999</v>
      </c>
      <c r="K15" s="354">
        <v>4.1930494792999999</v>
      </c>
      <c r="L15" s="354">
        <v>3.9399494750000001</v>
      </c>
      <c r="M15" s="354">
        <v>3.4534111907999998</v>
      </c>
      <c r="N15" s="354">
        <v>3.1202614895999998</v>
      </c>
      <c r="O15" s="354">
        <v>3.2265276546999999</v>
      </c>
      <c r="P15" s="354">
        <v>3.1791545174000002</v>
      </c>
      <c r="Q15" s="354">
        <v>3.2591999766000002</v>
      </c>
      <c r="R15" s="354">
        <v>3.6987338417000002</v>
      </c>
      <c r="S15" s="354">
        <v>3.9924730455000002</v>
      </c>
      <c r="T15" s="354">
        <v>3.9880694888999999</v>
      </c>
      <c r="U15" s="354">
        <v>4.2512297181000003</v>
      </c>
      <c r="V15" s="354">
        <v>4.2002005820999999</v>
      </c>
      <c r="W15" s="354">
        <v>4.1912576816999998</v>
      </c>
      <c r="X15" s="354">
        <v>3.5974892231000002</v>
      </c>
      <c r="Y15" s="354">
        <v>3.4309598095</v>
      </c>
      <c r="Z15" s="354">
        <v>3.2261130825</v>
      </c>
      <c r="AA15" s="354">
        <v>3.3840714711</v>
      </c>
      <c r="AB15" s="354">
        <v>3.2685345932000001</v>
      </c>
      <c r="AC15" s="354">
        <v>3.3366983743</v>
      </c>
      <c r="AD15" s="354">
        <v>3.5774371466999999</v>
      </c>
      <c r="AE15" s="354">
        <v>3.8991954066000001</v>
      </c>
      <c r="AF15" s="354">
        <v>3.8765376645999998</v>
      </c>
      <c r="AG15" s="354">
        <v>4.1724843194999996</v>
      </c>
      <c r="AH15" s="354">
        <v>4.1690529999999999</v>
      </c>
      <c r="AI15" s="354">
        <v>4.1049989832999998</v>
      </c>
      <c r="AJ15" s="354">
        <v>4.0858203334000001</v>
      </c>
      <c r="AK15" s="354">
        <v>3.7704069868999999</v>
      </c>
      <c r="AL15" s="354">
        <v>3.476925</v>
      </c>
      <c r="AM15" s="354">
        <v>3.598613721</v>
      </c>
      <c r="AN15" s="354">
        <v>3.5842999999999998</v>
      </c>
      <c r="AO15" s="354">
        <v>3.4813000000000001</v>
      </c>
      <c r="AP15" s="354">
        <v>3.7585000000000002</v>
      </c>
      <c r="AQ15" s="354">
        <v>4.3289999999999997</v>
      </c>
      <c r="AR15" s="354">
        <v>4.4794</v>
      </c>
      <c r="AS15" s="354">
        <v>4.7893999999999997</v>
      </c>
      <c r="AT15" s="354">
        <v>4.7354000000000003</v>
      </c>
      <c r="AU15" s="354">
        <v>4.9302000000000001</v>
      </c>
      <c r="AV15" s="354">
        <v>4.6006999999999998</v>
      </c>
      <c r="AW15" s="354">
        <v>4.6364456762000001</v>
      </c>
      <c r="AX15" s="354">
        <v>4.2360489431000001</v>
      </c>
      <c r="AY15" s="354">
        <v>3.9592893595</v>
      </c>
      <c r="AZ15" s="354">
        <v>3.8901643498</v>
      </c>
      <c r="BA15" s="354">
        <v>3.8415773394000001</v>
      </c>
      <c r="BB15" s="354">
        <v>4.1190685124000002</v>
      </c>
      <c r="BC15" s="354">
        <v>4.5379970776</v>
      </c>
      <c r="BD15" s="434">
        <v>4.7158612628999999</v>
      </c>
      <c r="BE15" s="434">
        <v>4.8649156308999997</v>
      </c>
      <c r="BF15" s="434">
        <v>4.8244054941999996</v>
      </c>
      <c r="BG15" s="434">
        <v>4.9356528444999999</v>
      </c>
      <c r="BH15" s="434">
        <v>4.5962203906000001</v>
      </c>
      <c r="BI15" s="434">
        <v>4.5921466396000001</v>
      </c>
      <c r="BJ15" s="434">
        <v>4.1477093045000002</v>
      </c>
      <c r="BK15" s="434">
        <v>4.0579882359999999</v>
      </c>
      <c r="BL15" s="434">
        <v>4.1509198601000001</v>
      </c>
      <c r="BM15" s="434">
        <v>4.0678593663999996</v>
      </c>
      <c r="BN15" s="434">
        <v>4.4563264268999996</v>
      </c>
      <c r="BO15" s="434">
        <v>4.7374412538000001</v>
      </c>
      <c r="BP15" s="434">
        <v>4.8664454722999997</v>
      </c>
      <c r="BQ15" s="434">
        <v>4.9622106841000004</v>
      </c>
      <c r="BR15" s="434">
        <v>4.9781013960999996</v>
      </c>
      <c r="BS15" s="434">
        <v>4.9471891540000001</v>
      </c>
      <c r="BT15" s="434">
        <v>4.8016067186000004</v>
      </c>
      <c r="BU15" s="434">
        <v>4.6186845089000004</v>
      </c>
      <c r="BV15" s="434">
        <v>4.4654686358999998</v>
      </c>
    </row>
    <row r="16" spans="1:74" ht="11.1" customHeight="1" x14ac:dyDescent="0.2">
      <c r="A16" s="398" t="s">
        <v>165</v>
      </c>
      <c r="B16" s="473" t="s">
        <v>1082</v>
      </c>
      <c r="C16" s="354">
        <v>0.91103639999999997</v>
      </c>
      <c r="D16" s="354">
        <v>0.90555339999999995</v>
      </c>
      <c r="E16" s="354">
        <v>0.88427739999999999</v>
      </c>
      <c r="F16" s="354">
        <v>0.82332839999999996</v>
      </c>
      <c r="G16" s="354">
        <v>0.75944040000000002</v>
      </c>
      <c r="H16" s="354">
        <v>0.7570694</v>
      </c>
      <c r="I16" s="354">
        <v>0.76215140000000003</v>
      </c>
      <c r="J16" s="354">
        <v>0.76925540000000003</v>
      </c>
      <c r="K16" s="354">
        <v>0.7764084</v>
      </c>
      <c r="L16" s="354">
        <v>0.77853939999999999</v>
      </c>
      <c r="M16" s="354">
        <v>0.78810539999999996</v>
      </c>
      <c r="N16" s="354">
        <v>0.78718239999999995</v>
      </c>
      <c r="O16" s="354">
        <v>0.77338839999999998</v>
      </c>
      <c r="P16" s="354">
        <v>0.77375439999999995</v>
      </c>
      <c r="Q16" s="354">
        <v>0.77341340000000003</v>
      </c>
      <c r="R16" s="354">
        <v>0.77347339999999998</v>
      </c>
      <c r="S16" s="354">
        <v>0.73146639999999996</v>
      </c>
      <c r="T16" s="354">
        <v>0.72213939999999999</v>
      </c>
      <c r="U16" s="354">
        <v>0.75898540000000003</v>
      </c>
      <c r="V16" s="354">
        <v>0.77562778306000002</v>
      </c>
      <c r="W16" s="354">
        <v>0.77217278306000003</v>
      </c>
      <c r="X16" s="354">
        <v>0.76794778306</v>
      </c>
      <c r="Y16" s="354">
        <v>0.77539978306000001</v>
      </c>
      <c r="Z16" s="354">
        <v>0.77295278306000004</v>
      </c>
      <c r="AA16" s="354">
        <v>0.77072664347999997</v>
      </c>
      <c r="AB16" s="354">
        <v>0.76972664347999997</v>
      </c>
      <c r="AC16" s="354">
        <v>0.77072664347999997</v>
      </c>
      <c r="AD16" s="354">
        <v>0.77172664347999997</v>
      </c>
      <c r="AE16" s="354">
        <v>0.77072664347999997</v>
      </c>
      <c r="AF16" s="354">
        <v>0.77572664347999998</v>
      </c>
      <c r="AG16" s="354">
        <v>0.77672664347999998</v>
      </c>
      <c r="AH16" s="354">
        <v>0.77672699999999995</v>
      </c>
      <c r="AI16" s="354">
        <v>0.77672664347999998</v>
      </c>
      <c r="AJ16" s="354">
        <v>0.79472664347999999</v>
      </c>
      <c r="AK16" s="354">
        <v>0.77772664347999998</v>
      </c>
      <c r="AL16" s="354">
        <v>0.78272699999999995</v>
      </c>
      <c r="AM16" s="354">
        <v>0.77815664348000002</v>
      </c>
      <c r="AN16" s="354">
        <v>0.79059999999999997</v>
      </c>
      <c r="AO16" s="354">
        <v>0.80220000000000002</v>
      </c>
      <c r="AP16" s="354">
        <v>0.81289999999999996</v>
      </c>
      <c r="AQ16" s="354">
        <v>0.80530000000000002</v>
      </c>
      <c r="AR16" s="354">
        <v>0.8085</v>
      </c>
      <c r="AS16" s="354">
        <v>0.81310000000000004</v>
      </c>
      <c r="AT16" s="354">
        <v>0.81310000000000004</v>
      </c>
      <c r="AU16" s="354">
        <v>0.80200000000000005</v>
      </c>
      <c r="AV16" s="354">
        <v>0.80879999999999996</v>
      </c>
      <c r="AW16" s="354">
        <v>0.80913131371000002</v>
      </c>
      <c r="AX16" s="354">
        <v>0.81776165946000001</v>
      </c>
      <c r="AY16" s="354">
        <v>0.80838722053000001</v>
      </c>
      <c r="AZ16" s="354">
        <v>0.79527989579000002</v>
      </c>
      <c r="BA16" s="354">
        <v>0.81061172404000004</v>
      </c>
      <c r="BB16" s="354">
        <v>0.80659532841000003</v>
      </c>
      <c r="BC16" s="354">
        <v>0.80428034237000001</v>
      </c>
      <c r="BD16" s="434">
        <v>0.80390041073999996</v>
      </c>
      <c r="BE16" s="434">
        <v>0.80572218277999996</v>
      </c>
      <c r="BF16" s="434">
        <v>0.80697975951000001</v>
      </c>
      <c r="BG16" s="434">
        <v>0.80171670792000005</v>
      </c>
      <c r="BH16" s="434">
        <v>0.80354072189000003</v>
      </c>
      <c r="BI16" s="434">
        <v>0.80097945401000004</v>
      </c>
      <c r="BJ16" s="434">
        <v>0.80431272434000001</v>
      </c>
      <c r="BK16" s="434">
        <v>0.80028540844999996</v>
      </c>
      <c r="BL16" s="434">
        <v>0.79506741449999996</v>
      </c>
      <c r="BM16" s="434">
        <v>0.79982182336999996</v>
      </c>
      <c r="BN16" s="434">
        <v>0.79686111973999996</v>
      </c>
      <c r="BO16" s="434">
        <v>0.79694088089000004</v>
      </c>
      <c r="BP16" s="434">
        <v>0.79471394440999998</v>
      </c>
      <c r="BQ16" s="434">
        <v>0.79224733408000003</v>
      </c>
      <c r="BR16" s="434">
        <v>0.79223628723999995</v>
      </c>
      <c r="BS16" s="434">
        <v>0.79183105985000002</v>
      </c>
      <c r="BT16" s="434">
        <v>0.78948556128000003</v>
      </c>
      <c r="BU16" s="434">
        <v>0.78712021113999997</v>
      </c>
      <c r="BV16" s="434">
        <v>0.78674213421999994</v>
      </c>
    </row>
    <row r="17" spans="1:74" ht="11.1" customHeight="1" x14ac:dyDescent="0.2">
      <c r="A17" s="398" t="s">
        <v>850</v>
      </c>
      <c r="B17" s="483" t="s">
        <v>1083</v>
      </c>
      <c r="C17" s="354">
        <v>5.6322580645000002E-2</v>
      </c>
      <c r="D17" s="354">
        <v>7.1172413793000003E-2</v>
      </c>
      <c r="E17" s="354">
        <v>7.1903225806000004E-2</v>
      </c>
      <c r="F17" s="354">
        <v>7.2466666666999996E-2</v>
      </c>
      <c r="G17" s="354">
        <v>7.7709677419000006E-2</v>
      </c>
      <c r="H17" s="354">
        <v>5.3633333333000001E-2</v>
      </c>
      <c r="I17" s="354">
        <v>5.3677419354999999E-2</v>
      </c>
      <c r="J17" s="354">
        <v>6.8935483871E-2</v>
      </c>
      <c r="K17" s="354">
        <v>5.7966666666999997E-2</v>
      </c>
      <c r="L17" s="354">
        <v>9.6161290322999998E-2</v>
      </c>
      <c r="M17" s="354">
        <v>0.1012</v>
      </c>
      <c r="N17" s="354">
        <v>0.10993548387</v>
      </c>
      <c r="O17" s="354">
        <v>0.12493548387</v>
      </c>
      <c r="P17" s="354">
        <v>0.12135714286</v>
      </c>
      <c r="Q17" s="354">
        <v>0.12164516129</v>
      </c>
      <c r="R17" s="354">
        <v>8.6833333333000001E-2</v>
      </c>
      <c r="S17" s="354">
        <v>0.10338709677000001</v>
      </c>
      <c r="T17" s="354">
        <v>0.11260000000000001</v>
      </c>
      <c r="U17" s="354">
        <v>0.12103225805999999</v>
      </c>
      <c r="V17" s="354">
        <v>0.12461290323</v>
      </c>
      <c r="W17" s="354">
        <v>0.12773333333</v>
      </c>
      <c r="X17" s="354">
        <v>0.12080645161</v>
      </c>
      <c r="Y17" s="354">
        <v>3.5000000000000003E-2</v>
      </c>
      <c r="Z17" s="354">
        <v>0.121</v>
      </c>
      <c r="AA17" s="354">
        <v>0.10219354839</v>
      </c>
      <c r="AB17" s="354">
        <v>0.13500000000000001</v>
      </c>
      <c r="AC17" s="354">
        <v>0.13500000000000001</v>
      </c>
      <c r="AD17" s="354">
        <v>0.23</v>
      </c>
      <c r="AE17" s="354">
        <v>0.23</v>
      </c>
      <c r="AF17" s="354">
        <v>0.25285714285999999</v>
      </c>
      <c r="AG17" s="354">
        <v>0.27571428571000001</v>
      </c>
      <c r="AH17" s="354">
        <v>0.34499999999999997</v>
      </c>
      <c r="AI17" s="354">
        <v>0.34499999999999997</v>
      </c>
      <c r="AJ17" s="354">
        <v>0.34499999999999997</v>
      </c>
      <c r="AK17" s="354">
        <v>0.34499999999999997</v>
      </c>
      <c r="AL17" s="354">
        <v>0.35</v>
      </c>
      <c r="AM17" s="354">
        <v>0.35</v>
      </c>
      <c r="AN17" s="354">
        <v>0.35</v>
      </c>
      <c r="AO17" s="354">
        <v>0.35</v>
      </c>
      <c r="AP17" s="354">
        <v>0.35499999999999998</v>
      </c>
      <c r="AQ17" s="354">
        <v>0.36249999999999999</v>
      </c>
      <c r="AR17" s="354">
        <v>0.39510000000000001</v>
      </c>
      <c r="AS17" s="354">
        <v>0.38690000000000002</v>
      </c>
      <c r="AT17" s="354">
        <v>0.36499999999999999</v>
      </c>
      <c r="AU17" s="354">
        <v>0.33</v>
      </c>
      <c r="AV17" s="354">
        <v>0.38</v>
      </c>
      <c r="AW17" s="354">
        <v>0.38</v>
      </c>
      <c r="AX17" s="354">
        <v>0.55500000000000005</v>
      </c>
      <c r="AY17" s="354">
        <v>0.63</v>
      </c>
      <c r="AZ17" s="354">
        <v>0.63</v>
      </c>
      <c r="BA17" s="354">
        <v>0.66</v>
      </c>
      <c r="BB17" s="354">
        <v>0.6</v>
      </c>
      <c r="BC17" s="354">
        <v>0.625</v>
      </c>
      <c r="BD17" s="434">
        <v>0.625</v>
      </c>
      <c r="BE17" s="434">
        <v>0.625</v>
      </c>
      <c r="BF17" s="434">
        <v>0.625</v>
      </c>
      <c r="BG17" s="434">
        <v>0.625</v>
      </c>
      <c r="BH17" s="434">
        <v>0.625</v>
      </c>
      <c r="BI17" s="434">
        <v>0.625</v>
      </c>
      <c r="BJ17" s="434">
        <v>0.625</v>
      </c>
      <c r="BK17" s="434">
        <v>0.61499999999999999</v>
      </c>
      <c r="BL17" s="434">
        <v>0.61499999999999999</v>
      </c>
      <c r="BM17" s="434">
        <v>0.61499999999999999</v>
      </c>
      <c r="BN17" s="434">
        <v>0.65</v>
      </c>
      <c r="BO17" s="434">
        <v>0.73499999999999999</v>
      </c>
      <c r="BP17" s="434">
        <v>0.83499999999999996</v>
      </c>
      <c r="BQ17" s="434">
        <v>0.86499999999999999</v>
      </c>
      <c r="BR17" s="434">
        <v>0.86499999999999999</v>
      </c>
      <c r="BS17" s="434">
        <v>0.86499999999999999</v>
      </c>
      <c r="BT17" s="434">
        <v>0.86499999999999999</v>
      </c>
      <c r="BU17" s="434">
        <v>0.86499999999999999</v>
      </c>
      <c r="BV17" s="434">
        <v>0.86499999999999999</v>
      </c>
    </row>
    <row r="18" spans="1:74" ht="11.1" customHeight="1" x14ac:dyDescent="0.2">
      <c r="A18" s="398"/>
      <c r="B18" s="483"/>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434"/>
      <c r="BE18" s="434"/>
      <c r="BF18" s="434"/>
      <c r="BG18" s="434"/>
      <c r="BH18" s="434"/>
      <c r="BI18" s="434"/>
      <c r="BJ18" s="434"/>
      <c r="BK18" s="434"/>
      <c r="BL18" s="434"/>
      <c r="BM18" s="434"/>
      <c r="BN18" s="434"/>
      <c r="BO18" s="434"/>
      <c r="BP18" s="434"/>
      <c r="BQ18" s="434"/>
      <c r="BR18" s="434"/>
      <c r="BS18" s="434"/>
      <c r="BT18" s="434"/>
      <c r="BU18" s="434"/>
      <c r="BV18" s="434"/>
    </row>
    <row r="19" spans="1:74" s="305" customFormat="1" ht="11.1" customHeight="1" x14ac:dyDescent="0.2">
      <c r="A19" s="475" t="s">
        <v>212</v>
      </c>
      <c r="B19" s="482" t="s">
        <v>1093</v>
      </c>
      <c r="C19" s="111">
        <v>4.3406887954000002</v>
      </c>
      <c r="D19" s="111">
        <v>4.4665987813000001</v>
      </c>
      <c r="E19" s="111">
        <v>4.2954984651999997</v>
      </c>
      <c r="F19" s="111">
        <v>4.4272114437000001</v>
      </c>
      <c r="G19" s="111">
        <v>4.2677373018000004</v>
      </c>
      <c r="H19" s="111">
        <v>4.1324316201000002</v>
      </c>
      <c r="I19" s="111">
        <v>4.3022075568</v>
      </c>
      <c r="J19" s="111">
        <v>4.0927140502999997</v>
      </c>
      <c r="K19" s="111">
        <v>3.8468998621999999</v>
      </c>
      <c r="L19" s="111">
        <v>4.0769940451000002</v>
      </c>
      <c r="M19" s="111">
        <v>4.1787179536999997</v>
      </c>
      <c r="N19" s="111">
        <v>4.4236945878</v>
      </c>
      <c r="O19" s="111">
        <v>4.3585160227999999</v>
      </c>
      <c r="P19" s="111">
        <v>4.2765959381999998</v>
      </c>
      <c r="Q19" s="111">
        <v>4.3583589734999997</v>
      </c>
      <c r="R19" s="111">
        <v>3.9780297055</v>
      </c>
      <c r="S19" s="111">
        <v>3.8138386545</v>
      </c>
      <c r="T19" s="111">
        <v>3.7041986479000002</v>
      </c>
      <c r="U19" s="111">
        <v>4.0744990868000004</v>
      </c>
      <c r="V19" s="111">
        <v>4.1752750558000002</v>
      </c>
      <c r="W19" s="111">
        <v>4.1174221739999997</v>
      </c>
      <c r="X19" s="111">
        <v>4.1586668159000002</v>
      </c>
      <c r="Y19" s="111">
        <v>4.0242433488999998</v>
      </c>
      <c r="Z19" s="111">
        <v>4.1565996830999996</v>
      </c>
      <c r="AA19" s="111">
        <v>4.0319052751999997</v>
      </c>
      <c r="AB19" s="111">
        <v>4.0963151208999999</v>
      </c>
      <c r="AC19" s="111">
        <v>4.0115399957999998</v>
      </c>
      <c r="AD19" s="111">
        <v>3.9284960833000002</v>
      </c>
      <c r="AE19" s="111">
        <v>3.8215604304999999</v>
      </c>
      <c r="AF19" s="111">
        <v>3.5309249308999999</v>
      </c>
      <c r="AG19" s="111">
        <v>3.9255134329999999</v>
      </c>
      <c r="AH19" s="111">
        <v>3.8250055000000001</v>
      </c>
      <c r="AI19" s="111">
        <v>3.6643807263000001</v>
      </c>
      <c r="AJ19" s="111">
        <v>3.8793157546999999</v>
      </c>
      <c r="AK19" s="111">
        <v>3.9780995317999999</v>
      </c>
      <c r="AL19" s="111">
        <v>3.9336395</v>
      </c>
      <c r="AM19" s="111">
        <v>3.9028416485999999</v>
      </c>
      <c r="AN19" s="111">
        <v>4.0753000000000004</v>
      </c>
      <c r="AO19" s="111">
        <v>4.0683999999999996</v>
      </c>
      <c r="AP19" s="111">
        <v>3.9731000000000001</v>
      </c>
      <c r="AQ19" s="111">
        <v>3.9331</v>
      </c>
      <c r="AR19" s="111">
        <v>3.9462000000000002</v>
      </c>
      <c r="AS19" s="111">
        <v>3.9756999999999998</v>
      </c>
      <c r="AT19" s="111">
        <v>3.8534000000000002</v>
      </c>
      <c r="AU19" s="111">
        <v>3.6795</v>
      </c>
      <c r="AV19" s="111">
        <v>3.8618000000000001</v>
      </c>
      <c r="AW19" s="111">
        <v>3.9536156857</v>
      </c>
      <c r="AX19" s="111">
        <v>4.0135623729000001</v>
      </c>
      <c r="AY19" s="111">
        <v>3.9517673479000002</v>
      </c>
      <c r="AZ19" s="111">
        <v>3.8467257862999999</v>
      </c>
      <c r="BA19" s="111">
        <v>4.0064293819000003</v>
      </c>
      <c r="BB19" s="111">
        <v>4.1350336328999999</v>
      </c>
      <c r="BC19" s="111">
        <v>4.0238300957000002</v>
      </c>
      <c r="BD19" s="468">
        <v>4.0093346707000004</v>
      </c>
      <c r="BE19" s="468">
        <v>4.0796496337999999</v>
      </c>
      <c r="BF19" s="468">
        <v>3.9991843505000002</v>
      </c>
      <c r="BG19" s="468">
        <v>3.8941900234000002</v>
      </c>
      <c r="BH19" s="468">
        <v>4.1101947003000001</v>
      </c>
      <c r="BI19" s="468">
        <v>4.0742764313000004</v>
      </c>
      <c r="BJ19" s="468">
        <v>4.0926109891999998</v>
      </c>
      <c r="BK19" s="468">
        <v>4.2243945679000001</v>
      </c>
      <c r="BL19" s="468">
        <v>4.2361834027</v>
      </c>
      <c r="BM19" s="468">
        <v>4.2267589558000003</v>
      </c>
      <c r="BN19" s="468">
        <v>4.2101141432000002</v>
      </c>
      <c r="BO19" s="468">
        <v>4.0965829999999999</v>
      </c>
      <c r="BP19" s="468">
        <v>4.0997972258999997</v>
      </c>
      <c r="BQ19" s="468">
        <v>4.1241030343</v>
      </c>
      <c r="BR19" s="468">
        <v>4.0465819071000002</v>
      </c>
      <c r="BS19" s="468">
        <v>3.9295267958000002</v>
      </c>
      <c r="BT19" s="468">
        <v>4.1483575441999996</v>
      </c>
      <c r="BU19" s="468">
        <v>4.1195829522</v>
      </c>
      <c r="BV19" s="468">
        <v>4.1478345035000004</v>
      </c>
    </row>
    <row r="20" spans="1:74" ht="11.1" customHeight="1" x14ac:dyDescent="0.2">
      <c r="A20" s="398" t="s">
        <v>166</v>
      </c>
      <c r="B20" s="483" t="s">
        <v>1084</v>
      </c>
      <c r="C20" s="354">
        <v>1.9832422354999999</v>
      </c>
      <c r="D20" s="354">
        <v>2.1074609896999998</v>
      </c>
      <c r="E20" s="354">
        <v>2.0633890096999998</v>
      </c>
      <c r="F20" s="354">
        <v>2.0980042999999999</v>
      </c>
      <c r="G20" s="354">
        <v>2.0422870741999999</v>
      </c>
      <c r="H20" s="354">
        <v>1.8631776333000001</v>
      </c>
      <c r="I20" s="354">
        <v>2.0670412677000001</v>
      </c>
      <c r="J20" s="354">
        <v>2.0274751386999998</v>
      </c>
      <c r="K20" s="354">
        <v>1.7765853</v>
      </c>
      <c r="L20" s="354">
        <v>1.8840225581000001</v>
      </c>
      <c r="M20" s="354">
        <v>2.0367816332999999</v>
      </c>
      <c r="N20" s="354">
        <v>2.1348109451999999</v>
      </c>
      <c r="O20" s="354">
        <v>2.1282150323</v>
      </c>
      <c r="P20" s="354">
        <v>2.1097870714</v>
      </c>
      <c r="Q20" s="354">
        <v>2.0987940644999998</v>
      </c>
      <c r="R20" s="354">
        <v>2.0020633333000002</v>
      </c>
      <c r="S20" s="354">
        <v>1.8522666452000001</v>
      </c>
      <c r="T20" s="354">
        <v>1.850684</v>
      </c>
      <c r="U20" s="354">
        <v>2.0409666452000002</v>
      </c>
      <c r="V20" s="354">
        <v>2.0975592295999999</v>
      </c>
      <c r="W20" s="354">
        <v>2.0418893479000002</v>
      </c>
      <c r="X20" s="354">
        <v>2.0713847135000001</v>
      </c>
      <c r="Y20" s="354">
        <v>1.9785700145</v>
      </c>
      <c r="Z20" s="354">
        <v>2.0975592295999999</v>
      </c>
      <c r="AA20" s="354">
        <v>1.9714143077999999</v>
      </c>
      <c r="AB20" s="354">
        <v>2.0022483515</v>
      </c>
      <c r="AC20" s="354">
        <v>1.9525443078</v>
      </c>
      <c r="AD20" s="354">
        <v>1.8658302325</v>
      </c>
      <c r="AE20" s="354">
        <v>1.80990334</v>
      </c>
      <c r="AF20" s="354">
        <v>1.5462982325000001</v>
      </c>
      <c r="AG20" s="354">
        <v>1.8770643078</v>
      </c>
      <c r="AH20" s="354">
        <v>2.0121980000000002</v>
      </c>
      <c r="AI20" s="354">
        <v>1.8408798991999999</v>
      </c>
      <c r="AJ20" s="354">
        <v>1.9772985013</v>
      </c>
      <c r="AK20" s="354">
        <v>1.9838725658</v>
      </c>
      <c r="AL20" s="354">
        <v>2.007126</v>
      </c>
      <c r="AM20" s="354">
        <v>2.0016468883999998</v>
      </c>
      <c r="AN20" s="354">
        <v>2.0093999999999999</v>
      </c>
      <c r="AO20" s="354">
        <v>2.0630999999999999</v>
      </c>
      <c r="AP20" s="354">
        <v>2.0556999999999999</v>
      </c>
      <c r="AQ20" s="354">
        <v>2.0081000000000002</v>
      </c>
      <c r="AR20" s="354">
        <v>2.0226000000000002</v>
      </c>
      <c r="AS20" s="354">
        <v>2.0653999999999999</v>
      </c>
      <c r="AT20" s="354">
        <v>2.0190000000000001</v>
      </c>
      <c r="AU20" s="354">
        <v>1.8594999999999999</v>
      </c>
      <c r="AV20" s="354">
        <v>1.9923999999999999</v>
      </c>
      <c r="AW20" s="354">
        <v>2.050256488</v>
      </c>
      <c r="AX20" s="354">
        <v>2.1269452895000001</v>
      </c>
      <c r="AY20" s="354">
        <v>2.0762928467999999</v>
      </c>
      <c r="AZ20" s="354">
        <v>2.0054037763000001</v>
      </c>
      <c r="BA20" s="354">
        <v>2.0948074711000002</v>
      </c>
      <c r="BB20" s="354">
        <v>2.109277954</v>
      </c>
      <c r="BC20" s="354">
        <v>2.0083859293000002</v>
      </c>
      <c r="BD20" s="434">
        <v>2.0074369496000002</v>
      </c>
      <c r="BE20" s="434">
        <v>2.1164027816000002</v>
      </c>
      <c r="BF20" s="434">
        <v>2.1287900470999999</v>
      </c>
      <c r="BG20" s="434">
        <v>1.8910412276999999</v>
      </c>
      <c r="BH20" s="434">
        <v>2.1507421443000001</v>
      </c>
      <c r="BI20" s="434">
        <v>2.1922666343000001</v>
      </c>
      <c r="BJ20" s="434">
        <v>2.2023434549999998</v>
      </c>
      <c r="BK20" s="434">
        <v>2.2058373006999998</v>
      </c>
      <c r="BL20" s="434">
        <v>2.2100176085999998</v>
      </c>
      <c r="BM20" s="434">
        <v>2.2086176167999998</v>
      </c>
      <c r="BN20" s="434">
        <v>2.2077383524999998</v>
      </c>
      <c r="BO20" s="434">
        <v>2.1074602401</v>
      </c>
      <c r="BP20" s="434">
        <v>2.1078501965999998</v>
      </c>
      <c r="BQ20" s="434">
        <v>2.2084932124000001</v>
      </c>
      <c r="BR20" s="434">
        <v>2.2098855242000002</v>
      </c>
      <c r="BS20" s="434">
        <v>1.9620411984999999</v>
      </c>
      <c r="BT20" s="434">
        <v>2.2149101315999999</v>
      </c>
      <c r="BU20" s="434">
        <v>2.2188323408000001</v>
      </c>
      <c r="BV20" s="434">
        <v>2.2238148174000001</v>
      </c>
    </row>
    <row r="21" spans="1:74" ht="11.1" customHeight="1" x14ac:dyDescent="0.2">
      <c r="A21" s="398" t="s">
        <v>617</v>
      </c>
      <c r="B21" s="483" t="s">
        <v>1085</v>
      </c>
      <c r="C21" s="354">
        <v>1.2167770348</v>
      </c>
      <c r="D21" s="354">
        <v>1.2090833258</v>
      </c>
      <c r="E21" s="354">
        <v>1.1017234479</v>
      </c>
      <c r="F21" s="354">
        <v>1.2196857346000001</v>
      </c>
      <c r="G21" s="354">
        <v>1.1040015939000001</v>
      </c>
      <c r="H21" s="354">
        <v>1.1586325652</v>
      </c>
      <c r="I21" s="354">
        <v>1.1020824737999999</v>
      </c>
      <c r="J21" s="354">
        <v>0.92493023921999995</v>
      </c>
      <c r="K21" s="354">
        <v>0.94569455765999999</v>
      </c>
      <c r="L21" s="354">
        <v>1.0534408208999999</v>
      </c>
      <c r="M21" s="354">
        <v>1.0150831879</v>
      </c>
      <c r="N21" s="354">
        <v>1.1528308355000001</v>
      </c>
      <c r="O21" s="354">
        <v>1.085688467</v>
      </c>
      <c r="P21" s="354">
        <v>1.0279747253</v>
      </c>
      <c r="Q21" s="354">
        <v>1.0998683213</v>
      </c>
      <c r="R21" s="354">
        <v>0.82951243534999997</v>
      </c>
      <c r="S21" s="354">
        <v>0.86452917704999999</v>
      </c>
      <c r="T21" s="354">
        <v>0.73367809880000001</v>
      </c>
      <c r="U21" s="354">
        <v>0.88410192927999998</v>
      </c>
      <c r="V21" s="354">
        <v>0.94309345557000002</v>
      </c>
      <c r="W21" s="354">
        <v>0.95140450496999995</v>
      </c>
      <c r="X21" s="354">
        <v>0.96659962185000003</v>
      </c>
      <c r="Y21" s="354">
        <v>0.89918850099000003</v>
      </c>
      <c r="Z21" s="354">
        <v>0.93443652690000001</v>
      </c>
      <c r="AA21" s="354">
        <v>0.96395907481999998</v>
      </c>
      <c r="AB21" s="354">
        <v>0.98522310051999995</v>
      </c>
      <c r="AC21" s="354">
        <v>0.95059022692999995</v>
      </c>
      <c r="AD21" s="354">
        <v>0.94644564771999995</v>
      </c>
      <c r="AE21" s="354">
        <v>0.90922163992000005</v>
      </c>
      <c r="AF21" s="354">
        <v>0.86762159896000002</v>
      </c>
      <c r="AG21" s="354">
        <v>0.93671407335000001</v>
      </c>
      <c r="AH21" s="354">
        <v>0.71853199999999995</v>
      </c>
      <c r="AI21" s="354">
        <v>0.73094389216</v>
      </c>
      <c r="AJ21" s="354">
        <v>0.81781424903</v>
      </c>
      <c r="AK21" s="354">
        <v>0.89567917720000001</v>
      </c>
      <c r="AL21" s="354">
        <v>0.82167400000000002</v>
      </c>
      <c r="AM21" s="354">
        <v>0.78602808876999997</v>
      </c>
      <c r="AN21" s="354">
        <v>0.94869999999999999</v>
      </c>
      <c r="AO21" s="354">
        <v>0.88180000000000003</v>
      </c>
      <c r="AP21" s="354">
        <v>0.80100000000000005</v>
      </c>
      <c r="AQ21" s="354">
        <v>0.82240000000000002</v>
      </c>
      <c r="AR21" s="354">
        <v>0.77190000000000003</v>
      </c>
      <c r="AS21" s="354">
        <v>0.81379999999999997</v>
      </c>
      <c r="AT21" s="354">
        <v>0.69840000000000002</v>
      </c>
      <c r="AU21" s="354">
        <v>0.72860000000000003</v>
      </c>
      <c r="AV21" s="354">
        <v>0.74060000000000004</v>
      </c>
      <c r="AW21" s="354">
        <v>0.78146148016999994</v>
      </c>
      <c r="AX21" s="354">
        <v>0.76456275801999996</v>
      </c>
      <c r="AY21" s="354">
        <v>0.76811446035999997</v>
      </c>
      <c r="AZ21" s="354">
        <v>0.72908940898999997</v>
      </c>
      <c r="BA21" s="354">
        <v>0.79826174713999998</v>
      </c>
      <c r="BB21" s="354">
        <v>0.91647470344000004</v>
      </c>
      <c r="BC21" s="354">
        <v>0.89522306438999999</v>
      </c>
      <c r="BD21" s="434">
        <v>0.86475327266000002</v>
      </c>
      <c r="BE21" s="434">
        <v>0.82808540616000004</v>
      </c>
      <c r="BF21" s="434">
        <v>0.72955301396000005</v>
      </c>
      <c r="BG21" s="434">
        <v>0.85929328503000002</v>
      </c>
      <c r="BH21" s="434">
        <v>0.81692674149</v>
      </c>
      <c r="BI21" s="434">
        <v>0.73659033933999996</v>
      </c>
      <c r="BJ21" s="434">
        <v>0.73862286074000005</v>
      </c>
      <c r="BK21" s="434">
        <v>0.88380572281000003</v>
      </c>
      <c r="BL21" s="434">
        <v>0.88427506718000004</v>
      </c>
      <c r="BM21" s="434">
        <v>0.87792467634000004</v>
      </c>
      <c r="BN21" s="434">
        <v>0.8716612077</v>
      </c>
      <c r="BO21" s="434">
        <v>0.86598001610999997</v>
      </c>
      <c r="BP21" s="434">
        <v>0.86102723919000002</v>
      </c>
      <c r="BQ21" s="434">
        <v>0.78506991951000005</v>
      </c>
      <c r="BR21" s="434">
        <v>0.69931929745999999</v>
      </c>
      <c r="BS21" s="434">
        <v>0.82850971595</v>
      </c>
      <c r="BT21" s="434">
        <v>0.79487105215999998</v>
      </c>
      <c r="BU21" s="434">
        <v>0.77663085164000001</v>
      </c>
      <c r="BV21" s="434">
        <v>0.78060151442000003</v>
      </c>
    </row>
    <row r="22" spans="1:74" ht="11.1" customHeight="1" x14ac:dyDescent="0.2">
      <c r="A22" s="398"/>
      <c r="B22" s="483"/>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434"/>
      <c r="BE22" s="434"/>
      <c r="BF22" s="434"/>
      <c r="BG22" s="434"/>
      <c r="BH22" s="434"/>
      <c r="BI22" s="434"/>
      <c r="BJ22" s="434"/>
      <c r="BK22" s="434"/>
      <c r="BL22" s="434"/>
      <c r="BM22" s="434"/>
      <c r="BN22" s="434"/>
      <c r="BO22" s="434"/>
      <c r="BP22" s="434"/>
      <c r="BQ22" s="434"/>
      <c r="BR22" s="434"/>
      <c r="BS22" s="434"/>
      <c r="BT22" s="434"/>
      <c r="BU22" s="434"/>
      <c r="BV22" s="434"/>
    </row>
    <row r="23" spans="1:74" s="305" customFormat="1" ht="11.1" customHeight="1" x14ac:dyDescent="0.2">
      <c r="A23" s="475" t="s">
        <v>227</v>
      </c>
      <c r="B23" s="482" t="s">
        <v>1094</v>
      </c>
      <c r="C23" s="111">
        <v>14.738608672</v>
      </c>
      <c r="D23" s="111">
        <v>14.733611961999999</v>
      </c>
      <c r="E23" s="111">
        <v>14.707459472</v>
      </c>
      <c r="F23" s="111">
        <v>14.757960262999999</v>
      </c>
      <c r="G23" s="111">
        <v>12.49521715</v>
      </c>
      <c r="H23" s="111">
        <v>12.289604869</v>
      </c>
      <c r="I23" s="111">
        <v>12.340020763</v>
      </c>
      <c r="J23" s="111">
        <v>12.888551335000001</v>
      </c>
      <c r="K23" s="111">
        <v>12.912187316000001</v>
      </c>
      <c r="L23" s="111">
        <v>13.05257784</v>
      </c>
      <c r="M23" s="111">
        <v>13.149003149</v>
      </c>
      <c r="N23" s="111">
        <v>13.184562123999999</v>
      </c>
      <c r="O23" s="111">
        <v>13.347719688</v>
      </c>
      <c r="P23" s="111">
        <v>13.404938842</v>
      </c>
      <c r="Q23" s="111">
        <v>13.513642931</v>
      </c>
      <c r="R23" s="111">
        <v>13.661440152999999</v>
      </c>
      <c r="S23" s="111">
        <v>13.665379113</v>
      </c>
      <c r="T23" s="111">
        <v>13.634845768</v>
      </c>
      <c r="U23" s="111">
        <v>13.696093642999999</v>
      </c>
      <c r="V23" s="111">
        <v>13.41327965</v>
      </c>
      <c r="W23" s="111">
        <v>13.771057963000001</v>
      </c>
      <c r="X23" s="111">
        <v>14.164488963</v>
      </c>
      <c r="Y23" s="111">
        <v>14.315020002000001</v>
      </c>
      <c r="Z23" s="111">
        <v>14.323740473000001</v>
      </c>
      <c r="AA23" s="111">
        <v>14.39149838</v>
      </c>
      <c r="AB23" s="111">
        <v>14.445047874</v>
      </c>
      <c r="AC23" s="111">
        <v>14.342086279</v>
      </c>
      <c r="AD23" s="111">
        <v>13.176435517</v>
      </c>
      <c r="AE23" s="111">
        <v>13.46183636</v>
      </c>
      <c r="AF23" s="111">
        <v>13.54311895</v>
      </c>
      <c r="AG23" s="111">
        <v>13.790788815000001</v>
      </c>
      <c r="AH23" s="111">
        <v>13.4687514</v>
      </c>
      <c r="AI23" s="111">
        <v>13.518539832</v>
      </c>
      <c r="AJ23" s="111">
        <v>13.657487143999999</v>
      </c>
      <c r="AK23" s="111">
        <v>14.191146405</v>
      </c>
      <c r="AL23" s="111">
        <v>14.174611877</v>
      </c>
      <c r="AM23" s="111">
        <v>14.139665675</v>
      </c>
      <c r="AN23" s="111">
        <v>14.260701477</v>
      </c>
      <c r="AO23" s="111">
        <v>13.935401476999999</v>
      </c>
      <c r="AP23" s="111">
        <v>13.831201477</v>
      </c>
      <c r="AQ23" s="111">
        <v>13.527200000000001</v>
      </c>
      <c r="AR23" s="111">
        <v>13.590299999999999</v>
      </c>
      <c r="AS23" s="111">
        <v>13.4749</v>
      </c>
      <c r="AT23" s="111">
        <v>13.3459</v>
      </c>
      <c r="AU23" s="111">
        <v>13.4488</v>
      </c>
      <c r="AV23" s="111">
        <v>13.6488</v>
      </c>
      <c r="AW23" s="111">
        <v>13.669906096</v>
      </c>
      <c r="AX23" s="111">
        <v>13.775340570999999</v>
      </c>
      <c r="AY23" s="111">
        <v>13.742087847000001</v>
      </c>
      <c r="AZ23" s="111">
        <v>13.662352891999999</v>
      </c>
      <c r="BA23" s="111">
        <v>13.64749325</v>
      </c>
      <c r="BB23" s="111">
        <v>13.454579703</v>
      </c>
      <c r="BC23" s="111">
        <v>13.347149112</v>
      </c>
      <c r="BD23" s="468">
        <v>13.227975633</v>
      </c>
      <c r="BE23" s="468">
        <v>13.180184951999999</v>
      </c>
      <c r="BF23" s="468">
        <v>13.079399167</v>
      </c>
      <c r="BG23" s="468">
        <v>12.945124799</v>
      </c>
      <c r="BH23" s="468">
        <v>12.893519552000001</v>
      </c>
      <c r="BI23" s="468">
        <v>13.274860511</v>
      </c>
      <c r="BJ23" s="468">
        <v>13.312335555000001</v>
      </c>
      <c r="BK23" s="468">
        <v>13.356075285999999</v>
      </c>
      <c r="BL23" s="468">
        <v>13.396708752</v>
      </c>
      <c r="BM23" s="468">
        <v>13.409195159999999</v>
      </c>
      <c r="BN23" s="468">
        <v>13.612920288</v>
      </c>
      <c r="BO23" s="468">
        <v>13.560340109</v>
      </c>
      <c r="BP23" s="468">
        <v>13.632185398000001</v>
      </c>
      <c r="BQ23" s="468">
        <v>13.741809262</v>
      </c>
      <c r="BR23" s="468">
        <v>13.395165878</v>
      </c>
      <c r="BS23" s="468">
        <v>13.740911549</v>
      </c>
      <c r="BT23" s="468">
        <v>13.778451222999999</v>
      </c>
      <c r="BU23" s="468">
        <v>13.812436998000001</v>
      </c>
      <c r="BV23" s="468">
        <v>13.81226528</v>
      </c>
    </row>
    <row r="24" spans="1:74" ht="11.1" customHeight="1" x14ac:dyDescent="0.2">
      <c r="A24" s="398" t="s">
        <v>167</v>
      </c>
      <c r="B24" s="483" t="s">
        <v>224</v>
      </c>
      <c r="C24" s="354">
        <v>0.77150084593000001</v>
      </c>
      <c r="D24" s="354">
        <v>0.75310084593000004</v>
      </c>
      <c r="E24" s="354">
        <v>0.76640084593000002</v>
      </c>
      <c r="F24" s="354">
        <v>0.77390084592999997</v>
      </c>
      <c r="G24" s="354">
        <v>0.65250084593000002</v>
      </c>
      <c r="H24" s="354">
        <v>0.65150084593000002</v>
      </c>
      <c r="I24" s="354">
        <v>0.65260084593000001</v>
      </c>
      <c r="J24" s="354">
        <v>0.67160084593000002</v>
      </c>
      <c r="K24" s="354">
        <v>0.65600084592999997</v>
      </c>
      <c r="L24" s="354">
        <v>0.67770084593000002</v>
      </c>
      <c r="M24" s="354">
        <v>0.68870084593000003</v>
      </c>
      <c r="N24" s="354">
        <v>0.69130084592999996</v>
      </c>
      <c r="O24" s="354">
        <v>0.75502404593000005</v>
      </c>
      <c r="P24" s="354">
        <v>0.74402404593000004</v>
      </c>
      <c r="Q24" s="354">
        <v>0.73782404592999995</v>
      </c>
      <c r="R24" s="354">
        <v>0.70102404593000001</v>
      </c>
      <c r="S24" s="354">
        <v>0.67702404592999998</v>
      </c>
      <c r="T24" s="354">
        <v>0.70812404593</v>
      </c>
      <c r="U24" s="354">
        <v>0.72002404593000002</v>
      </c>
      <c r="V24" s="354">
        <v>0.71439610355000005</v>
      </c>
      <c r="W24" s="354">
        <v>0.70589610354999999</v>
      </c>
      <c r="X24" s="354">
        <v>0.70719610354999995</v>
      </c>
      <c r="Y24" s="354">
        <v>0.71119610354999996</v>
      </c>
      <c r="Z24" s="354">
        <v>0.72039610355000006</v>
      </c>
      <c r="AA24" s="354">
        <v>0.70365909526000003</v>
      </c>
      <c r="AB24" s="354">
        <v>0.68695909525999999</v>
      </c>
      <c r="AC24" s="354">
        <v>0.69925909525999996</v>
      </c>
      <c r="AD24" s="354">
        <v>0.69595909525999999</v>
      </c>
      <c r="AE24" s="354">
        <v>0.68275909526</v>
      </c>
      <c r="AF24" s="354">
        <v>0.63525909526000002</v>
      </c>
      <c r="AG24" s="354">
        <v>0.66185909525999997</v>
      </c>
      <c r="AH24" s="354">
        <v>0.64385899999999996</v>
      </c>
      <c r="AI24" s="354">
        <v>0.65685909525999997</v>
      </c>
      <c r="AJ24" s="354">
        <v>0.66665909526</v>
      </c>
      <c r="AK24" s="354">
        <v>0.66965909526</v>
      </c>
      <c r="AL24" s="354">
        <v>0.67085899999999998</v>
      </c>
      <c r="AM24" s="354">
        <v>0.65485909525999997</v>
      </c>
      <c r="AN24" s="354">
        <v>0.65069999999999995</v>
      </c>
      <c r="AO24" s="354">
        <v>0.63470000000000004</v>
      </c>
      <c r="AP24" s="354">
        <v>0.62870000000000004</v>
      </c>
      <c r="AQ24" s="354">
        <v>0.61480000000000001</v>
      </c>
      <c r="AR24" s="354">
        <v>0.61280000000000001</v>
      </c>
      <c r="AS24" s="354">
        <v>0.62380000000000002</v>
      </c>
      <c r="AT24" s="354">
        <v>0.62280000000000002</v>
      </c>
      <c r="AU24" s="354">
        <v>0.60980000000000001</v>
      </c>
      <c r="AV24" s="354">
        <v>0.60570000000000002</v>
      </c>
      <c r="AW24" s="354">
        <v>0.61204710121999994</v>
      </c>
      <c r="AX24" s="354">
        <v>0.60707180828999996</v>
      </c>
      <c r="AY24" s="354">
        <v>0.60094955994999999</v>
      </c>
      <c r="AZ24" s="354">
        <v>0.60110695908</v>
      </c>
      <c r="BA24" s="354">
        <v>0.60802417576000001</v>
      </c>
      <c r="BB24" s="354">
        <v>0.60699629761999996</v>
      </c>
      <c r="BC24" s="354">
        <v>0.60636879392999998</v>
      </c>
      <c r="BD24" s="434">
        <v>0.60573174131999996</v>
      </c>
      <c r="BE24" s="434">
        <v>0.60835836072000005</v>
      </c>
      <c r="BF24" s="434">
        <v>0.60820055107000004</v>
      </c>
      <c r="BG24" s="434">
        <v>0.60839897674999999</v>
      </c>
      <c r="BH24" s="434">
        <v>0.61973438062999997</v>
      </c>
      <c r="BI24" s="434">
        <v>0.61928136779999998</v>
      </c>
      <c r="BJ24" s="434">
        <v>0.61887044349999998</v>
      </c>
      <c r="BK24" s="434">
        <v>0.62583153498999999</v>
      </c>
      <c r="BL24" s="434">
        <v>0.63328542808999999</v>
      </c>
      <c r="BM24" s="434">
        <v>0.64053576892999997</v>
      </c>
      <c r="BN24" s="434">
        <v>0.64275866973999995</v>
      </c>
      <c r="BO24" s="434">
        <v>0.65000803214000002</v>
      </c>
      <c r="BP24" s="434">
        <v>0.65737167148999998</v>
      </c>
      <c r="BQ24" s="434">
        <v>0.66465553879999995</v>
      </c>
      <c r="BR24" s="434">
        <v>0.67201044963000001</v>
      </c>
      <c r="BS24" s="434">
        <v>0.66859298842000003</v>
      </c>
      <c r="BT24" s="434">
        <v>0.67059602672999996</v>
      </c>
      <c r="BU24" s="434">
        <v>0.66774378592999994</v>
      </c>
      <c r="BV24" s="434">
        <v>0.66495195705999999</v>
      </c>
    </row>
    <row r="25" spans="1:74" ht="11.1" customHeight="1" x14ac:dyDescent="0.2">
      <c r="A25" s="398" t="s">
        <v>168</v>
      </c>
      <c r="B25" s="483" t="s">
        <v>225</v>
      </c>
      <c r="C25" s="354">
        <v>2.0473572710000001</v>
      </c>
      <c r="D25" s="354">
        <v>2.0787306276000002</v>
      </c>
      <c r="E25" s="354">
        <v>2.0429186839</v>
      </c>
      <c r="F25" s="354">
        <v>2.0439404933</v>
      </c>
      <c r="G25" s="354">
        <v>1.8406886194000001</v>
      </c>
      <c r="H25" s="354">
        <v>1.704477</v>
      </c>
      <c r="I25" s="354">
        <v>1.7014261032</v>
      </c>
      <c r="J25" s="354">
        <v>1.7407880305000001</v>
      </c>
      <c r="K25" s="354">
        <v>1.6859510799999999</v>
      </c>
      <c r="L25" s="354">
        <v>1.7734167613</v>
      </c>
      <c r="M25" s="354">
        <v>1.8307742467000001</v>
      </c>
      <c r="N25" s="354">
        <v>1.8312633677000001</v>
      </c>
      <c r="O25" s="354">
        <v>1.8015180001</v>
      </c>
      <c r="P25" s="354">
        <v>1.9205790071</v>
      </c>
      <c r="Q25" s="354">
        <v>1.8801065903</v>
      </c>
      <c r="R25" s="354">
        <v>1.8459621067</v>
      </c>
      <c r="S25" s="354">
        <v>1.8758703452000001</v>
      </c>
      <c r="T25" s="354">
        <v>1.8547177667000001</v>
      </c>
      <c r="U25" s="354">
        <v>1.8576512870999999</v>
      </c>
      <c r="V25" s="354">
        <v>1.6146734541000001</v>
      </c>
      <c r="W25" s="354">
        <v>1.6886078600000001</v>
      </c>
      <c r="X25" s="354">
        <v>1.9524433480000001</v>
      </c>
      <c r="Y25" s="354">
        <v>2.0369752658000002</v>
      </c>
      <c r="Z25" s="354">
        <v>2.0382686963999999</v>
      </c>
      <c r="AA25" s="354">
        <v>2.0164786704000002</v>
      </c>
      <c r="AB25" s="354">
        <v>2.0278506655999999</v>
      </c>
      <c r="AC25" s="354">
        <v>1.9761968381999999</v>
      </c>
      <c r="AD25" s="354">
        <v>1.8006176889000001</v>
      </c>
      <c r="AE25" s="354">
        <v>1.9482231994999999</v>
      </c>
      <c r="AF25" s="354">
        <v>1.5673417889000001</v>
      </c>
      <c r="AG25" s="354">
        <v>1.7670629479</v>
      </c>
      <c r="AH25" s="354">
        <v>1.588266</v>
      </c>
      <c r="AI25" s="354">
        <v>1.5082922622999999</v>
      </c>
      <c r="AJ25" s="354">
        <v>1.6627705737</v>
      </c>
      <c r="AK25" s="354">
        <v>2.0437568356</v>
      </c>
      <c r="AL25" s="354">
        <v>2.0513460000000001</v>
      </c>
      <c r="AM25" s="354">
        <v>2.0381378639999999</v>
      </c>
      <c r="AN25" s="354">
        <v>2.0146000000000002</v>
      </c>
      <c r="AO25" s="354">
        <v>2.0055000000000001</v>
      </c>
      <c r="AP25" s="354">
        <v>2.0076999999999998</v>
      </c>
      <c r="AQ25" s="354">
        <v>1.9173</v>
      </c>
      <c r="AR25" s="354">
        <v>1.982</v>
      </c>
      <c r="AS25" s="354">
        <v>1.8562000000000001</v>
      </c>
      <c r="AT25" s="354">
        <v>1.8035000000000001</v>
      </c>
      <c r="AU25" s="354">
        <v>1.8896999999999999</v>
      </c>
      <c r="AV25" s="354">
        <v>2.0131000000000001</v>
      </c>
      <c r="AW25" s="354">
        <v>1.9656402929000001</v>
      </c>
      <c r="AX25" s="354">
        <v>2.0004837176999999</v>
      </c>
      <c r="AY25" s="354">
        <v>1.9988940128999999</v>
      </c>
      <c r="AZ25" s="354">
        <v>1.9924820379999999</v>
      </c>
      <c r="BA25" s="354">
        <v>1.9959617337</v>
      </c>
      <c r="BB25" s="354">
        <v>1.934749555</v>
      </c>
      <c r="BC25" s="354">
        <v>1.9275217937</v>
      </c>
      <c r="BD25" s="434">
        <v>1.9781173619000001</v>
      </c>
      <c r="BE25" s="434">
        <v>1.9820186597</v>
      </c>
      <c r="BF25" s="434">
        <v>1.8808858854999999</v>
      </c>
      <c r="BG25" s="434">
        <v>1.9206393657</v>
      </c>
      <c r="BH25" s="434">
        <v>1.8580925458999999</v>
      </c>
      <c r="BI25" s="434">
        <v>1.9916257066</v>
      </c>
      <c r="BJ25" s="434">
        <v>1.9928956605999999</v>
      </c>
      <c r="BK25" s="434">
        <v>1.9942665847000001</v>
      </c>
      <c r="BL25" s="434">
        <v>1.9961167936999999</v>
      </c>
      <c r="BM25" s="434">
        <v>2.0017179289999998</v>
      </c>
      <c r="BN25" s="434">
        <v>2.1284062044000001</v>
      </c>
      <c r="BO25" s="434">
        <v>2.0684526050000001</v>
      </c>
      <c r="BP25" s="434">
        <v>2.1323298672000002</v>
      </c>
      <c r="BQ25" s="434">
        <v>2.1344334163999998</v>
      </c>
      <c r="BR25" s="434">
        <v>1.7803213074999999</v>
      </c>
      <c r="BS25" s="434">
        <v>2.1289159669000002</v>
      </c>
      <c r="BT25" s="434">
        <v>2.1650045267000002</v>
      </c>
      <c r="BU25" s="434">
        <v>2.2012256019000001</v>
      </c>
      <c r="BV25" s="434">
        <v>2.2035668853999999</v>
      </c>
    </row>
    <row r="26" spans="1:74" ht="11.1" customHeight="1" x14ac:dyDescent="0.2">
      <c r="A26" s="398" t="s">
        <v>169</v>
      </c>
      <c r="B26" s="483" t="s">
        <v>226</v>
      </c>
      <c r="C26" s="354">
        <v>11.541134488999999</v>
      </c>
      <c r="D26" s="354">
        <v>11.522200421999999</v>
      </c>
      <c r="E26" s="354">
        <v>11.518718875999999</v>
      </c>
      <c r="F26" s="354">
        <v>11.563714857000001</v>
      </c>
      <c r="G26" s="354">
        <v>9.6256006181</v>
      </c>
      <c r="H26" s="354">
        <v>9.5583419567999997</v>
      </c>
      <c r="I26" s="354">
        <v>9.6107987471000005</v>
      </c>
      <c r="J26" s="354">
        <v>10.100466392</v>
      </c>
      <c r="K26" s="354">
        <v>10.195001323</v>
      </c>
      <c r="L26" s="354">
        <v>10.226424165999999</v>
      </c>
      <c r="M26" s="354">
        <v>10.254862989999999</v>
      </c>
      <c r="N26" s="354">
        <v>10.287617844</v>
      </c>
      <c r="O26" s="354">
        <v>10.404126547000001</v>
      </c>
      <c r="P26" s="354">
        <v>10.352994693999999</v>
      </c>
      <c r="Q26" s="354">
        <v>10.5086972</v>
      </c>
      <c r="R26" s="354">
        <v>10.728067906</v>
      </c>
      <c r="S26" s="354">
        <v>10.724565627</v>
      </c>
      <c r="T26" s="354">
        <v>10.682126861</v>
      </c>
      <c r="U26" s="354">
        <v>10.730252215</v>
      </c>
      <c r="V26" s="354">
        <v>10.696325433</v>
      </c>
      <c r="W26" s="354">
        <v>10.989086339</v>
      </c>
      <c r="X26" s="354">
        <v>11.118307851999999</v>
      </c>
      <c r="Y26" s="354">
        <v>11.181750972</v>
      </c>
      <c r="Z26" s="354">
        <v>11.178603013</v>
      </c>
      <c r="AA26" s="354">
        <v>11.277783275999999</v>
      </c>
      <c r="AB26" s="354">
        <v>11.330900442000001</v>
      </c>
      <c r="AC26" s="354">
        <v>11.287241341</v>
      </c>
      <c r="AD26" s="354">
        <v>10.322676395</v>
      </c>
      <c r="AE26" s="354">
        <v>10.467676395</v>
      </c>
      <c r="AF26" s="354">
        <v>10.977676395</v>
      </c>
      <c r="AG26" s="354">
        <v>10.999360101000001</v>
      </c>
      <c r="AH26" s="354">
        <v>10.874453000000001</v>
      </c>
      <c r="AI26" s="354">
        <v>10.991544804</v>
      </c>
      <c r="AJ26" s="354">
        <v>10.966544804</v>
      </c>
      <c r="AK26" s="354">
        <v>11.116544804</v>
      </c>
      <c r="AL26" s="354">
        <v>11.091546477</v>
      </c>
      <c r="AM26" s="354">
        <v>11.066544803999999</v>
      </c>
      <c r="AN26" s="354">
        <v>11.216401477</v>
      </c>
      <c r="AO26" s="354">
        <v>10.916401477000001</v>
      </c>
      <c r="AP26" s="354">
        <v>10.816401476999999</v>
      </c>
      <c r="AQ26" s="354">
        <v>10.6168</v>
      </c>
      <c r="AR26" s="354">
        <v>10.6173</v>
      </c>
      <c r="AS26" s="354">
        <v>10.617100000000001</v>
      </c>
      <c r="AT26" s="354">
        <v>10.5421</v>
      </c>
      <c r="AU26" s="354">
        <v>10.571999999999999</v>
      </c>
      <c r="AV26" s="354">
        <v>10.6532</v>
      </c>
      <c r="AW26" s="354">
        <v>10.685616862</v>
      </c>
      <c r="AX26" s="354">
        <v>10.762418254</v>
      </c>
      <c r="AY26" s="354">
        <v>10.737862754</v>
      </c>
      <c r="AZ26" s="354">
        <v>10.664792151</v>
      </c>
      <c r="BA26" s="354">
        <v>10.640451851</v>
      </c>
      <c r="BB26" s="354">
        <v>10.510577611</v>
      </c>
      <c r="BC26" s="354">
        <v>10.411810374</v>
      </c>
      <c r="BD26" s="434">
        <v>10.243413001</v>
      </c>
      <c r="BE26" s="434">
        <v>10.189543983</v>
      </c>
      <c r="BF26" s="434">
        <v>10.190770809</v>
      </c>
      <c r="BG26" s="434">
        <v>10.016970463</v>
      </c>
      <c r="BH26" s="434">
        <v>10.017688314000001</v>
      </c>
      <c r="BI26" s="434">
        <v>10.266556131</v>
      </c>
      <c r="BJ26" s="434">
        <v>10.304293063999999</v>
      </c>
      <c r="BK26" s="434">
        <v>10.34065966</v>
      </c>
      <c r="BL26" s="434">
        <v>10.372379168</v>
      </c>
      <c r="BM26" s="434">
        <v>10.372866342</v>
      </c>
      <c r="BN26" s="434">
        <v>10.448470795</v>
      </c>
      <c r="BO26" s="434">
        <v>10.449384806999999</v>
      </c>
      <c r="BP26" s="434">
        <v>10.450698158</v>
      </c>
      <c r="BQ26" s="434">
        <v>10.551355163</v>
      </c>
      <c r="BR26" s="434">
        <v>10.552196236</v>
      </c>
      <c r="BS26" s="434">
        <v>10.553154252000001</v>
      </c>
      <c r="BT26" s="434">
        <v>10.553624749000001</v>
      </c>
      <c r="BU26" s="434">
        <v>10.554721195999999</v>
      </c>
      <c r="BV26" s="434">
        <v>10.555972218000001</v>
      </c>
    </row>
    <row r="27" spans="1:74" ht="11.1" customHeight="1" x14ac:dyDescent="0.2">
      <c r="A27" s="398"/>
      <c r="B27" s="483"/>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434"/>
      <c r="BE27" s="434"/>
      <c r="BF27" s="434"/>
      <c r="BG27" s="434"/>
      <c r="BH27" s="434"/>
      <c r="BI27" s="434"/>
      <c r="BJ27" s="434"/>
      <c r="BK27" s="434"/>
      <c r="BL27" s="434"/>
      <c r="BM27" s="434"/>
      <c r="BN27" s="434"/>
      <c r="BO27" s="434"/>
      <c r="BP27" s="434"/>
      <c r="BQ27" s="434"/>
      <c r="BR27" s="434"/>
      <c r="BS27" s="434"/>
      <c r="BT27" s="434"/>
      <c r="BU27" s="434"/>
      <c r="BV27" s="434"/>
    </row>
    <row r="28" spans="1:74" s="305" customFormat="1" ht="11.1" customHeight="1" x14ac:dyDescent="0.2">
      <c r="A28" s="475" t="s">
        <v>229</v>
      </c>
      <c r="B28" s="482" t="s">
        <v>1095</v>
      </c>
      <c r="C28" s="111">
        <v>2.9796613000000001</v>
      </c>
      <c r="D28" s="111">
        <v>3.0256223000000002</v>
      </c>
      <c r="E28" s="111">
        <v>3.1639105903</v>
      </c>
      <c r="F28" s="111">
        <v>3.2285336999999998</v>
      </c>
      <c r="G28" s="111">
        <v>2.8881703000000001</v>
      </c>
      <c r="H28" s="111">
        <v>2.9711932999999999</v>
      </c>
      <c r="I28" s="111">
        <v>2.9692162999999998</v>
      </c>
      <c r="J28" s="111">
        <v>2.9992393000000002</v>
      </c>
      <c r="K28" s="111">
        <v>3.0082632999999999</v>
      </c>
      <c r="L28" s="111">
        <v>3.0422863000000002</v>
      </c>
      <c r="M28" s="111">
        <v>3.0393093000000002</v>
      </c>
      <c r="N28" s="111">
        <v>3.0563332999999999</v>
      </c>
      <c r="O28" s="111">
        <v>3.0860935</v>
      </c>
      <c r="P28" s="111">
        <v>3.0851175</v>
      </c>
      <c r="Q28" s="111">
        <v>3.0931405000000001</v>
      </c>
      <c r="R28" s="111">
        <v>3.1091644999999999</v>
      </c>
      <c r="S28" s="111">
        <v>3.1191884999999999</v>
      </c>
      <c r="T28" s="111">
        <v>3.1362125000000001</v>
      </c>
      <c r="U28" s="111">
        <v>3.1492365000000002</v>
      </c>
      <c r="V28" s="111">
        <v>3.1601487816999998</v>
      </c>
      <c r="W28" s="111">
        <v>3.1752977816999999</v>
      </c>
      <c r="X28" s="111">
        <v>3.1770177817</v>
      </c>
      <c r="Y28" s="111">
        <v>3.1932147817000001</v>
      </c>
      <c r="Z28" s="111">
        <v>3.1512827817</v>
      </c>
      <c r="AA28" s="111">
        <v>3.1537479624000002</v>
      </c>
      <c r="AB28" s="111">
        <v>3.2604059624000001</v>
      </c>
      <c r="AC28" s="111">
        <v>3.2919009624000002</v>
      </c>
      <c r="AD28" s="111">
        <v>3.2885089623999999</v>
      </c>
      <c r="AE28" s="111">
        <v>3.2697009624</v>
      </c>
      <c r="AF28" s="111">
        <v>3.3167149623999999</v>
      </c>
      <c r="AG28" s="111">
        <v>3.3309549623999999</v>
      </c>
      <c r="AH28" s="111">
        <v>3.3364669999999998</v>
      </c>
      <c r="AI28" s="111">
        <v>3.3401869623999998</v>
      </c>
      <c r="AJ28" s="111">
        <v>3.3405549624000002</v>
      </c>
      <c r="AK28" s="111">
        <v>3.2489139624000001</v>
      </c>
      <c r="AL28" s="111">
        <v>3.2408220000000001</v>
      </c>
      <c r="AM28" s="111">
        <v>3.1669039624000002</v>
      </c>
      <c r="AN28" s="111">
        <v>3.2336</v>
      </c>
      <c r="AO28" s="111">
        <v>3.2749000000000001</v>
      </c>
      <c r="AP28" s="111">
        <v>3.2694999999999999</v>
      </c>
      <c r="AQ28" s="111">
        <v>3.2597999999999998</v>
      </c>
      <c r="AR28" s="111">
        <v>3.2621000000000002</v>
      </c>
      <c r="AS28" s="111">
        <v>3.1760000000000002</v>
      </c>
      <c r="AT28" s="111">
        <v>3.2507000000000001</v>
      </c>
      <c r="AU28" s="111">
        <v>3.2621000000000002</v>
      </c>
      <c r="AV28" s="111">
        <v>3.2566000000000002</v>
      </c>
      <c r="AW28" s="111">
        <v>3.1788939108999998</v>
      </c>
      <c r="AX28" s="111">
        <v>3.1813460822000001</v>
      </c>
      <c r="AY28" s="111">
        <v>3.1503809508999998</v>
      </c>
      <c r="AZ28" s="111">
        <v>3.1361644429000002</v>
      </c>
      <c r="BA28" s="111">
        <v>3.1342454888</v>
      </c>
      <c r="BB28" s="111">
        <v>3.1308989675999999</v>
      </c>
      <c r="BC28" s="111">
        <v>3.1344608144000001</v>
      </c>
      <c r="BD28" s="468">
        <v>3.1488600470999999</v>
      </c>
      <c r="BE28" s="468">
        <v>3.1477444226000002</v>
      </c>
      <c r="BF28" s="468">
        <v>3.1681595438999999</v>
      </c>
      <c r="BG28" s="468">
        <v>3.1673303270000002</v>
      </c>
      <c r="BH28" s="468">
        <v>3.1698501462999999</v>
      </c>
      <c r="BI28" s="468">
        <v>3.1731481422000001</v>
      </c>
      <c r="BJ28" s="468">
        <v>3.1763222994000002</v>
      </c>
      <c r="BK28" s="468">
        <v>3.1793751752000001</v>
      </c>
      <c r="BL28" s="468">
        <v>3.1822994499999999</v>
      </c>
      <c r="BM28" s="468">
        <v>3.1848953775000002</v>
      </c>
      <c r="BN28" s="468">
        <v>3.1931510023</v>
      </c>
      <c r="BO28" s="468">
        <v>3.1959050980999999</v>
      </c>
      <c r="BP28" s="468">
        <v>3.2492427055999999</v>
      </c>
      <c r="BQ28" s="468">
        <v>3.2600730259000001</v>
      </c>
      <c r="BR28" s="468">
        <v>3.2993643017999998</v>
      </c>
      <c r="BS28" s="468">
        <v>3.2986791274999998</v>
      </c>
      <c r="BT28" s="468">
        <v>3.3369684728000002</v>
      </c>
      <c r="BU28" s="468">
        <v>3.3364897251999999</v>
      </c>
      <c r="BV28" s="468">
        <v>3.3362216981000001</v>
      </c>
    </row>
    <row r="29" spans="1:74" ht="11.1" customHeight="1" x14ac:dyDescent="0.2">
      <c r="A29" s="398" t="s">
        <v>170</v>
      </c>
      <c r="B29" s="483" t="s">
        <v>228</v>
      </c>
      <c r="C29" s="354">
        <v>0.9675397</v>
      </c>
      <c r="D29" s="354">
        <v>0.96476969999999995</v>
      </c>
      <c r="E29" s="354">
        <v>1.0877449903</v>
      </c>
      <c r="F29" s="354">
        <v>1.1176801000000001</v>
      </c>
      <c r="G29" s="354">
        <v>0.84726970000000001</v>
      </c>
      <c r="H29" s="354">
        <v>0.90226969999999995</v>
      </c>
      <c r="I29" s="354">
        <v>0.90126969999999995</v>
      </c>
      <c r="J29" s="354">
        <v>0.93026969999999998</v>
      </c>
      <c r="K29" s="354">
        <v>0.92626969999999997</v>
      </c>
      <c r="L29" s="354">
        <v>0.9532697</v>
      </c>
      <c r="M29" s="354">
        <v>0.94926969999999999</v>
      </c>
      <c r="N29" s="354">
        <v>0.9542697</v>
      </c>
      <c r="O29" s="354">
        <v>0.96741520000000003</v>
      </c>
      <c r="P29" s="354">
        <v>0.95841520000000002</v>
      </c>
      <c r="Q29" s="354">
        <v>0.96141520000000003</v>
      </c>
      <c r="R29" s="354">
        <v>0.95941520000000002</v>
      </c>
      <c r="S29" s="354">
        <v>0.96441520000000003</v>
      </c>
      <c r="T29" s="354">
        <v>0.97141520000000003</v>
      </c>
      <c r="U29" s="354">
        <v>0.97541520000000004</v>
      </c>
      <c r="V29" s="354">
        <v>0.98235182236999996</v>
      </c>
      <c r="W29" s="354">
        <v>0.99235182236999997</v>
      </c>
      <c r="X29" s="354">
        <v>1.0013518224</v>
      </c>
      <c r="Y29" s="354">
        <v>1.0073518224</v>
      </c>
      <c r="Z29" s="354">
        <v>1.0193518224</v>
      </c>
      <c r="AA29" s="354">
        <v>1.0373693427999999</v>
      </c>
      <c r="AB29" s="354">
        <v>1.0463693428</v>
      </c>
      <c r="AC29" s="354">
        <v>1.0533693427999999</v>
      </c>
      <c r="AD29" s="354">
        <v>1.0583693428000001</v>
      </c>
      <c r="AE29" s="354">
        <v>1.0623693428000001</v>
      </c>
      <c r="AF29" s="354">
        <v>1.0783693428000001</v>
      </c>
      <c r="AG29" s="354">
        <v>1.0933693428</v>
      </c>
      <c r="AH29" s="354">
        <v>1.1003689999999999</v>
      </c>
      <c r="AI29" s="354">
        <v>1.1003693428000001</v>
      </c>
      <c r="AJ29" s="354">
        <v>1.1033693428</v>
      </c>
      <c r="AK29" s="354">
        <v>1.0703693428000001</v>
      </c>
      <c r="AL29" s="354">
        <v>1.0653919999999999</v>
      </c>
      <c r="AM29" s="354">
        <v>1.0743693428000001</v>
      </c>
      <c r="AN29" s="354">
        <v>1.0703</v>
      </c>
      <c r="AO29" s="354">
        <v>1.0723</v>
      </c>
      <c r="AP29" s="354">
        <v>1.0752999999999999</v>
      </c>
      <c r="AQ29" s="354">
        <v>1.0532999999999999</v>
      </c>
      <c r="AR29" s="354">
        <v>1.0495000000000001</v>
      </c>
      <c r="AS29" s="354">
        <v>1.0478000000000001</v>
      </c>
      <c r="AT29" s="354">
        <v>1.0504</v>
      </c>
      <c r="AU29" s="354">
        <v>1.0501</v>
      </c>
      <c r="AV29" s="354">
        <v>1.0499000000000001</v>
      </c>
      <c r="AW29" s="354">
        <v>1.0438485255000001</v>
      </c>
      <c r="AX29" s="354">
        <v>1.0473244355</v>
      </c>
      <c r="AY29" s="354">
        <v>1.0151610097999999</v>
      </c>
      <c r="AZ29" s="354">
        <v>1.0018876102000001</v>
      </c>
      <c r="BA29" s="354">
        <v>1.0013274309</v>
      </c>
      <c r="BB29" s="354">
        <v>0.99955319760000005</v>
      </c>
      <c r="BC29" s="354">
        <v>1.0042630713</v>
      </c>
      <c r="BD29" s="434">
        <v>1.004245493</v>
      </c>
      <c r="BE29" s="434">
        <v>1.0042076843000001</v>
      </c>
      <c r="BF29" s="434">
        <v>1.0041772164</v>
      </c>
      <c r="BG29" s="434">
        <v>1.0042114895000001</v>
      </c>
      <c r="BH29" s="434">
        <v>1.0079837212</v>
      </c>
      <c r="BI29" s="434">
        <v>1.0117919076999999</v>
      </c>
      <c r="BJ29" s="434">
        <v>1.0157146918</v>
      </c>
      <c r="BK29" s="434">
        <v>1.0154582478</v>
      </c>
      <c r="BL29" s="434">
        <v>1.0192262995000001</v>
      </c>
      <c r="BM29" s="434">
        <v>1.0229971382</v>
      </c>
      <c r="BN29" s="434">
        <v>1.0267443426</v>
      </c>
      <c r="BO29" s="434">
        <v>1.0305472537</v>
      </c>
      <c r="BP29" s="434">
        <v>1.0343538983</v>
      </c>
      <c r="BQ29" s="434">
        <v>1.0381408346000001</v>
      </c>
      <c r="BR29" s="434">
        <v>1.0419291621</v>
      </c>
      <c r="BS29" s="434">
        <v>1.0419711609</v>
      </c>
      <c r="BT29" s="434">
        <v>1.0511963184999999</v>
      </c>
      <c r="BU29" s="434">
        <v>1.0511901207000001</v>
      </c>
      <c r="BV29" s="434">
        <v>1.0513010984</v>
      </c>
    </row>
    <row r="30" spans="1:74" ht="11.1" customHeight="1" x14ac:dyDescent="0.2">
      <c r="A30" s="398" t="s">
        <v>639</v>
      </c>
      <c r="B30" s="483" t="s">
        <v>1086</v>
      </c>
      <c r="C30" s="354">
        <v>1.7436902000000001</v>
      </c>
      <c r="D30" s="354">
        <v>1.7336902000000001</v>
      </c>
      <c r="E30" s="354">
        <v>1.7406902</v>
      </c>
      <c r="F30" s="354">
        <v>1.7666902</v>
      </c>
      <c r="G30" s="354">
        <v>1.7636902000000001</v>
      </c>
      <c r="H30" s="354">
        <v>1.7766902</v>
      </c>
      <c r="I30" s="354">
        <v>1.7786902</v>
      </c>
      <c r="J30" s="354">
        <v>1.7766902</v>
      </c>
      <c r="K30" s="354">
        <v>1.7766902</v>
      </c>
      <c r="L30" s="354">
        <v>1.7766902</v>
      </c>
      <c r="M30" s="354">
        <v>1.7756902000000001</v>
      </c>
      <c r="N30" s="354">
        <v>1.7856901999999999</v>
      </c>
      <c r="O30" s="354">
        <v>1.800457</v>
      </c>
      <c r="P30" s="354">
        <v>1.8054570000000001</v>
      </c>
      <c r="Q30" s="354">
        <v>1.8074570000000001</v>
      </c>
      <c r="R30" s="354">
        <v>1.822457</v>
      </c>
      <c r="S30" s="354">
        <v>1.822457</v>
      </c>
      <c r="T30" s="354">
        <v>1.8274570000000001</v>
      </c>
      <c r="U30" s="354">
        <v>1.830457</v>
      </c>
      <c r="V30" s="354">
        <v>1.8301229125</v>
      </c>
      <c r="W30" s="354">
        <v>1.8301229125</v>
      </c>
      <c r="X30" s="354">
        <v>1.8331229124999999</v>
      </c>
      <c r="Y30" s="354">
        <v>1.8231229124999999</v>
      </c>
      <c r="Z30" s="354">
        <v>1.8351229124999999</v>
      </c>
      <c r="AA30" s="354">
        <v>1.8532152294999999</v>
      </c>
      <c r="AB30" s="354">
        <v>1.8532152294999999</v>
      </c>
      <c r="AC30" s="354">
        <v>1.8582152295000001</v>
      </c>
      <c r="AD30" s="354">
        <v>1.8582152295000001</v>
      </c>
      <c r="AE30" s="354">
        <v>1.8582152295000001</v>
      </c>
      <c r="AF30" s="354">
        <v>1.8582152295000001</v>
      </c>
      <c r="AG30" s="354">
        <v>1.8582152295000001</v>
      </c>
      <c r="AH30" s="354">
        <v>1.858215</v>
      </c>
      <c r="AI30" s="354">
        <v>1.8582152295000001</v>
      </c>
      <c r="AJ30" s="354">
        <v>1.8582152295000001</v>
      </c>
      <c r="AK30" s="354">
        <v>1.8582152295000001</v>
      </c>
      <c r="AL30" s="354">
        <v>1.858215</v>
      </c>
      <c r="AM30" s="354">
        <v>1.8582152295000001</v>
      </c>
      <c r="AN30" s="354">
        <v>1.8582000000000001</v>
      </c>
      <c r="AO30" s="354">
        <v>1.8582000000000001</v>
      </c>
      <c r="AP30" s="354">
        <v>1.8582000000000001</v>
      </c>
      <c r="AQ30" s="354">
        <v>1.8583000000000001</v>
      </c>
      <c r="AR30" s="354">
        <v>1.8584000000000001</v>
      </c>
      <c r="AS30" s="354">
        <v>1.8584000000000001</v>
      </c>
      <c r="AT30" s="354">
        <v>1.8584000000000001</v>
      </c>
      <c r="AU30" s="354">
        <v>1.8584000000000001</v>
      </c>
      <c r="AV30" s="354">
        <v>1.8583000000000001</v>
      </c>
      <c r="AW30" s="354">
        <v>1.8584907602</v>
      </c>
      <c r="AX30" s="354">
        <v>1.8585269694</v>
      </c>
      <c r="AY30" s="354">
        <v>1.8583478093000001</v>
      </c>
      <c r="AZ30" s="354">
        <v>1.8585784844</v>
      </c>
      <c r="BA30" s="354">
        <v>1.8584571619000001</v>
      </c>
      <c r="BB30" s="354">
        <v>1.8584163053</v>
      </c>
      <c r="BC30" s="354">
        <v>1.8584490008000001</v>
      </c>
      <c r="BD30" s="434">
        <v>1.8585811018</v>
      </c>
      <c r="BE30" s="434">
        <v>1.8585326900000001</v>
      </c>
      <c r="BF30" s="434">
        <v>1.8585637898</v>
      </c>
      <c r="BG30" s="434">
        <v>1.8585875868999999</v>
      </c>
      <c r="BH30" s="434">
        <v>1.8584818931</v>
      </c>
      <c r="BI30" s="434">
        <v>1.8585612231999999</v>
      </c>
      <c r="BJ30" s="434">
        <v>1.8586673986</v>
      </c>
      <c r="BK30" s="434">
        <v>1.8584799349000001</v>
      </c>
      <c r="BL30" s="434">
        <v>1.8586974314</v>
      </c>
      <c r="BM30" s="434">
        <v>1.8586043966000001</v>
      </c>
      <c r="BN30" s="434">
        <v>1.8585428822000001</v>
      </c>
      <c r="BO30" s="434">
        <v>1.8585645658000001</v>
      </c>
      <c r="BP30" s="434">
        <v>1.9086935762999999</v>
      </c>
      <c r="BQ30" s="434">
        <v>1.9086461859999999</v>
      </c>
      <c r="BR30" s="434">
        <v>1.9446482661</v>
      </c>
      <c r="BS30" s="434">
        <v>1.9446817761999999</v>
      </c>
      <c r="BT30" s="434">
        <v>1.9745842593</v>
      </c>
      <c r="BU30" s="434">
        <v>1.9746549742999999</v>
      </c>
      <c r="BV30" s="434">
        <v>1.9747672335999999</v>
      </c>
    </row>
    <row r="31" spans="1:74" ht="11.1" customHeight="1" x14ac:dyDescent="0.2">
      <c r="A31" s="398"/>
      <c r="B31" s="483"/>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434"/>
      <c r="BE31" s="434"/>
      <c r="BF31" s="434"/>
      <c r="BG31" s="434"/>
      <c r="BH31" s="434"/>
      <c r="BI31" s="434"/>
      <c r="BJ31" s="434"/>
      <c r="BK31" s="434"/>
      <c r="BL31" s="434"/>
      <c r="BM31" s="434"/>
      <c r="BN31" s="434"/>
      <c r="BO31" s="434"/>
      <c r="BP31" s="434"/>
      <c r="BQ31" s="434"/>
      <c r="BR31" s="434"/>
      <c r="BS31" s="434"/>
      <c r="BT31" s="434"/>
      <c r="BU31" s="434"/>
      <c r="BV31" s="434"/>
    </row>
    <row r="32" spans="1:74" s="305" customFormat="1" ht="11.1" customHeight="1" x14ac:dyDescent="0.2">
      <c r="A32" s="475" t="s">
        <v>231</v>
      </c>
      <c r="B32" s="482" t="s">
        <v>1096</v>
      </c>
      <c r="C32" s="111">
        <v>2.9961511694</v>
      </c>
      <c r="D32" s="111">
        <v>2.9407344491999998</v>
      </c>
      <c r="E32" s="111">
        <v>3.0249456884999999</v>
      </c>
      <c r="F32" s="111">
        <v>2.9180186214999999</v>
      </c>
      <c r="G32" s="111">
        <v>2.8703617804000001</v>
      </c>
      <c r="H32" s="111">
        <v>2.8099071979999999</v>
      </c>
      <c r="I32" s="111">
        <v>2.7316922816</v>
      </c>
      <c r="J32" s="111">
        <v>2.7571939499</v>
      </c>
      <c r="K32" s="111">
        <v>2.8046371049999999</v>
      </c>
      <c r="L32" s="111">
        <v>2.6781864460000002</v>
      </c>
      <c r="M32" s="111">
        <v>2.6973455843999998</v>
      </c>
      <c r="N32" s="111">
        <v>2.6511971142999999</v>
      </c>
      <c r="O32" s="111">
        <v>2.6732761942000001</v>
      </c>
      <c r="P32" s="111">
        <v>2.6575075542</v>
      </c>
      <c r="Q32" s="111">
        <v>2.6840115302999998</v>
      </c>
      <c r="R32" s="111">
        <v>2.6721489824</v>
      </c>
      <c r="S32" s="111">
        <v>2.6268335830999998</v>
      </c>
      <c r="T32" s="111">
        <v>2.6149965434000002</v>
      </c>
      <c r="U32" s="111">
        <v>2.6155415861</v>
      </c>
      <c r="V32" s="111">
        <v>2.5591106348000001</v>
      </c>
      <c r="W32" s="111">
        <v>2.6389265311000001</v>
      </c>
      <c r="X32" s="111">
        <v>2.5919674997</v>
      </c>
      <c r="Y32" s="111">
        <v>2.6169784049999998</v>
      </c>
      <c r="Z32" s="111">
        <v>2.6593888308999998</v>
      </c>
      <c r="AA32" s="111">
        <v>2.6036573697000001</v>
      </c>
      <c r="AB32" s="111">
        <v>2.6715750479000002</v>
      </c>
      <c r="AC32" s="111">
        <v>2.6418012818999999</v>
      </c>
      <c r="AD32" s="111">
        <v>2.6871350987999998</v>
      </c>
      <c r="AE32" s="111">
        <v>2.6810110685000001</v>
      </c>
      <c r="AF32" s="111">
        <v>2.7498124417000001</v>
      </c>
      <c r="AG32" s="111">
        <v>2.6651265383</v>
      </c>
      <c r="AH32" s="111">
        <v>2.7130945036999998</v>
      </c>
      <c r="AI32" s="111">
        <v>2.6820763507000001</v>
      </c>
      <c r="AJ32" s="111">
        <v>2.6394457032999998</v>
      </c>
      <c r="AK32" s="111">
        <v>2.5967018660000001</v>
      </c>
      <c r="AL32" s="111">
        <v>2.6317425037</v>
      </c>
      <c r="AM32" s="111">
        <v>2.6248645117999998</v>
      </c>
      <c r="AN32" s="111">
        <v>2.5512999999999999</v>
      </c>
      <c r="AO32" s="111">
        <v>2.4872999999999998</v>
      </c>
      <c r="AP32" s="111">
        <v>2.5752999999999999</v>
      </c>
      <c r="AQ32" s="111">
        <v>2.6730999999999998</v>
      </c>
      <c r="AR32" s="111">
        <v>2.6594000000000002</v>
      </c>
      <c r="AS32" s="111">
        <v>2.6985000000000001</v>
      </c>
      <c r="AT32" s="111">
        <v>2.6454</v>
      </c>
      <c r="AU32" s="111">
        <v>2.6585999999999999</v>
      </c>
      <c r="AV32" s="111">
        <v>2.7357999999999998</v>
      </c>
      <c r="AW32" s="111">
        <v>2.6556788983000001</v>
      </c>
      <c r="AX32" s="111">
        <v>2.7382633441999999</v>
      </c>
      <c r="AY32" s="111">
        <v>2.6845971350000002</v>
      </c>
      <c r="AZ32" s="111">
        <v>2.7091669207</v>
      </c>
      <c r="BA32" s="111">
        <v>2.5898754359999998</v>
      </c>
      <c r="BB32" s="111">
        <v>2.5140716080000001</v>
      </c>
      <c r="BC32" s="111">
        <v>2.5353645296999998</v>
      </c>
      <c r="BD32" s="468">
        <v>2.5390050779000002</v>
      </c>
      <c r="BE32" s="468">
        <v>2.6431073626999999</v>
      </c>
      <c r="BF32" s="468">
        <v>2.6581500918000001</v>
      </c>
      <c r="BG32" s="468">
        <v>2.6770673008000001</v>
      </c>
      <c r="BH32" s="468">
        <v>2.6771932996999999</v>
      </c>
      <c r="BI32" s="468">
        <v>2.6949751206000001</v>
      </c>
      <c r="BJ32" s="468">
        <v>2.7157634742000001</v>
      </c>
      <c r="BK32" s="468">
        <v>2.6663954567000001</v>
      </c>
      <c r="BL32" s="468">
        <v>2.6760897645999999</v>
      </c>
      <c r="BM32" s="468">
        <v>2.6802916327999999</v>
      </c>
      <c r="BN32" s="468">
        <v>2.6735673270999998</v>
      </c>
      <c r="BO32" s="468">
        <v>2.6780190978</v>
      </c>
      <c r="BP32" s="468">
        <v>2.6776998783999999</v>
      </c>
      <c r="BQ32" s="468">
        <v>2.6609898099999998</v>
      </c>
      <c r="BR32" s="468">
        <v>2.6603826905000001</v>
      </c>
      <c r="BS32" s="468">
        <v>2.6598392705</v>
      </c>
      <c r="BT32" s="468">
        <v>2.6380046888000002</v>
      </c>
      <c r="BU32" s="468">
        <v>2.6375330989000001</v>
      </c>
      <c r="BV32" s="468">
        <v>2.6371477948000002</v>
      </c>
    </row>
    <row r="33" spans="1:74" ht="11.1" customHeight="1" x14ac:dyDescent="0.2">
      <c r="A33" s="398" t="s">
        <v>927</v>
      </c>
      <c r="B33" s="483" t="s">
        <v>1087</v>
      </c>
      <c r="C33" s="354">
        <v>1.433154</v>
      </c>
      <c r="D33" s="354">
        <v>1.383154</v>
      </c>
      <c r="E33" s="354">
        <v>1.4831540000000001</v>
      </c>
      <c r="F33" s="354">
        <v>1.403154</v>
      </c>
      <c r="G33" s="354">
        <v>1.363154</v>
      </c>
      <c r="H33" s="354">
        <v>1.3031539999999999</v>
      </c>
      <c r="I33" s="354">
        <v>1.2331540000000001</v>
      </c>
      <c r="J33" s="354">
        <v>1.2631540000000001</v>
      </c>
      <c r="K33" s="354">
        <v>1.3231539999999999</v>
      </c>
      <c r="L33" s="354">
        <v>1.2131540000000001</v>
      </c>
      <c r="M33" s="354">
        <v>1.2331540000000001</v>
      </c>
      <c r="N33" s="354">
        <v>1.183154</v>
      </c>
      <c r="O33" s="354">
        <v>1.1915733428999999</v>
      </c>
      <c r="P33" s="354">
        <v>1.1815733428999999</v>
      </c>
      <c r="Q33" s="354">
        <v>1.2215733429</v>
      </c>
      <c r="R33" s="354">
        <v>1.2015733429</v>
      </c>
      <c r="S33" s="354">
        <v>1.1615733428999999</v>
      </c>
      <c r="T33" s="354">
        <v>1.1515733428999999</v>
      </c>
      <c r="U33" s="354">
        <v>1.2015733429</v>
      </c>
      <c r="V33" s="354">
        <v>1.1616156249</v>
      </c>
      <c r="W33" s="354">
        <v>1.2316156249000001</v>
      </c>
      <c r="X33" s="354">
        <v>1.1816156249</v>
      </c>
      <c r="Y33" s="354">
        <v>1.2116156249000001</v>
      </c>
      <c r="Z33" s="354">
        <v>1.2616156248999999</v>
      </c>
      <c r="AA33" s="354">
        <v>1.2080940937</v>
      </c>
      <c r="AB33" s="354">
        <v>1.2680940937</v>
      </c>
      <c r="AC33" s="354">
        <v>1.2380940937</v>
      </c>
      <c r="AD33" s="354">
        <v>1.2880940937000001</v>
      </c>
      <c r="AE33" s="354">
        <v>1.2480940937</v>
      </c>
      <c r="AF33" s="354">
        <v>1.2880940937000001</v>
      </c>
      <c r="AG33" s="354">
        <v>1.2280940937</v>
      </c>
      <c r="AH33" s="354">
        <v>1.268097</v>
      </c>
      <c r="AI33" s="354">
        <v>1.2380940937</v>
      </c>
      <c r="AJ33" s="354">
        <v>1.1980940937</v>
      </c>
      <c r="AK33" s="354">
        <v>1.1580940936999999</v>
      </c>
      <c r="AL33" s="354">
        <v>1.198097</v>
      </c>
      <c r="AM33" s="354">
        <v>1.2380940937</v>
      </c>
      <c r="AN33" s="354">
        <v>1.1679999999999999</v>
      </c>
      <c r="AO33" s="354">
        <v>1.1080000000000001</v>
      </c>
      <c r="AP33" s="354">
        <v>1.1879999999999999</v>
      </c>
      <c r="AQ33" s="354">
        <v>1.268</v>
      </c>
      <c r="AR33" s="354">
        <v>1.238</v>
      </c>
      <c r="AS33" s="354">
        <v>1.268</v>
      </c>
      <c r="AT33" s="354">
        <v>1.208</v>
      </c>
      <c r="AU33" s="354">
        <v>1.208</v>
      </c>
      <c r="AV33" s="354">
        <v>1.268</v>
      </c>
      <c r="AW33" s="354">
        <v>1.1855047296000001</v>
      </c>
      <c r="AX33" s="354">
        <v>1.2655001507999999</v>
      </c>
      <c r="AY33" s="354">
        <v>1.1934906642000001</v>
      </c>
      <c r="AZ33" s="354">
        <v>1.2334614945</v>
      </c>
      <c r="BA33" s="354">
        <v>1.1834768361000001</v>
      </c>
      <c r="BB33" s="354">
        <v>1.1334820026000001</v>
      </c>
      <c r="BC33" s="354">
        <v>1.1434778682</v>
      </c>
      <c r="BD33" s="434">
        <v>1.1434611635</v>
      </c>
      <c r="BE33" s="434">
        <v>1.1234672853000001</v>
      </c>
      <c r="BF33" s="434">
        <v>1.1234633527</v>
      </c>
      <c r="BG33" s="434">
        <v>1.1234603433999999</v>
      </c>
      <c r="BH33" s="434">
        <v>1.1034737088</v>
      </c>
      <c r="BI33" s="434">
        <v>1.1034636771999999</v>
      </c>
      <c r="BJ33" s="434">
        <v>1.1034502509999999</v>
      </c>
      <c r="BK33" s="434">
        <v>1.0835986408</v>
      </c>
      <c r="BL33" s="434">
        <v>1.0835711374999999</v>
      </c>
      <c r="BM33" s="434">
        <v>1.0835829021000001</v>
      </c>
      <c r="BN33" s="434">
        <v>1.0735906808</v>
      </c>
      <c r="BO33" s="434">
        <v>1.0735879389</v>
      </c>
      <c r="BP33" s="434">
        <v>1.073571625</v>
      </c>
      <c r="BQ33" s="434">
        <v>1.0635776177</v>
      </c>
      <c r="BR33" s="434">
        <v>1.0635773547</v>
      </c>
      <c r="BS33" s="434">
        <v>1.0635731172</v>
      </c>
      <c r="BT33" s="434">
        <v>1.0435854486</v>
      </c>
      <c r="BU33" s="434">
        <v>1.0435765064</v>
      </c>
      <c r="BV33" s="434">
        <v>1.0435623108000001</v>
      </c>
    </row>
    <row r="34" spans="1:74" ht="11.1" customHeight="1" x14ac:dyDescent="0.2">
      <c r="A34" s="398" t="s">
        <v>174</v>
      </c>
      <c r="B34" s="483" t="s">
        <v>1088</v>
      </c>
      <c r="C34" s="354">
        <v>0.7065264</v>
      </c>
      <c r="D34" s="354">
        <v>0.70889959999999996</v>
      </c>
      <c r="E34" s="354">
        <v>0.68923670000000004</v>
      </c>
      <c r="F34" s="354">
        <v>0.69440740000000001</v>
      </c>
      <c r="G34" s="354">
        <v>0.68908049999999998</v>
      </c>
      <c r="H34" s="354">
        <v>0.69727810000000001</v>
      </c>
      <c r="I34" s="354">
        <v>0.68300890000000003</v>
      </c>
      <c r="J34" s="354">
        <v>0.67902680000000004</v>
      </c>
      <c r="K34" s="354">
        <v>0.66734490000000002</v>
      </c>
      <c r="L34" s="354">
        <v>0.6562287</v>
      </c>
      <c r="M34" s="354">
        <v>0.65571690000000005</v>
      </c>
      <c r="N34" s="354">
        <v>0.65362169999999997</v>
      </c>
      <c r="O34" s="354">
        <v>0.65846550000000004</v>
      </c>
      <c r="P34" s="354">
        <v>0.65853620000000002</v>
      </c>
      <c r="Q34" s="354">
        <v>0.66017079999999995</v>
      </c>
      <c r="R34" s="354">
        <v>0.67140979999999995</v>
      </c>
      <c r="S34" s="354">
        <v>0.66898060000000004</v>
      </c>
      <c r="T34" s="354">
        <v>0.66622650000000005</v>
      </c>
      <c r="U34" s="354">
        <v>0.65485020000000005</v>
      </c>
      <c r="V34" s="354">
        <v>0.64989267737</v>
      </c>
      <c r="W34" s="354">
        <v>0.65428077737000001</v>
      </c>
      <c r="X34" s="354">
        <v>0.65609897737</v>
      </c>
      <c r="Y34" s="354">
        <v>0.65869077737000004</v>
      </c>
      <c r="Z34" s="354">
        <v>0.66050081186999998</v>
      </c>
      <c r="AA34" s="354">
        <v>0.65275904120999995</v>
      </c>
      <c r="AB34" s="354">
        <v>0.65368284120999998</v>
      </c>
      <c r="AC34" s="354">
        <v>0.66093974120999999</v>
      </c>
      <c r="AD34" s="354">
        <v>0.65439424121000001</v>
      </c>
      <c r="AE34" s="354">
        <v>0.68965694120999999</v>
      </c>
      <c r="AF34" s="354">
        <v>0.68812964120999998</v>
      </c>
      <c r="AG34" s="354">
        <v>0.66336204120999998</v>
      </c>
      <c r="AH34" s="354">
        <v>0.67188800000000004</v>
      </c>
      <c r="AI34" s="354">
        <v>0.66484834121000003</v>
      </c>
      <c r="AJ34" s="354">
        <v>0.66328164120999999</v>
      </c>
      <c r="AK34" s="354">
        <v>0.66809584120999999</v>
      </c>
      <c r="AL34" s="354">
        <v>0.66778599999999999</v>
      </c>
      <c r="AM34" s="354">
        <v>0.65638914121000003</v>
      </c>
      <c r="AN34" s="354">
        <v>0.66180000000000005</v>
      </c>
      <c r="AO34" s="354">
        <v>0.66700000000000004</v>
      </c>
      <c r="AP34" s="354">
        <v>0.68330000000000002</v>
      </c>
      <c r="AQ34" s="354">
        <v>0.66769999999999996</v>
      </c>
      <c r="AR34" s="354">
        <v>0.66910000000000003</v>
      </c>
      <c r="AS34" s="354">
        <v>0.66839999999999999</v>
      </c>
      <c r="AT34" s="354">
        <v>0.67100000000000004</v>
      </c>
      <c r="AU34" s="354">
        <v>0.65890000000000004</v>
      </c>
      <c r="AV34" s="354">
        <v>0.66539999999999999</v>
      </c>
      <c r="AW34" s="354">
        <v>0.66423182251000001</v>
      </c>
      <c r="AX34" s="354">
        <v>0.66193008392999997</v>
      </c>
      <c r="AY34" s="354">
        <v>0.65937142478999999</v>
      </c>
      <c r="AZ34" s="354">
        <v>0.65377340007999996</v>
      </c>
      <c r="BA34" s="354">
        <v>0.65405891219000001</v>
      </c>
      <c r="BB34" s="354">
        <v>0.64344575868999998</v>
      </c>
      <c r="BC34" s="354">
        <v>0.64476448966</v>
      </c>
      <c r="BD34" s="434">
        <v>0.64320743721999996</v>
      </c>
      <c r="BE34" s="434">
        <v>0.64453760641000002</v>
      </c>
      <c r="BF34" s="434">
        <v>0.64305075060000005</v>
      </c>
      <c r="BG34" s="434">
        <v>0.64304147062999994</v>
      </c>
      <c r="BH34" s="434">
        <v>0.64454749431000002</v>
      </c>
      <c r="BI34" s="434">
        <v>0.64328629357</v>
      </c>
      <c r="BJ34" s="434">
        <v>0.64497520553999999</v>
      </c>
      <c r="BK34" s="434">
        <v>0.62154368965999995</v>
      </c>
      <c r="BL34" s="434">
        <v>0.62151462597999996</v>
      </c>
      <c r="BM34" s="434">
        <v>0.62152705805999997</v>
      </c>
      <c r="BN34" s="434">
        <v>0.62153527811999998</v>
      </c>
      <c r="BO34" s="434">
        <v>0.62153238059000004</v>
      </c>
      <c r="BP34" s="434">
        <v>0.62151514112999995</v>
      </c>
      <c r="BQ34" s="434">
        <v>0.62152147382</v>
      </c>
      <c r="BR34" s="434">
        <v>0.62152119584999999</v>
      </c>
      <c r="BS34" s="434">
        <v>0.62151671795999996</v>
      </c>
      <c r="BT34" s="434">
        <v>0.62152974897000002</v>
      </c>
      <c r="BU34" s="434">
        <v>0.62152029944999998</v>
      </c>
      <c r="BV34" s="434">
        <v>0.62150529843000002</v>
      </c>
    </row>
    <row r="35" spans="1:74" ht="11.1" customHeight="1" x14ac:dyDescent="0.2">
      <c r="A35" s="398"/>
      <c r="B35" s="483"/>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434"/>
      <c r="BE35" s="434"/>
      <c r="BF35" s="434"/>
      <c r="BG35" s="434"/>
      <c r="BH35" s="434"/>
      <c r="BI35" s="434"/>
      <c r="BJ35" s="434"/>
      <c r="BK35" s="434"/>
      <c r="BL35" s="434"/>
      <c r="BM35" s="434"/>
      <c r="BN35" s="434"/>
      <c r="BO35" s="434"/>
      <c r="BP35" s="434"/>
      <c r="BQ35" s="434"/>
      <c r="BR35" s="434"/>
      <c r="BS35" s="434"/>
      <c r="BT35" s="434"/>
      <c r="BU35" s="434"/>
      <c r="BV35" s="434"/>
    </row>
    <row r="36" spans="1:74" s="305" customFormat="1" ht="11.1" customHeight="1" x14ac:dyDescent="0.2">
      <c r="A36" s="475" t="s">
        <v>230</v>
      </c>
      <c r="B36" s="482" t="s">
        <v>1097</v>
      </c>
      <c r="C36" s="111">
        <v>9.3230822620999998</v>
      </c>
      <c r="D36" s="111">
        <v>9.1593851154999992</v>
      </c>
      <c r="E36" s="111">
        <v>9.2137627795999997</v>
      </c>
      <c r="F36" s="111">
        <v>8.9637926539000006</v>
      </c>
      <c r="G36" s="111">
        <v>8.8995092287999995</v>
      </c>
      <c r="H36" s="111">
        <v>9.0591104620999996</v>
      </c>
      <c r="I36" s="111">
        <v>8.9827722167000008</v>
      </c>
      <c r="J36" s="111">
        <v>9.0874512119999995</v>
      </c>
      <c r="K36" s="111">
        <v>8.9571193741999995</v>
      </c>
      <c r="L36" s="111">
        <v>8.9688944043000003</v>
      </c>
      <c r="M36" s="111">
        <v>8.9682536439000007</v>
      </c>
      <c r="N36" s="111">
        <v>8.9392593963000007</v>
      </c>
      <c r="O36" s="111">
        <v>9.2092096272999999</v>
      </c>
      <c r="P36" s="111">
        <v>9.0682470745000003</v>
      </c>
      <c r="Q36" s="111">
        <v>9.2215243688000008</v>
      </c>
      <c r="R36" s="111">
        <v>9.1394775878000001</v>
      </c>
      <c r="S36" s="111">
        <v>9.0773685185000001</v>
      </c>
      <c r="T36" s="111">
        <v>9.0993399499999992</v>
      </c>
      <c r="U36" s="111">
        <v>9.0263348216000008</v>
      </c>
      <c r="V36" s="111">
        <v>9.0220918065000006</v>
      </c>
      <c r="W36" s="111">
        <v>9.0555199007000002</v>
      </c>
      <c r="X36" s="111">
        <v>8.9188176646000006</v>
      </c>
      <c r="Y36" s="111">
        <v>9.0603139540999997</v>
      </c>
      <c r="Z36" s="111">
        <v>8.8980156420000007</v>
      </c>
      <c r="AA36" s="111">
        <v>9.1754264186000007</v>
      </c>
      <c r="AB36" s="111">
        <v>9.1563351734000005</v>
      </c>
      <c r="AC36" s="111">
        <v>9.1800819734000001</v>
      </c>
      <c r="AD36" s="111">
        <v>9.1448239733999994</v>
      </c>
      <c r="AE36" s="111">
        <v>9.1329125285000003</v>
      </c>
      <c r="AF36" s="111">
        <v>9.2132708001000001</v>
      </c>
      <c r="AG36" s="111">
        <v>8.8263181278000005</v>
      </c>
      <c r="AH36" s="111">
        <v>8.8384160000000005</v>
      </c>
      <c r="AI36" s="111">
        <v>8.9398332006000008</v>
      </c>
      <c r="AJ36" s="111">
        <v>8.9334478756000006</v>
      </c>
      <c r="AK36" s="111">
        <v>9.0552265305000006</v>
      </c>
      <c r="AL36" s="111">
        <v>8.9999269999999996</v>
      </c>
      <c r="AM36" s="111">
        <v>9.1692342520000008</v>
      </c>
      <c r="AN36" s="111">
        <v>9.2512000000000008</v>
      </c>
      <c r="AO36" s="111">
        <v>9.2011000000000003</v>
      </c>
      <c r="AP36" s="111">
        <v>9.1511999999999993</v>
      </c>
      <c r="AQ36" s="111">
        <v>9.2063000000000006</v>
      </c>
      <c r="AR36" s="111">
        <v>9.3657000000000004</v>
      </c>
      <c r="AS36" s="111">
        <v>9.1401000000000003</v>
      </c>
      <c r="AT36" s="111">
        <v>9.093</v>
      </c>
      <c r="AU36" s="111">
        <v>9.1277000000000008</v>
      </c>
      <c r="AV36" s="111">
        <v>9.0972000000000008</v>
      </c>
      <c r="AW36" s="111">
        <v>9.2960475197000001</v>
      </c>
      <c r="AX36" s="111">
        <v>9.3582131519999994</v>
      </c>
      <c r="AY36" s="111">
        <v>9.4751696627000008</v>
      </c>
      <c r="AZ36" s="111">
        <v>9.4309559844000006</v>
      </c>
      <c r="BA36" s="111">
        <v>9.4982507579999993</v>
      </c>
      <c r="BB36" s="111">
        <v>9.4147807035</v>
      </c>
      <c r="BC36" s="111">
        <v>9.3713908073999992</v>
      </c>
      <c r="BD36" s="468">
        <v>9.4154791076999995</v>
      </c>
      <c r="BE36" s="468">
        <v>9.3291653292000003</v>
      </c>
      <c r="BF36" s="468">
        <v>9.4029377958999998</v>
      </c>
      <c r="BG36" s="468">
        <v>9.4141535135000005</v>
      </c>
      <c r="BH36" s="468">
        <v>9.4225186312999991</v>
      </c>
      <c r="BI36" s="468">
        <v>9.4408028013000003</v>
      </c>
      <c r="BJ36" s="468">
        <v>9.3968162431</v>
      </c>
      <c r="BK36" s="468">
        <v>9.4421261548000004</v>
      </c>
      <c r="BL36" s="468">
        <v>9.4420931359000004</v>
      </c>
      <c r="BM36" s="468">
        <v>9.4277796967</v>
      </c>
      <c r="BN36" s="468">
        <v>9.4274827977999998</v>
      </c>
      <c r="BO36" s="468">
        <v>9.4474540448000006</v>
      </c>
      <c r="BP36" s="468">
        <v>9.4984896384000006</v>
      </c>
      <c r="BQ36" s="468">
        <v>9.4244461855000008</v>
      </c>
      <c r="BR36" s="468">
        <v>9.4582749168000007</v>
      </c>
      <c r="BS36" s="468">
        <v>9.4815771490999996</v>
      </c>
      <c r="BT36" s="468">
        <v>9.4934435939000004</v>
      </c>
      <c r="BU36" s="468">
        <v>9.5154230329999994</v>
      </c>
      <c r="BV36" s="468">
        <v>9.4833289262000005</v>
      </c>
    </row>
    <row r="37" spans="1:74" ht="11.1" customHeight="1" x14ac:dyDescent="0.2">
      <c r="A37" s="398" t="s">
        <v>171</v>
      </c>
      <c r="B37" s="483" t="s">
        <v>1076</v>
      </c>
      <c r="C37" s="354">
        <v>4.9279381999999998</v>
      </c>
      <c r="D37" s="354">
        <v>4.8629382000000003</v>
      </c>
      <c r="E37" s="354">
        <v>4.8769033999999998</v>
      </c>
      <c r="F37" s="354">
        <v>4.8070301000000004</v>
      </c>
      <c r="G37" s="354">
        <v>4.8279078000000002</v>
      </c>
      <c r="H37" s="354">
        <v>4.9183836999999997</v>
      </c>
      <c r="I37" s="354">
        <v>4.8500211999999996</v>
      </c>
      <c r="J37" s="354">
        <v>4.8958203999999999</v>
      </c>
      <c r="K37" s="354">
        <v>4.8951390999999997</v>
      </c>
      <c r="L37" s="354">
        <v>4.8358596</v>
      </c>
      <c r="M37" s="354">
        <v>4.8551390999999997</v>
      </c>
      <c r="N37" s="354">
        <v>4.7987906000000002</v>
      </c>
      <c r="O37" s="354">
        <v>4.9963031000000004</v>
      </c>
      <c r="P37" s="354">
        <v>4.9489343999999997</v>
      </c>
      <c r="Q37" s="354">
        <v>5.0344392999999998</v>
      </c>
      <c r="R37" s="354">
        <v>5.0040579999999997</v>
      </c>
      <c r="S37" s="354">
        <v>5.0242775000000002</v>
      </c>
      <c r="T37" s="354">
        <v>5.0758359000000004</v>
      </c>
      <c r="U37" s="354">
        <v>4.9943404999999998</v>
      </c>
      <c r="V37" s="354">
        <v>5.0033810605999998</v>
      </c>
      <c r="W37" s="354">
        <v>5.0363810606000001</v>
      </c>
      <c r="X37" s="354">
        <v>4.9573810606000004</v>
      </c>
      <c r="Y37" s="354">
        <v>4.9653810606000004</v>
      </c>
      <c r="Z37" s="354">
        <v>4.8753810605999996</v>
      </c>
      <c r="AA37" s="354">
        <v>5.2078464715999999</v>
      </c>
      <c r="AB37" s="354">
        <v>5.1168464715999997</v>
      </c>
      <c r="AC37" s="354">
        <v>5.1958464716000003</v>
      </c>
      <c r="AD37" s="354">
        <v>5.1658464716000001</v>
      </c>
      <c r="AE37" s="354">
        <v>5.1638464716000003</v>
      </c>
      <c r="AF37" s="354">
        <v>5.2108464716</v>
      </c>
      <c r="AG37" s="354">
        <v>5.0588464715999999</v>
      </c>
      <c r="AH37" s="354">
        <v>5.0188459999999999</v>
      </c>
      <c r="AI37" s="354">
        <v>5.0728464716000001</v>
      </c>
      <c r="AJ37" s="354">
        <v>5.0918464716000003</v>
      </c>
      <c r="AK37" s="354">
        <v>5.1138464715999996</v>
      </c>
      <c r="AL37" s="354">
        <v>5.0508459999999999</v>
      </c>
      <c r="AM37" s="354">
        <v>5.2398464715999999</v>
      </c>
      <c r="AN37" s="354">
        <v>5.3677999999999999</v>
      </c>
      <c r="AO37" s="354">
        <v>5.3567999999999998</v>
      </c>
      <c r="AP37" s="354">
        <v>5.2847999999999997</v>
      </c>
      <c r="AQ37" s="354">
        <v>5.3311000000000002</v>
      </c>
      <c r="AR37" s="354">
        <v>5.3449</v>
      </c>
      <c r="AS37" s="354">
        <v>5.1573000000000002</v>
      </c>
      <c r="AT37" s="354">
        <v>5.1950000000000003</v>
      </c>
      <c r="AU37" s="354">
        <v>5.2054</v>
      </c>
      <c r="AV37" s="354">
        <v>5.18</v>
      </c>
      <c r="AW37" s="354">
        <v>5.2362916820000001</v>
      </c>
      <c r="AX37" s="354">
        <v>5.2616490332000003</v>
      </c>
      <c r="AY37" s="354">
        <v>5.3799176305999996</v>
      </c>
      <c r="AZ37" s="354">
        <v>5.3585818883999998</v>
      </c>
      <c r="BA37" s="354">
        <v>5.4240273978999998</v>
      </c>
      <c r="BB37" s="354">
        <v>5.3464936022999998</v>
      </c>
      <c r="BC37" s="354">
        <v>5.3141267707999997</v>
      </c>
      <c r="BD37" s="434">
        <v>5.3495205196000004</v>
      </c>
      <c r="BE37" s="434">
        <v>5.2794514810999997</v>
      </c>
      <c r="BF37" s="434">
        <v>5.3169840449999999</v>
      </c>
      <c r="BG37" s="434">
        <v>5.3380425135999996</v>
      </c>
      <c r="BH37" s="434">
        <v>5.3553982985999999</v>
      </c>
      <c r="BI37" s="434">
        <v>5.3734499390000003</v>
      </c>
      <c r="BJ37" s="434">
        <v>5.3274439854000004</v>
      </c>
      <c r="BK37" s="434">
        <v>5.3316812842000001</v>
      </c>
      <c r="BL37" s="434">
        <v>5.3220117581000004</v>
      </c>
      <c r="BM37" s="434">
        <v>5.3152660893999997</v>
      </c>
      <c r="BN37" s="434">
        <v>5.3212878836000002</v>
      </c>
      <c r="BO37" s="434">
        <v>5.3437861563000002</v>
      </c>
      <c r="BP37" s="434">
        <v>5.3791171367999997</v>
      </c>
      <c r="BQ37" s="434">
        <v>5.3089685413999996</v>
      </c>
      <c r="BR37" s="434">
        <v>5.3454756812999999</v>
      </c>
      <c r="BS37" s="434">
        <v>5.3669348012000002</v>
      </c>
      <c r="BT37" s="434">
        <v>5.3846357153</v>
      </c>
      <c r="BU37" s="434">
        <v>5.4023913643999997</v>
      </c>
      <c r="BV37" s="434">
        <v>5.3565283053000003</v>
      </c>
    </row>
    <row r="38" spans="1:74" ht="11.1" customHeight="1" x14ac:dyDescent="0.2">
      <c r="A38" s="398" t="s">
        <v>172</v>
      </c>
      <c r="B38" s="483" t="s">
        <v>1089</v>
      </c>
      <c r="C38" s="354">
        <v>0.93405992580999997</v>
      </c>
      <c r="D38" s="354">
        <v>0.90762690000000001</v>
      </c>
      <c r="E38" s="354">
        <v>0.91151210322999998</v>
      </c>
      <c r="F38" s="354">
        <v>0.85369189332999995</v>
      </c>
      <c r="G38" s="354">
        <v>0.85613146128999995</v>
      </c>
      <c r="H38" s="354">
        <v>0.88334288667000005</v>
      </c>
      <c r="I38" s="354">
        <v>0.89682204839000002</v>
      </c>
      <c r="J38" s="354">
        <v>0.88443891289999998</v>
      </c>
      <c r="K38" s="354">
        <v>0.86964160000000001</v>
      </c>
      <c r="L38" s="354">
        <v>0.87418222902999998</v>
      </c>
      <c r="M38" s="354">
        <v>0.88423123332999998</v>
      </c>
      <c r="N38" s="354">
        <v>0.87513039031999995</v>
      </c>
      <c r="O38" s="354">
        <v>0.89183598065000003</v>
      </c>
      <c r="P38" s="354">
        <v>0.89077061429000004</v>
      </c>
      <c r="Q38" s="354">
        <v>0.91862618065000001</v>
      </c>
      <c r="R38" s="354">
        <v>0.91629765333000002</v>
      </c>
      <c r="S38" s="354">
        <v>0.86863661290000005</v>
      </c>
      <c r="T38" s="354">
        <v>0.90110718000000001</v>
      </c>
      <c r="U38" s="354">
        <v>0.90649991934999996</v>
      </c>
      <c r="V38" s="354">
        <v>0.87758635001999996</v>
      </c>
      <c r="W38" s="354">
        <v>0.88649986999999997</v>
      </c>
      <c r="X38" s="354">
        <v>0.88050482097000005</v>
      </c>
      <c r="Y38" s="354">
        <v>0.88382932332999997</v>
      </c>
      <c r="Z38" s="354">
        <v>0.87383307257999998</v>
      </c>
      <c r="AA38" s="354">
        <v>0.88138230871000001</v>
      </c>
      <c r="AB38" s="354">
        <v>0.87909738612999999</v>
      </c>
      <c r="AC38" s="354">
        <v>0.89014341193000002</v>
      </c>
      <c r="AD38" s="354">
        <v>0.87371218613000001</v>
      </c>
      <c r="AE38" s="354">
        <v>0.90177545063999998</v>
      </c>
      <c r="AF38" s="354">
        <v>0.90505754613</v>
      </c>
      <c r="AG38" s="354">
        <v>0.88329852045000001</v>
      </c>
      <c r="AH38" s="354">
        <v>0.86215600000000003</v>
      </c>
      <c r="AI38" s="354">
        <v>0.86243882627000001</v>
      </c>
      <c r="AJ38" s="354">
        <v>0.84531040835000004</v>
      </c>
      <c r="AK38" s="354">
        <v>0.85321619371000001</v>
      </c>
      <c r="AL38" s="354">
        <v>0.85388399999999998</v>
      </c>
      <c r="AM38" s="354">
        <v>0.87143545245999998</v>
      </c>
      <c r="AN38" s="354">
        <v>0.83709999999999996</v>
      </c>
      <c r="AO38" s="354">
        <v>0.84550000000000003</v>
      </c>
      <c r="AP38" s="354">
        <v>0.84140000000000004</v>
      </c>
      <c r="AQ38" s="354">
        <v>0.87150000000000005</v>
      </c>
      <c r="AR38" s="354">
        <v>0.93930000000000002</v>
      </c>
      <c r="AS38" s="354">
        <v>0.94289999999999996</v>
      </c>
      <c r="AT38" s="354">
        <v>0.91810000000000003</v>
      </c>
      <c r="AU38" s="354">
        <v>0.91269999999999996</v>
      </c>
      <c r="AV38" s="354">
        <v>0.91739999999999999</v>
      </c>
      <c r="AW38" s="354">
        <v>0.95605565280000004</v>
      </c>
      <c r="AX38" s="354">
        <v>0.94591670688999996</v>
      </c>
      <c r="AY38" s="354">
        <v>0.96267219803000004</v>
      </c>
      <c r="AZ38" s="354">
        <v>0.96423970430999995</v>
      </c>
      <c r="BA38" s="354">
        <v>0.98351053215999995</v>
      </c>
      <c r="BB38" s="354">
        <v>0.97158682159999998</v>
      </c>
      <c r="BC38" s="354">
        <v>0.96928107031999999</v>
      </c>
      <c r="BD38" s="434">
        <v>0.97515523223</v>
      </c>
      <c r="BE38" s="434">
        <v>0.96929618707999998</v>
      </c>
      <c r="BF38" s="434">
        <v>0.96455212686000003</v>
      </c>
      <c r="BG38" s="434">
        <v>0.96127985387000003</v>
      </c>
      <c r="BH38" s="434">
        <v>0.95863637536000001</v>
      </c>
      <c r="BI38" s="434">
        <v>0.95797839763000003</v>
      </c>
      <c r="BJ38" s="434">
        <v>0.95874866432000005</v>
      </c>
      <c r="BK38" s="434">
        <v>0.98475042932000001</v>
      </c>
      <c r="BL38" s="434">
        <v>0.99180008331000002</v>
      </c>
      <c r="BM38" s="434">
        <v>0.99247330335999995</v>
      </c>
      <c r="BN38" s="434">
        <v>0.98544048979999999</v>
      </c>
      <c r="BO38" s="434">
        <v>0.98439878425000005</v>
      </c>
      <c r="BP38" s="434">
        <v>0.99015891114999999</v>
      </c>
      <c r="BQ38" s="434">
        <v>0.98431253521999995</v>
      </c>
      <c r="BR38" s="434">
        <v>0.98222591830999995</v>
      </c>
      <c r="BS38" s="434">
        <v>0.98192591388999995</v>
      </c>
      <c r="BT38" s="434">
        <v>0.98126515748999998</v>
      </c>
      <c r="BU38" s="434">
        <v>0.98157867792999998</v>
      </c>
      <c r="BV38" s="434">
        <v>0.98463320059000004</v>
      </c>
    </row>
    <row r="39" spans="1:74" ht="11.1" customHeight="1" x14ac:dyDescent="0.2">
      <c r="A39" s="398" t="s">
        <v>615</v>
      </c>
      <c r="B39" s="483" t="s">
        <v>1090</v>
      </c>
      <c r="C39" s="354">
        <v>0.91393659999999999</v>
      </c>
      <c r="D39" s="354">
        <v>0.91593659999999999</v>
      </c>
      <c r="E39" s="354">
        <v>0.91593659999999999</v>
      </c>
      <c r="F39" s="354">
        <v>0.90493659999999998</v>
      </c>
      <c r="G39" s="354">
        <v>0.89493659999999997</v>
      </c>
      <c r="H39" s="354">
        <v>0.89593659999999997</v>
      </c>
      <c r="I39" s="354">
        <v>0.89093659999999997</v>
      </c>
      <c r="J39" s="354">
        <v>0.89393659999999997</v>
      </c>
      <c r="K39" s="354">
        <v>0.84293660000000004</v>
      </c>
      <c r="L39" s="354">
        <v>0.89293659999999997</v>
      </c>
      <c r="M39" s="354">
        <v>0.89093659999999997</v>
      </c>
      <c r="N39" s="354">
        <v>0.88293659999999996</v>
      </c>
      <c r="O39" s="354">
        <v>0.88749109999999998</v>
      </c>
      <c r="P39" s="354">
        <v>0.87849109999999997</v>
      </c>
      <c r="Q39" s="354">
        <v>0.87649109999999997</v>
      </c>
      <c r="R39" s="354">
        <v>0.85749109999999995</v>
      </c>
      <c r="S39" s="354">
        <v>0.84749110000000005</v>
      </c>
      <c r="T39" s="354">
        <v>0.85349109999999995</v>
      </c>
      <c r="U39" s="354">
        <v>0.85749109999999995</v>
      </c>
      <c r="V39" s="354">
        <v>0.85958283848000006</v>
      </c>
      <c r="W39" s="354">
        <v>0.84277033848000005</v>
      </c>
      <c r="X39" s="354">
        <v>0.84230283847999998</v>
      </c>
      <c r="Y39" s="354">
        <v>0.84377033848000005</v>
      </c>
      <c r="Z39" s="354">
        <v>0.85077033848000005</v>
      </c>
      <c r="AA39" s="354">
        <v>0.82456954683000006</v>
      </c>
      <c r="AB39" s="354">
        <v>0.87756954682999999</v>
      </c>
      <c r="AC39" s="354">
        <v>0.80956954683000004</v>
      </c>
      <c r="AD39" s="354">
        <v>0.83556954682999995</v>
      </c>
      <c r="AE39" s="354">
        <v>0.81356954683000005</v>
      </c>
      <c r="AF39" s="354">
        <v>0.84756954682999996</v>
      </c>
      <c r="AG39" s="354">
        <v>0.82056954683000005</v>
      </c>
      <c r="AH39" s="354">
        <v>0.79857</v>
      </c>
      <c r="AI39" s="354">
        <v>0.79956954683000003</v>
      </c>
      <c r="AJ39" s="354">
        <v>0.81056954683000004</v>
      </c>
      <c r="AK39" s="354">
        <v>0.84456954682999996</v>
      </c>
      <c r="AL39" s="354">
        <v>0.83501599999999998</v>
      </c>
      <c r="AM39" s="354">
        <v>0.84256954682999996</v>
      </c>
      <c r="AN39" s="354">
        <v>0.84550000000000003</v>
      </c>
      <c r="AO39" s="354">
        <v>0.78349999999999997</v>
      </c>
      <c r="AP39" s="354">
        <v>0.85550000000000004</v>
      </c>
      <c r="AQ39" s="354">
        <v>0.88680000000000003</v>
      </c>
      <c r="AR39" s="354">
        <v>0.90500000000000003</v>
      </c>
      <c r="AS39" s="354">
        <v>0.876</v>
      </c>
      <c r="AT39" s="354">
        <v>0.8579</v>
      </c>
      <c r="AU39" s="354">
        <v>0.877</v>
      </c>
      <c r="AV39" s="354">
        <v>0.86580000000000001</v>
      </c>
      <c r="AW39" s="354">
        <v>0.85797660693</v>
      </c>
      <c r="AX39" s="354">
        <v>0.87824224188</v>
      </c>
      <c r="AY39" s="354">
        <v>0.86385563721000003</v>
      </c>
      <c r="AZ39" s="354">
        <v>0.86235340461999999</v>
      </c>
      <c r="BA39" s="354">
        <v>0.85609160622000002</v>
      </c>
      <c r="BB39" s="354">
        <v>0.88286466086000004</v>
      </c>
      <c r="BC39" s="354">
        <v>0.88111854672000001</v>
      </c>
      <c r="BD39" s="434">
        <v>0.87958693732000004</v>
      </c>
      <c r="BE39" s="434">
        <v>0.87766580416999995</v>
      </c>
      <c r="BF39" s="434">
        <v>0.87591624678000002</v>
      </c>
      <c r="BG39" s="434">
        <v>0.87415093132999999</v>
      </c>
      <c r="BH39" s="434">
        <v>0.87210619089999997</v>
      </c>
      <c r="BI39" s="434">
        <v>0.87046070846000001</v>
      </c>
      <c r="BJ39" s="434">
        <v>0.86887315472000004</v>
      </c>
      <c r="BK39" s="434">
        <v>0.88231863206000005</v>
      </c>
      <c r="BL39" s="434">
        <v>0.88163796182999998</v>
      </c>
      <c r="BM39" s="434">
        <v>0.88028720449999998</v>
      </c>
      <c r="BN39" s="434">
        <v>0.87900446434000001</v>
      </c>
      <c r="BO39" s="434">
        <v>0.87790125465000002</v>
      </c>
      <c r="BP39" s="434">
        <v>0.87802964302999997</v>
      </c>
      <c r="BQ39" s="434">
        <v>0.87777738069</v>
      </c>
      <c r="BR39" s="434">
        <v>0.87763186938000004</v>
      </c>
      <c r="BS39" s="434">
        <v>0.87655417986999995</v>
      </c>
      <c r="BT39" s="434">
        <v>0.87519375086999995</v>
      </c>
      <c r="BU39" s="434">
        <v>0.87419634475999997</v>
      </c>
      <c r="BV39" s="434">
        <v>0.87328858611000004</v>
      </c>
    </row>
    <row r="40" spans="1:74" ht="11.1" customHeight="1" x14ac:dyDescent="0.2">
      <c r="A40" s="398" t="s">
        <v>173</v>
      </c>
      <c r="B40" s="483" t="s">
        <v>209</v>
      </c>
      <c r="C40" s="354">
        <v>0.74475578173000001</v>
      </c>
      <c r="D40" s="354">
        <v>0.71422209314999996</v>
      </c>
      <c r="E40" s="354">
        <v>0.70510810347999997</v>
      </c>
      <c r="F40" s="354">
        <v>0.61112622396000005</v>
      </c>
      <c r="G40" s="354">
        <v>0.60618708212000005</v>
      </c>
      <c r="H40" s="354">
        <v>0.62355567593000005</v>
      </c>
      <c r="I40" s="354">
        <v>0.64701154471</v>
      </c>
      <c r="J40" s="354">
        <v>0.63879746652000002</v>
      </c>
      <c r="K40" s="354">
        <v>0.63658791727999997</v>
      </c>
      <c r="L40" s="354">
        <v>0.63087632445999997</v>
      </c>
      <c r="M40" s="354">
        <v>0.64346878339000002</v>
      </c>
      <c r="N40" s="354">
        <v>0.66513316038000003</v>
      </c>
      <c r="O40" s="354">
        <v>0.67927198834000002</v>
      </c>
      <c r="P40" s="354">
        <v>0.65303230860000006</v>
      </c>
      <c r="Q40" s="354">
        <v>0.61946063277999996</v>
      </c>
      <c r="R40" s="354">
        <v>0.61110180000000003</v>
      </c>
      <c r="S40" s="354">
        <v>0.6321118</v>
      </c>
      <c r="T40" s="354">
        <v>0.63108180000000003</v>
      </c>
      <c r="U40" s="354">
        <v>0.58063180000000003</v>
      </c>
      <c r="V40" s="354">
        <v>0.56302139220000003</v>
      </c>
      <c r="W40" s="354">
        <v>0.57595139220000002</v>
      </c>
      <c r="X40" s="354">
        <v>0.56198139219999999</v>
      </c>
      <c r="Y40" s="354">
        <v>0.60098139220000002</v>
      </c>
      <c r="Z40" s="354">
        <v>0.59898139220000002</v>
      </c>
      <c r="AA40" s="354">
        <v>0.59917555958000002</v>
      </c>
      <c r="AB40" s="354">
        <v>0.64317555957999994</v>
      </c>
      <c r="AC40" s="354">
        <v>0.61117555958000003</v>
      </c>
      <c r="AD40" s="354">
        <v>0.60217555958000002</v>
      </c>
      <c r="AE40" s="354">
        <v>0.58400889292000002</v>
      </c>
      <c r="AF40" s="354">
        <v>0.60884222624999995</v>
      </c>
      <c r="AG40" s="354">
        <v>0.54567555958000002</v>
      </c>
      <c r="AH40" s="354">
        <v>0.59250899999999995</v>
      </c>
      <c r="AI40" s="354">
        <v>0.59634222625</v>
      </c>
      <c r="AJ40" s="354">
        <v>0.60117555958000002</v>
      </c>
      <c r="AK40" s="354">
        <v>0.62700889291999995</v>
      </c>
      <c r="AL40" s="354">
        <v>0.62484300000000004</v>
      </c>
      <c r="AM40" s="354">
        <v>0.60567555957999997</v>
      </c>
      <c r="AN40" s="354">
        <v>0.62239999999999995</v>
      </c>
      <c r="AO40" s="354">
        <v>0.60619999999999996</v>
      </c>
      <c r="AP40" s="354">
        <v>0.60209999999999997</v>
      </c>
      <c r="AQ40" s="354">
        <v>0.55220000000000002</v>
      </c>
      <c r="AR40" s="354">
        <v>0.59219999999999995</v>
      </c>
      <c r="AS40" s="354">
        <v>0.59699999999999998</v>
      </c>
      <c r="AT40" s="354">
        <v>0.54779999999999995</v>
      </c>
      <c r="AU40" s="354">
        <v>0.59870000000000001</v>
      </c>
      <c r="AV40" s="354">
        <v>0.59079999999999999</v>
      </c>
      <c r="AW40" s="354">
        <v>0.61518053518000004</v>
      </c>
      <c r="AX40" s="354">
        <v>0.62107386257999997</v>
      </c>
      <c r="AY40" s="354">
        <v>0.60221061669999998</v>
      </c>
      <c r="AZ40" s="354">
        <v>0.59540874925999998</v>
      </c>
      <c r="BA40" s="354">
        <v>0.59293966999000003</v>
      </c>
      <c r="BB40" s="354">
        <v>0.58996427813999996</v>
      </c>
      <c r="BC40" s="354">
        <v>0.58766535545999998</v>
      </c>
      <c r="BD40" s="434">
        <v>0.58557553913000004</v>
      </c>
      <c r="BE40" s="434">
        <v>0.58310608474000003</v>
      </c>
      <c r="BF40" s="434">
        <v>0.58080389231999996</v>
      </c>
      <c r="BG40" s="434">
        <v>0.57848636773999995</v>
      </c>
      <c r="BH40" s="434">
        <v>0.58089651538999998</v>
      </c>
      <c r="BI40" s="434">
        <v>0.58169584339000002</v>
      </c>
      <c r="BJ40" s="434">
        <v>0.58255165904999995</v>
      </c>
      <c r="BK40" s="434">
        <v>0.58548583525999998</v>
      </c>
      <c r="BL40" s="434">
        <v>0.58624213376000001</v>
      </c>
      <c r="BM40" s="434">
        <v>0.58669274141000005</v>
      </c>
      <c r="BN40" s="434">
        <v>0.58668753074000002</v>
      </c>
      <c r="BO40" s="434">
        <v>0.58937868231000001</v>
      </c>
      <c r="BP40" s="434">
        <v>0.59129521761000003</v>
      </c>
      <c r="BQ40" s="434">
        <v>0.59384039100999997</v>
      </c>
      <c r="BR40" s="434">
        <v>0.59348928055000005</v>
      </c>
      <c r="BS40" s="434">
        <v>0.59320395174999996</v>
      </c>
      <c r="BT40" s="434">
        <v>0.59264272366000004</v>
      </c>
      <c r="BU40" s="434">
        <v>0.59243502675000004</v>
      </c>
      <c r="BV40" s="434">
        <v>0.59631441220000003</v>
      </c>
    </row>
    <row r="41" spans="1:74" ht="11.1" customHeight="1" x14ac:dyDescent="0.2">
      <c r="A41" s="398"/>
      <c r="B41" s="406"/>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434"/>
      <c r="BE41" s="434"/>
      <c r="BF41" s="434"/>
      <c r="BG41" s="434"/>
      <c r="BH41" s="434"/>
      <c r="BI41" s="434"/>
      <c r="BJ41" s="434"/>
      <c r="BK41" s="434"/>
      <c r="BL41" s="434"/>
      <c r="BM41" s="434"/>
      <c r="BN41" s="434"/>
      <c r="BO41" s="434"/>
      <c r="BP41" s="434"/>
      <c r="BQ41" s="434"/>
      <c r="BR41" s="434"/>
      <c r="BS41" s="434"/>
      <c r="BT41" s="434"/>
      <c r="BU41" s="434"/>
      <c r="BV41" s="434"/>
    </row>
    <row r="42" spans="1:74" ht="11.1" customHeight="1" x14ac:dyDescent="0.2">
      <c r="A42" s="398"/>
      <c r="B42" s="399" t="s">
        <v>961</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434"/>
      <c r="BE42" s="434"/>
      <c r="BF42" s="434"/>
      <c r="BG42" s="434"/>
      <c r="BH42" s="434"/>
      <c r="BI42" s="434"/>
      <c r="BJ42" s="434"/>
      <c r="BK42" s="434"/>
      <c r="BL42" s="434"/>
      <c r="BM42" s="434"/>
      <c r="BN42" s="434"/>
      <c r="BO42" s="434"/>
      <c r="BP42" s="434"/>
      <c r="BQ42" s="434"/>
      <c r="BR42" s="434"/>
      <c r="BS42" s="434"/>
      <c r="BT42" s="434"/>
      <c r="BU42" s="434"/>
      <c r="BV42" s="434"/>
    </row>
    <row r="43" spans="1:74" s="305" customFormat="1" ht="11.1" customHeight="1" x14ac:dyDescent="0.2">
      <c r="A43" s="475" t="s">
        <v>962</v>
      </c>
      <c r="B43" s="477" t="s">
        <v>963</v>
      </c>
      <c r="C43" s="112">
        <v>0.184</v>
      </c>
      <c r="D43" s="112">
        <v>0.19804827586000001</v>
      </c>
      <c r="E43" s="112">
        <v>0.17322580644999999</v>
      </c>
      <c r="F43" s="112">
        <v>0.89100000000000001</v>
      </c>
      <c r="G43" s="112">
        <v>0.94799999999999995</v>
      </c>
      <c r="H43" s="112">
        <v>1.0029999999999999</v>
      </c>
      <c r="I43" s="112">
        <v>0.75036000000000003</v>
      </c>
      <c r="J43" s="112">
        <v>0.91654999999999998</v>
      </c>
      <c r="K43" s="112">
        <v>0.47603000000000001</v>
      </c>
      <c r="L43" s="112">
        <v>0.94864999999999999</v>
      </c>
      <c r="M43" s="112">
        <v>0.436</v>
      </c>
      <c r="N43" s="112">
        <v>0.46500000000000002</v>
      </c>
      <c r="O43" s="112">
        <v>0.32580645160999999</v>
      </c>
      <c r="P43" s="112">
        <v>1.2609999999999999</v>
      </c>
      <c r="Q43" s="112">
        <v>0.30499999999999999</v>
      </c>
      <c r="R43" s="112">
        <v>0.66600000000000004</v>
      </c>
      <c r="S43" s="112">
        <v>0.44900000000000001</v>
      </c>
      <c r="T43" s="112">
        <v>0.39600000000000002</v>
      </c>
      <c r="U43" s="112">
        <v>0.17499999999999999</v>
      </c>
      <c r="V43" s="112">
        <v>0.82799999999999996</v>
      </c>
      <c r="W43" s="112">
        <v>1.4179999999999999</v>
      </c>
      <c r="X43" s="112">
        <v>0.73099999999999998</v>
      </c>
      <c r="Y43" s="112">
        <v>0.7</v>
      </c>
      <c r="Z43" s="112">
        <v>1.1579999999999999</v>
      </c>
      <c r="AA43" s="112">
        <v>1.0609999999999999</v>
      </c>
      <c r="AB43" s="112">
        <v>0.41599999999999998</v>
      </c>
      <c r="AC43" s="112">
        <v>0.76100000000000001</v>
      </c>
      <c r="AD43" s="112">
        <v>1.746</v>
      </c>
      <c r="AE43" s="112">
        <v>1.4410000000000001</v>
      </c>
      <c r="AF43" s="112">
        <v>0.73350000000000004</v>
      </c>
      <c r="AG43" s="112">
        <v>0.65600000000000003</v>
      </c>
      <c r="AH43" s="112">
        <v>0.90300000000000002</v>
      </c>
      <c r="AI43" s="112">
        <v>0.78500000000000003</v>
      </c>
      <c r="AJ43" s="112">
        <v>0.55400000000000005</v>
      </c>
      <c r="AK43" s="112">
        <v>0.46400000000000002</v>
      </c>
      <c r="AL43" s="112">
        <v>0.66641935484000003</v>
      </c>
      <c r="AM43" s="112">
        <v>0.55700000000000005</v>
      </c>
      <c r="AN43" s="112">
        <v>0.41599999999999998</v>
      </c>
      <c r="AO43" s="112">
        <v>0.69</v>
      </c>
      <c r="AP43" s="112">
        <v>0.84199999999999997</v>
      </c>
      <c r="AQ43" s="112">
        <v>1.119</v>
      </c>
      <c r="AR43" s="112">
        <v>1.0980000000000001</v>
      </c>
      <c r="AS43" s="112">
        <v>0.93899999999999995</v>
      </c>
      <c r="AT43" s="112">
        <v>0.91900000000000004</v>
      </c>
      <c r="AU43" s="112">
        <v>0.91600000000000004</v>
      </c>
      <c r="AV43" s="112">
        <v>0.80100000000000005</v>
      </c>
      <c r="AW43" s="112">
        <v>1.0189999999999999</v>
      </c>
      <c r="AX43" s="112">
        <v>0.78800000000000003</v>
      </c>
      <c r="AY43" s="112">
        <v>1.385</v>
      </c>
      <c r="AZ43" s="112">
        <v>0.79600000000000004</v>
      </c>
      <c r="BA43" s="112">
        <v>0.92600000000000005</v>
      </c>
      <c r="BB43" s="112">
        <v>1.036</v>
      </c>
      <c r="BC43" s="112">
        <v>1.0609999999999999</v>
      </c>
      <c r="BD43" s="484" t="s">
        <v>1547</v>
      </c>
      <c r="BE43" s="484" t="s">
        <v>1547</v>
      </c>
      <c r="BF43" s="484" t="s">
        <v>1547</v>
      </c>
      <c r="BG43" s="484" t="s">
        <v>1547</v>
      </c>
      <c r="BH43" s="484" t="s">
        <v>1547</v>
      </c>
      <c r="BI43" s="484" t="s">
        <v>1547</v>
      </c>
      <c r="BJ43" s="484" t="s">
        <v>1547</v>
      </c>
      <c r="BK43" s="484" t="s">
        <v>1547</v>
      </c>
      <c r="BL43" s="484" t="s">
        <v>1547</v>
      </c>
      <c r="BM43" s="484" t="s">
        <v>1547</v>
      </c>
      <c r="BN43" s="484" t="s">
        <v>1547</v>
      </c>
      <c r="BO43" s="484" t="s">
        <v>1547</v>
      </c>
      <c r="BP43" s="484" t="s">
        <v>1547</v>
      </c>
      <c r="BQ43" s="484" t="s">
        <v>1547</v>
      </c>
      <c r="BR43" s="484" t="s">
        <v>1547</v>
      </c>
      <c r="BS43" s="484" t="s">
        <v>1547</v>
      </c>
      <c r="BT43" s="484" t="s">
        <v>1547</v>
      </c>
      <c r="BU43" s="484" t="s">
        <v>1547</v>
      </c>
      <c r="BV43" s="484" t="s">
        <v>1547</v>
      </c>
    </row>
    <row r="44" spans="1:74" ht="12" customHeight="1" x14ac:dyDescent="0.2">
      <c r="B44" s="826" t="s">
        <v>953</v>
      </c>
      <c r="C44" s="814"/>
      <c r="D44" s="814"/>
      <c r="E44" s="814"/>
      <c r="F44" s="814"/>
      <c r="G44" s="814"/>
      <c r="H44" s="814"/>
      <c r="I44" s="814"/>
      <c r="J44" s="814"/>
      <c r="K44" s="814"/>
      <c r="L44" s="814"/>
      <c r="M44" s="814"/>
      <c r="N44" s="814"/>
      <c r="O44" s="814"/>
      <c r="P44" s="814"/>
      <c r="Q44" s="814"/>
      <c r="BD44" s="218"/>
      <c r="BE44" s="218"/>
      <c r="BF44" s="218"/>
    </row>
    <row r="45" spans="1:74" ht="12" customHeight="1" x14ac:dyDescent="0.2">
      <c r="B45" s="827" t="s">
        <v>954</v>
      </c>
      <c r="C45" s="827"/>
      <c r="D45" s="827"/>
      <c r="E45" s="827"/>
      <c r="F45" s="827"/>
      <c r="G45" s="827"/>
      <c r="H45" s="827"/>
      <c r="I45" s="827"/>
      <c r="J45" s="827"/>
      <c r="K45" s="827"/>
      <c r="L45" s="827"/>
      <c r="M45" s="827"/>
      <c r="N45" s="827"/>
      <c r="O45" s="827"/>
      <c r="P45" s="827"/>
      <c r="Q45" s="827"/>
      <c r="R45" s="827"/>
      <c r="BD45" s="218"/>
      <c r="BE45" s="218"/>
      <c r="BF45" s="218"/>
    </row>
    <row r="46" spans="1:74" s="184" customFormat="1" ht="12" customHeight="1" x14ac:dyDescent="0.2">
      <c r="A46" s="185"/>
      <c r="B46" s="404" t="s">
        <v>929</v>
      </c>
      <c r="C46" s="402"/>
      <c r="D46" s="402"/>
      <c r="E46" s="402"/>
      <c r="F46" s="402"/>
      <c r="G46" s="402"/>
      <c r="H46" s="402"/>
      <c r="I46" s="402"/>
      <c r="J46" s="402"/>
      <c r="K46" s="402"/>
      <c r="L46" s="402"/>
      <c r="M46" s="402"/>
      <c r="N46" s="402"/>
      <c r="O46" s="402"/>
      <c r="P46" s="402"/>
      <c r="Q46" s="402"/>
      <c r="R46" s="183"/>
      <c r="AY46" s="249"/>
      <c r="AZ46" s="249"/>
      <c r="BA46" s="249"/>
      <c r="BB46" s="249"/>
      <c r="BC46" s="249"/>
      <c r="BD46" s="249"/>
      <c r="BE46" s="249"/>
      <c r="BF46" s="249"/>
      <c r="BG46" s="249"/>
      <c r="BH46" s="249"/>
      <c r="BI46" s="249"/>
      <c r="BJ46" s="249"/>
    </row>
    <row r="47" spans="1:74" s="184" customFormat="1" ht="12" customHeight="1" x14ac:dyDescent="0.2">
      <c r="A47" s="185"/>
      <c r="B47" s="788" t="str">
        <f>Dates!$G$2</f>
        <v>EIA completed modeling and analysis for this report on Thursday, June 6, 2024.</v>
      </c>
      <c r="C47" s="789"/>
      <c r="D47" s="789"/>
      <c r="E47" s="789"/>
      <c r="F47" s="789"/>
      <c r="G47" s="789"/>
      <c r="H47" s="789"/>
      <c r="I47" s="789"/>
      <c r="J47" s="789"/>
      <c r="K47" s="789"/>
      <c r="L47" s="789"/>
      <c r="M47" s="789"/>
      <c r="N47" s="789"/>
      <c r="O47" s="789"/>
      <c r="P47" s="789"/>
      <c r="Q47" s="789"/>
      <c r="R47" s="88"/>
      <c r="AY47" s="249"/>
      <c r="AZ47" s="249"/>
      <c r="BA47" s="249"/>
      <c r="BB47" s="249"/>
      <c r="BC47" s="249"/>
      <c r="BD47" s="249"/>
      <c r="BE47" s="249"/>
      <c r="BF47" s="249"/>
      <c r="BG47" s="249"/>
      <c r="BH47" s="249"/>
      <c r="BI47" s="249"/>
      <c r="BJ47" s="249"/>
    </row>
    <row r="48" spans="1:74" s="184" customFormat="1" ht="12" customHeight="1" x14ac:dyDescent="0.2">
      <c r="A48" s="185"/>
      <c r="B48" s="823" t="s">
        <v>520</v>
      </c>
      <c r="C48" s="824"/>
      <c r="D48" s="824"/>
      <c r="E48" s="824"/>
      <c r="F48" s="824"/>
      <c r="G48" s="824"/>
      <c r="H48" s="824"/>
      <c r="I48" s="824"/>
      <c r="J48" s="824"/>
      <c r="K48" s="824"/>
      <c r="L48" s="824"/>
      <c r="M48" s="824"/>
      <c r="N48" s="824"/>
      <c r="O48" s="824"/>
      <c r="P48" s="824"/>
      <c r="Q48" s="824"/>
      <c r="R48" s="88"/>
      <c r="AY48" s="249"/>
      <c r="AZ48" s="249"/>
      <c r="BA48" s="249"/>
      <c r="BB48" s="249"/>
      <c r="BC48" s="249"/>
      <c r="BD48" s="249"/>
      <c r="BE48" s="249"/>
      <c r="BF48" s="249"/>
      <c r="BG48" s="249"/>
      <c r="BH48" s="249"/>
      <c r="BI48" s="249"/>
      <c r="BJ48" s="249"/>
    </row>
    <row r="49" spans="1:74" s="184" customFormat="1" ht="12.75" customHeight="1" x14ac:dyDescent="0.2">
      <c r="A49" s="185"/>
      <c r="B49" s="800" t="s">
        <v>213</v>
      </c>
      <c r="C49" s="825"/>
      <c r="D49" s="825"/>
      <c r="E49" s="825"/>
      <c r="F49" s="825"/>
      <c r="G49" s="825"/>
      <c r="H49" s="825"/>
      <c r="I49" s="825"/>
      <c r="J49" s="825"/>
      <c r="K49" s="825"/>
      <c r="L49" s="825"/>
      <c r="M49" s="825"/>
      <c r="N49" s="825"/>
      <c r="O49" s="825"/>
      <c r="P49" s="825"/>
      <c r="Q49" s="814"/>
      <c r="R49" s="88"/>
      <c r="AY49" s="249"/>
      <c r="AZ49" s="249"/>
      <c r="BA49" s="249"/>
      <c r="BB49" s="249"/>
      <c r="BC49" s="249"/>
      <c r="BD49" s="249"/>
      <c r="BE49" s="249"/>
      <c r="BF49" s="249"/>
      <c r="BG49" s="249"/>
      <c r="BH49" s="249"/>
      <c r="BI49" s="249"/>
      <c r="BJ49" s="249"/>
    </row>
    <row r="50" spans="1:74" s="184" customFormat="1" ht="12" customHeight="1" x14ac:dyDescent="0.2">
      <c r="A50" s="185"/>
      <c r="B50" s="800" t="s">
        <v>536</v>
      </c>
      <c r="C50" s="814"/>
      <c r="D50" s="814"/>
      <c r="E50" s="814"/>
      <c r="F50" s="814"/>
      <c r="G50" s="814"/>
      <c r="H50" s="814"/>
      <c r="I50" s="814"/>
      <c r="J50" s="814"/>
      <c r="K50" s="814"/>
      <c r="L50" s="814"/>
      <c r="M50" s="814"/>
      <c r="N50" s="814"/>
      <c r="O50" s="814"/>
      <c r="P50" s="814"/>
      <c r="Q50" s="814"/>
      <c r="R50" s="88"/>
      <c r="AY50" s="249"/>
      <c r="AZ50" s="249"/>
      <c r="BA50" s="249"/>
      <c r="BB50" s="249"/>
      <c r="BC50" s="249"/>
      <c r="BD50" s="249"/>
      <c r="BE50" s="249"/>
      <c r="BF50" s="249"/>
      <c r="BG50" s="249"/>
      <c r="BH50" s="249"/>
      <c r="BI50" s="249"/>
      <c r="BJ50" s="249"/>
    </row>
    <row r="51" spans="1:74" s="184" customFormat="1" ht="12" customHeight="1" x14ac:dyDescent="0.2">
      <c r="A51" s="180"/>
      <c r="B51" s="816" t="s">
        <v>950</v>
      </c>
      <c r="C51" s="816"/>
      <c r="D51" s="816"/>
      <c r="E51" s="816"/>
      <c r="F51" s="816"/>
      <c r="G51" s="816"/>
      <c r="H51" s="816"/>
      <c r="I51" s="816"/>
      <c r="J51" s="816"/>
      <c r="K51" s="816"/>
      <c r="L51" s="816"/>
      <c r="M51" s="816"/>
      <c r="N51" s="816"/>
      <c r="O51" s="816"/>
      <c r="P51" s="816"/>
      <c r="Q51" s="816"/>
      <c r="R51" s="816"/>
      <c r="AY51" s="249"/>
      <c r="AZ51" s="249"/>
      <c r="BA51" s="249"/>
      <c r="BB51" s="249"/>
      <c r="BC51" s="249"/>
      <c r="BD51" s="249"/>
      <c r="BE51" s="249"/>
      <c r="BF51" s="249"/>
      <c r="BG51" s="249"/>
      <c r="BH51" s="249"/>
      <c r="BI51" s="249"/>
      <c r="BJ51" s="249"/>
    </row>
    <row r="52" spans="1:74" ht="12.6" customHeight="1" x14ac:dyDescent="0.2">
      <c r="B52" s="815" t="s">
        <v>951</v>
      </c>
      <c r="C52" s="814"/>
      <c r="D52" s="814"/>
      <c r="E52" s="814"/>
      <c r="F52" s="814"/>
      <c r="G52" s="814"/>
      <c r="H52" s="814"/>
      <c r="I52" s="814"/>
      <c r="J52" s="814"/>
      <c r="K52" s="814"/>
      <c r="L52" s="814"/>
      <c r="M52" s="814"/>
      <c r="N52" s="814"/>
      <c r="O52" s="814"/>
      <c r="P52" s="814"/>
      <c r="Q52" s="814"/>
      <c r="R52" s="367"/>
      <c r="BD52" s="218"/>
      <c r="BE52" s="218"/>
      <c r="BF52" s="218"/>
      <c r="BK52" s="161"/>
      <c r="BL52" s="161"/>
      <c r="BM52" s="161"/>
      <c r="BN52" s="161"/>
      <c r="BO52" s="161"/>
      <c r="BP52" s="161"/>
      <c r="BQ52" s="161"/>
      <c r="BR52" s="161"/>
      <c r="BS52" s="161"/>
      <c r="BT52" s="161"/>
      <c r="BU52" s="161"/>
      <c r="BV52" s="161"/>
    </row>
    <row r="53" spans="1:74" ht="12.75" x14ac:dyDescent="0.2">
      <c r="B53" s="813" t="s">
        <v>952</v>
      </c>
      <c r="C53" s="814"/>
      <c r="D53" s="814"/>
      <c r="E53" s="814"/>
      <c r="F53" s="814"/>
      <c r="G53" s="814"/>
      <c r="H53" s="814"/>
      <c r="I53" s="814"/>
      <c r="J53" s="814"/>
      <c r="K53" s="814"/>
      <c r="L53" s="814"/>
      <c r="M53" s="814"/>
      <c r="N53" s="814"/>
      <c r="O53" s="814"/>
      <c r="P53" s="814"/>
      <c r="Q53" s="814"/>
      <c r="R53" s="183"/>
      <c r="BD53" s="218"/>
      <c r="BE53" s="218"/>
      <c r="BF53" s="218"/>
      <c r="BK53" s="161"/>
      <c r="BL53" s="161"/>
      <c r="BM53" s="161"/>
      <c r="BN53" s="161"/>
      <c r="BO53" s="161"/>
      <c r="BP53" s="161"/>
      <c r="BQ53" s="161"/>
      <c r="BR53" s="161"/>
      <c r="BS53" s="161"/>
      <c r="BT53" s="161"/>
      <c r="BU53" s="161"/>
      <c r="BV53" s="161"/>
    </row>
    <row r="54" spans="1:74" x14ac:dyDescent="0.2">
      <c r="BD54" s="218"/>
      <c r="BE54" s="218"/>
      <c r="BF54" s="218"/>
      <c r="BK54" s="161"/>
      <c r="BL54" s="161"/>
      <c r="BM54" s="161"/>
      <c r="BN54" s="161"/>
      <c r="BO54" s="161"/>
      <c r="BP54" s="161"/>
      <c r="BQ54" s="161"/>
      <c r="BR54" s="161"/>
      <c r="BS54" s="161"/>
      <c r="BT54" s="161"/>
      <c r="BU54" s="161"/>
      <c r="BV54" s="161"/>
    </row>
    <row r="55" spans="1:74" x14ac:dyDescent="0.2">
      <c r="BD55" s="218"/>
      <c r="BE55" s="218"/>
      <c r="BF55" s="218"/>
      <c r="BK55" s="161"/>
      <c r="BL55" s="161"/>
      <c r="BM55" s="161"/>
      <c r="BN55" s="161"/>
      <c r="BO55" s="161"/>
      <c r="BP55" s="161"/>
      <c r="BQ55" s="161"/>
      <c r="BR55" s="161"/>
      <c r="BS55" s="161"/>
      <c r="BT55" s="161"/>
      <c r="BU55" s="161"/>
      <c r="BV55" s="161"/>
    </row>
    <row r="56" spans="1:74" x14ac:dyDescent="0.2">
      <c r="BD56" s="218"/>
      <c r="BE56" s="218"/>
      <c r="BF56" s="218"/>
      <c r="BK56" s="161"/>
      <c r="BL56" s="161"/>
      <c r="BM56" s="161"/>
      <c r="BN56" s="161"/>
      <c r="BO56" s="161"/>
      <c r="BP56" s="161"/>
      <c r="BQ56" s="161"/>
      <c r="BR56" s="161"/>
      <c r="BS56" s="161"/>
      <c r="BT56" s="161"/>
      <c r="BU56" s="161"/>
      <c r="BV56" s="161"/>
    </row>
    <row r="57" spans="1:74" x14ac:dyDescent="0.2">
      <c r="BD57" s="218"/>
      <c r="BE57" s="218"/>
      <c r="BF57" s="218"/>
      <c r="BK57" s="161"/>
      <c r="BL57" s="161"/>
      <c r="BM57" s="161"/>
      <c r="BN57" s="161"/>
      <c r="BO57" s="161"/>
      <c r="BP57" s="161"/>
      <c r="BQ57" s="161"/>
      <c r="BR57" s="161"/>
      <c r="BS57" s="161"/>
      <c r="BT57" s="161"/>
      <c r="BU57" s="161"/>
      <c r="BV57" s="161"/>
    </row>
    <row r="58" spans="1:74" x14ac:dyDescent="0.2">
      <c r="BD58" s="218"/>
      <c r="BE58" s="218"/>
      <c r="BF58" s="218"/>
      <c r="BK58" s="161"/>
      <c r="BL58" s="161"/>
      <c r="BM58" s="161"/>
      <c r="BN58" s="161"/>
      <c r="BO58" s="161"/>
      <c r="BP58" s="161"/>
      <c r="BQ58" s="161"/>
      <c r="BR58" s="161"/>
      <c r="BS58" s="161"/>
      <c r="BT58" s="161"/>
      <c r="BU58" s="161"/>
      <c r="BV58" s="161"/>
    </row>
    <row r="59" spans="1:74" x14ac:dyDescent="0.2">
      <c r="BD59" s="218"/>
      <c r="BE59" s="218"/>
      <c r="BF59" s="218"/>
      <c r="BK59" s="161"/>
      <c r="BL59" s="161"/>
      <c r="BM59" s="161"/>
      <c r="BN59" s="161"/>
      <c r="BO59" s="161"/>
      <c r="BP59" s="161"/>
      <c r="BQ59" s="161"/>
      <c r="BR59" s="161"/>
      <c r="BS59" s="161"/>
      <c r="BT59" s="161"/>
      <c r="BU59" s="161"/>
      <c r="BV59" s="161"/>
    </row>
    <row r="60" spans="1:74" ht="12.75" x14ac:dyDescent="0.2">
      <c r="B60" s="788"/>
      <c r="C60" s="828"/>
      <c r="D60" s="828"/>
      <c r="E60" s="828"/>
      <c r="F60" s="828"/>
      <c r="G60" s="828"/>
      <c r="H60" s="828"/>
      <c r="I60" s="828"/>
      <c r="J60" s="828"/>
      <c r="K60" s="828"/>
      <c r="L60" s="828"/>
      <c r="M60" s="828"/>
      <c r="N60" s="828"/>
      <c r="O60" s="828"/>
      <c r="P60" s="828"/>
      <c r="Q60" s="828"/>
      <c r="BD60" s="218"/>
      <c r="BE60" s="218"/>
      <c r="BF60" s="218"/>
      <c r="BK60" s="161"/>
      <c r="BL60" s="161"/>
      <c r="BM60" s="161"/>
      <c r="BN60" s="161"/>
      <c r="BO60" s="161"/>
      <c r="BP60" s="161"/>
      <c r="BQ60" s="161"/>
      <c r="BR60" s="161"/>
      <c r="BS60" s="161"/>
      <c r="BT60" s="161"/>
      <c r="BU60" s="161"/>
      <c r="BV60" s="161"/>
    </row>
    <row r="61" spans="1:74" x14ac:dyDescent="0.2">
      <c r="BD61" s="218"/>
      <c r="BE61" s="218"/>
      <c r="BF61" s="218"/>
      <c r="BK61" s="161"/>
      <c r="BL61" s="161"/>
      <c r="BM61" s="161"/>
      <c r="BN61" s="161"/>
      <c r="BO61" s="161"/>
      <c r="BP61" s="161"/>
      <c r="BQ61" s="161"/>
      <c r="BR61" s="161"/>
      <c r="BS61" s="161"/>
      <c r="BT61" s="161"/>
      <c r="BU61" s="161"/>
      <c r="BV61" s="161"/>
    </row>
    <row r="62" spans="1:74" x14ac:dyDescent="0.2">
      <c r="BD62" s="218"/>
      <c r="BE62" s="218"/>
      <c r="BF62" s="218"/>
      <c r="BK62" s="161"/>
      <c r="BL62" s="161"/>
      <c r="BM62" s="161"/>
      <c r="BN62" s="161"/>
      <c r="BO62" s="161"/>
      <c r="BP62" s="161"/>
      <c r="BQ62" s="161"/>
      <c r="BR62" s="161"/>
      <c r="BS62" s="161"/>
      <c r="BT62" s="161"/>
      <c r="BU62" s="161"/>
      <c r="BV62" s="161"/>
    </row>
    <row r="63" spans="1:74" x14ac:dyDescent="0.2">
      <c r="BK63" s="161"/>
      <c r="BL63" s="161"/>
      <c r="BM63" s="161"/>
      <c r="BN63" s="161"/>
      <c r="BO63" s="161"/>
      <c r="BP63" s="161"/>
      <c r="BQ63" s="161"/>
      <c r="BR63" s="161"/>
      <c r="BS63" s="161"/>
      <c r="BT63" s="161"/>
      <c r="BU63" s="161"/>
      <c r="BV63" s="161"/>
    </row>
    <row r="64" spans="1:74" x14ac:dyDescent="0.2">
      <c r="BK64" s="161"/>
      <c r="BL64" s="161"/>
      <c r="BM64" s="161"/>
      <c r="BN64" s="161"/>
      <c r="BO64" s="161"/>
      <c r="BP64" s="161"/>
      <c r="BQ64" s="161"/>
      <c r="BR64" s="161"/>
      <c r="BS64" s="161"/>
      <c r="BT64" s="161"/>
      <c r="BU64" s="161"/>
      <c r="BV64" s="161"/>
    </row>
    <row r="65" spans="63:74" x14ac:dyDescent="0.2">
      <c r="BK65" s="161"/>
      <c r="BL65" s="161"/>
      <c r="BM65" s="161"/>
      <c r="BN65" s="161"/>
      <c r="BO65" s="161"/>
      <c r="BP65" s="161"/>
      <c r="BQ65" s="161"/>
      <c r="BR65" s="161"/>
      <c r="BS65" s="161"/>
      <c r="BT65" s="161"/>
      <c r="BU65" s="161"/>
      <c r="BV65" s="161"/>
    </row>
    <row r="66" spans="63:74" x14ac:dyDescent="0.2">
      <c r="BK66" s="161"/>
      <c r="BL66" s="161"/>
      <c r="BM66" s="161"/>
      <c r="BN66" s="161"/>
      <c r="BO66" s="161"/>
      <c r="BP66" s="161"/>
      <c r="BQ66" s="161"/>
      <c r="BR66" s="161"/>
      <c r="BS66" s="161"/>
      <c r="BT66" s="161"/>
      <c r="BU66" s="161"/>
      <c r="BV66" s="161"/>
    </row>
    <row r="67" spans="63:74" x14ac:dyDescent="0.2">
      <c r="BK67" s="161"/>
      <c r="BL67" s="161"/>
      <c r="BM67" s="161"/>
      <c r="BN67" s="161"/>
      <c r="BO67" s="161"/>
      <c r="BP67" s="161"/>
      <c r="BQ67" s="161"/>
      <c r="BR67" s="161"/>
      <c r="BS67" s="161"/>
      <c r="BT67" s="161"/>
      <c r="BU67" s="161"/>
      <c r="BV67" s="161"/>
    </row>
    <row r="68" spans="63:74" x14ac:dyDescent="0.2">
      <c r="BK68" s="161"/>
      <c r="BL68" s="161"/>
      <c r="BM68" s="161"/>
      <c r="BN68" s="161"/>
      <c r="BO68" s="161"/>
      <c r="BP68" s="161"/>
      <c r="BQ68" s="161"/>
      <c r="BR68" s="161"/>
      <c r="BS68" s="161"/>
      <c r="BT68" s="161"/>
      <c r="BU68" s="161"/>
      <c r="BV68" s="161"/>
    </row>
    <row r="69" spans="63:74" x14ac:dyDescent="0.2">
      <c r="BK69" s="161"/>
      <c r="BL69" s="161"/>
      <c r="BM69" s="161"/>
      <c r="BN69" s="161"/>
      <c r="BO69" s="161"/>
      <c r="BP69" s="161"/>
      <c r="BQ69" s="161"/>
      <c r="BR69" s="161"/>
      <c r="BS69" s="161"/>
      <c r="BT69" s="161"/>
      <c r="BU69" s="161"/>
      <c r="BV69" s="161"/>
    </row>
    <row r="70" spans="63:74" x14ac:dyDescent="0.2">
      <c r="BK70" s="161"/>
      <c r="BL70" s="161"/>
      <c r="BM70" s="161"/>
      <c r="BN70" s="161"/>
      <c r="BO70" s="161"/>
      <c r="BP70" s="161"/>
      <c r="BQ70" s="161"/>
      <c r="BR70" s="161"/>
      <c r="BS70" s="161"/>
      <c r="BT70" s="161"/>
      <c r="BU70" s="161"/>
      <c r="BV70" s="161"/>
    </row>
    <row r="71" spans="63:74" x14ac:dyDescent="0.2">
      <c r="BK71" s="161"/>
      <c r="BL71" s="161"/>
      <c r="BM71" s="161"/>
      <c r="BN71" s="161"/>
      <c r="BO71" s="161"/>
      <c r="BP71" s="161"/>
      <c r="BQ71" s="161"/>
      <c r="BR71" s="161"/>
      <c r="BS71" s="161"/>
      <c r="BT71" s="161"/>
      <c r="BU71" s="161"/>
      <c r="BV71" s="161"/>
    </row>
    <row r="72" spans="63:74" x14ac:dyDescent="0.2">
      <c r="BK72" s="161"/>
      <c r="BL72" s="161"/>
      <c r="BM72" s="161"/>
      <c r="BN72" s="161"/>
      <c r="BO72" s="161"/>
      <c r="BP72" s="161"/>
      <c r="BQ72" s="161"/>
      <c r="BR72" s="161"/>
      <c r="BS72" s="161"/>
      <c r="BT72" s="161"/>
      <c r="BU72" s="161"/>
      <c r="BV72" s="161"/>
    </row>
    <row r="73" spans="63:74" x14ac:dyDescent="0.2">
      <c r="BK73" s="161"/>
      <c r="BL73" s="161"/>
      <c r="BM73" s="161"/>
      <c r="BN73" s="161"/>
      <c r="BO73" s="161"/>
      <c r="BP73" s="161"/>
      <c r="BQ73" s="161"/>
      <c r="BR73" s="161"/>
      <c r="BS73" s="161"/>
      <c r="BT73" s="161"/>
      <c r="BU73" s="161"/>
      <c r="BV73" s="161"/>
    </row>
    <row r="74" spans="63:74" x14ac:dyDescent="0.2">
      <c r="BK74" s="161"/>
      <c r="BL74" s="161"/>
      <c r="BM74" s="161"/>
      <c r="BN74" s="161"/>
      <c r="BO74" s="161"/>
      <c r="BP74" s="161"/>
      <c r="BQ74" s="161"/>
      <c r="BR74" s="161"/>
      <c r="BS74" s="161"/>
      <c r="BT74" s="161"/>
      <c r="BU74" s="161"/>
      <c r="BV74" s="161"/>
    </row>
    <row r="75" spans="63:74" x14ac:dyDescent="0.2">
      <c r="BK75" s="161"/>
      <c r="BL75" s="161"/>
      <c r="BM75" s="161"/>
      <c r="BN75" s="161"/>
      <c r="BO75" s="161"/>
      <c r="BP75" s="161"/>
      <c r="BQ75" s="161"/>
      <c r="BR75" s="161"/>
      <c r="BS75" s="161"/>
      <c r="BT75" s="161"/>
      <c r="BU75" s="161"/>
      <c r="BV75" s="161"/>
    </row>
    <row r="76" spans="63:74" x14ac:dyDescent="0.2">
      <c r="BK76" s="161"/>
      <c r="BL76" s="161"/>
      <c r="BM76" s="161"/>
      <c r="BN76" s="161"/>
      <c r="BO76" s="161"/>
      <c r="BP76" s="161"/>
      <c r="BQ76" s="161"/>
      <c r="BR76" s="161"/>
      <c r="BS76" s="161"/>
      <c r="BT76" s="161"/>
      <c r="BU76" s="161"/>
      <c r="BV76" s="161"/>
    </row>
    <row r="77" spans="63:74" x14ac:dyDescent="0.2">
      <c r="BK77" s="161"/>
      <c r="BL77" s="161"/>
      <c r="BM77" s="161"/>
      <c r="BN77" s="161"/>
      <c r="BO77" s="161"/>
      <c r="BP77" s="161"/>
      <c r="BQ77" s="161"/>
      <c r="BR77" s="161"/>
      <c r="BS77" s="161"/>
      <c r="BT77" s="161"/>
      <c r="BU77" s="161"/>
      <c r="BV77" s="161"/>
    </row>
    <row r="78" spans="63:74" x14ac:dyDescent="0.2">
      <c r="BK78" s="161"/>
      <c r="BL78" s="161"/>
      <c r="BM78" s="161"/>
      <c r="BN78" s="161"/>
      <c r="BO78" s="161"/>
      <c r="BP78" s="161"/>
      <c r="BQ78" s="161"/>
      <c r="BR78" s="161"/>
      <c r="BS78" s="161"/>
      <c r="BT78" s="161"/>
      <c r="BU78" s="161"/>
      <c r="BV78" s="161"/>
    </row>
    <row r="79" spans="63:74" x14ac:dyDescent="0.2">
      <c r="BK79" s="161"/>
      <c r="BL79" s="161"/>
      <c r="BM79" s="161"/>
      <c r="BN79" s="161"/>
      <c r="BO79" s="161"/>
      <c r="BP79" s="161"/>
      <c r="BQ79" s="161"/>
      <c r="BR79" s="161"/>
      <c r="BS79" s="161"/>
      <c r="BT79" s="161"/>
      <c r="BU79" s="161"/>
      <c r="BV79" s="161"/>
    </row>
    <row r="80" spans="63:74" x14ac:dyDescent="0.2">
      <c r="BK80" s="161"/>
      <c r="BL80" s="161"/>
      <c r="BM80" s="161"/>
      <c r="BN80" s="161"/>
      <c r="BO80" s="161"/>
      <c r="BP80" s="161"/>
      <c r="BQ80" s="161"/>
      <c r="BR80" s="161"/>
      <c r="BS80" s="161"/>
      <c r="BT80" s="161"/>
      <c r="BU80" s="161"/>
      <c r="BV80" s="161"/>
    </row>
    <row r="81" spans="63:74" x14ac:dyDescent="0.2">
      <c r="BK81" s="161"/>
      <c r="BL81" s="161"/>
      <c r="BM81" s="161"/>
      <c r="BN81" s="161"/>
      <c r="BO81" s="161"/>
      <c r="BP81" s="161"/>
      <c r="BQ81" s="161"/>
      <c r="BR81" s="161"/>
      <c r="BS81" s="161"/>
      <c r="BT81" s="161"/>
      <c r="BU81" s="161"/>
      <c r="BV81" s="161"/>
    </row>
    <row r="82" spans="63:74" x14ac:dyDescent="0.2">
      <c r="BK82" s="161"/>
      <c r="BL82" s="161"/>
      <c r="BM82" s="161"/>
      <c r="BN82" s="161"/>
      <c r="BO82" s="161"/>
      <c r="BP82" s="161"/>
      <c r="BQ82" s="161"/>
      <c r="BR82" s="161"/>
      <c r="BS82" s="161"/>
      <c r="BT82" s="161"/>
      <c r="BU82" s="161"/>
      <c r="BV82" s="161"/>
    </row>
    <row r="83" spans="63:74" x14ac:dyDescent="0.2">
      <c r="BK83" s="161"/>
      <c r="BL83" s="161"/>
      <c r="BM83" s="161"/>
      <c r="BN83" s="161"/>
      <c r="BO83" s="161"/>
      <c r="BP83" s="161"/>
      <c r="BQ83" s="161"/>
      <c r="BR83" s="161"/>
      <c r="BS83" s="161"/>
      <c r="BT83" s="161"/>
      <c r="BU83" s="161"/>
      <c r="BV83" s="161"/>
    </row>
    <row r="84" spans="63:74" x14ac:dyDescent="0.2">
      <c r="BK84" s="161"/>
      <c r="BL84" s="161"/>
      <c r="BM84" s="161"/>
      <c r="BN84" s="161"/>
      <c r="BO84" s="161"/>
      <c r="BP84" s="161"/>
      <c r="BQ84" s="161"/>
      <c r="BR84" s="161"/>
      <c r="BS84" s="161"/>
      <c r="BT84" s="161"/>
      <c r="BU84" s="161"/>
      <c r="BV84" s="161"/>
    </row>
    <row r="85" spans="63:74" x14ac:dyDescent="0.2">
      <c r="BK85" s="161"/>
      <c r="BL85" s="161"/>
      <c r="BM85" s="161"/>
      <c r="BN85" s="161"/>
      <c r="BO85" s="161"/>
      <c r="BP85" s="161"/>
      <c r="BQ85" s="161"/>
      <c r="BR85" s="161"/>
      <c r="BS85" s="161"/>
      <c r="BT85" s="161"/>
      <c r="BU85" s="161"/>
      <c r="BV85" s="161"/>
    </row>
    <row r="86" spans="63:74" x14ac:dyDescent="0.2">
      <c r="BK86" s="161"/>
      <c r="BL86" s="161"/>
      <c r="BM86" s="161"/>
      <c r="BN86" s="161"/>
      <c r="BO86" s="161"/>
      <c r="BP86" s="161"/>
      <c r="BQ86" s="161"/>
      <c r="BR86" s="161"/>
      <c r="BS86" s="161"/>
      <c r="BT86" s="161"/>
      <c r="BU86" s="161"/>
      <c r="BV86" s="161"/>
    </row>
    <row r="87" spans="63:74" x14ac:dyDescent="0.2">
      <c r="BK87" s="161"/>
      <c r="BL87" s="161"/>
      <c r="BM87" s="161"/>
      <c r="BN87" s="161"/>
      <c r="BO87" s="161"/>
      <c r="BP87" s="161"/>
      <c r="BQ87" s="161"/>
      <c r="BR87" s="161"/>
      <c r="BS87" s="161"/>
      <c r="BT87" s="161"/>
      <c r="BU87" s="161"/>
      <c r="BV87" s="161"/>
    </row>
    <row r="88" spans="63:74" x14ac:dyDescent="0.2">
      <c r="BK88" s="161"/>
      <c r="BL88" s="161"/>
      <c r="BM88" s="161"/>
      <c r="BN88" s="161"/>
      <c r="BO88" s="161"/>
      <c r="BP88" s="161"/>
      <c r="BQ88" s="161"/>
      <c r="BR88" s="161"/>
      <c r="BS88" s="161"/>
      <c r="BT88" s="161"/>
      <c r="BU88" s="161"/>
      <c r="BV88" s="161"/>
    </row>
    <row r="89" spans="63:74" x14ac:dyDescent="0.2">
      <c r="BK89" s="161"/>
      <c r="BL89" s="161"/>
      <c r="BM89" s="161"/>
      <c r="BN89" s="161"/>
      <c r="BO89" s="161"/>
      <c r="BP89" s="161"/>
      <c r="BQ89" s="161"/>
      <c r="BR89" s="161"/>
      <c r="BS89" s="161"/>
      <c r="BT89" s="161"/>
      <c r="BU89" s="161"/>
      <c r="BV89" s="161"/>
    </row>
    <row r="90" spans="63:74" x14ac:dyDescent="0.2">
      <c r="BK90" s="161"/>
      <c r="BL90" s="161"/>
      <c r="BM90" s="161"/>
      <c r="BN90" s="161"/>
      <c r="BO90" s="161"/>
      <c r="BP90" s="161"/>
      <c r="BQ90" s="161"/>
      <c r="BR90" s="161"/>
      <c r="BS90" s="161"/>
      <c r="BT90" s="161"/>
      <c r="BU90" s="161"/>
      <c r="BV90" s="161"/>
    </row>
    <row r="91" spans="63:74" x14ac:dyDescent="0.2">
      <c r="BK91" s="161"/>
      <c r="BL91" s="161"/>
      <c r="BM91" s="161"/>
      <c r="BN91" s="161"/>
      <c r="BO91" s="161"/>
      <c r="BP91" s="161"/>
      <c r="BQ91" s="161"/>
      <c r="BR91" s="161"/>
      <c r="BS91" s="161"/>
      <c r="BT91" s="161"/>
      <c r="BU91" s="161"/>
      <c r="BV91" s="161"/>
    </row>
    <row r="92" spans="63:74" x14ac:dyDescent="0.2">
      <c r="BK92" s="161"/>
      <c r="BL92" s="161"/>
      <c r="BM92" s="161"/>
      <c r="BN92" s="161"/>
      <c r="BO92" s="161"/>
      <c r="BP92" s="161"/>
      <c r="BQ92" s="161"/>
      <c r="BR92" s="161"/>
      <c r="BS92" s="161"/>
      <c r="BT92" s="161"/>
      <c r="BU92" s="161"/>
      <c r="BV92" s="161"/>
    </row>
    <row r="93" spans="63:74" x14ac:dyDescent="0.2">
      <c r="BK93" s="161"/>
      <c r="BL93" s="161"/>
      <c r="BM93" s="161"/>
      <c r="BN93" s="161"/>
      <c r="BO93" s="161"/>
      <c r="BP93" s="161"/>
      <c r="BQ93" s="161"/>
      <c r="BR93" s="161"/>
      <c r="BS93" s="161"/>
      <c r="BT93" s="161"/>
      <c r="BU93" s="161"/>
      <c r="BV93" s="161"/>
    </row>
    <row r="94" spans="63:74" x14ac:dyDescent="0.2">
      <c r="BK94" s="161"/>
      <c r="BL94" s="161"/>
      <c r="BM94" s="161"/>
      <c r="BN94" s="161"/>
      <c r="BO94" s="161"/>
      <c r="BP94" s="161"/>
      <c r="BQ94" s="161"/>
      <c r="BR94" s="161"/>
      <c r="BS94" s="161"/>
      <c r="BT94" s="161"/>
      <c r="BU94" s="161"/>
      <c r="BV94" s="161"/>
    </row>
    <row r="95" spans="63:74" x14ac:dyDescent="0.2">
      <c r="BK95" s="161"/>
      <c r="BL95" s="161"/>
      <c r="BM95" s="161"/>
      <c r="BN95" s="161"/>
      <c r="BO95" s="161"/>
      <c r="BP95" s="161"/>
      <c r="BQ95" s="161"/>
      <c r="BR95" s="161"/>
      <c r="BS95" s="161"/>
      <c r="BT95" s="161"/>
      <c r="BU95" s="161"/>
      <c r="BV95" s="161"/>
    </row>
    <row r="96" spans="63:74" x14ac:dyDescent="0.2">
      <c r="BK96" s="161"/>
      <c r="BL96" s="161"/>
      <c r="BM96" s="161"/>
      <c r="BN96" s="161"/>
      <c r="BO96" s="161"/>
      <c r="BP96" s="161"/>
      <c r="BQ96" s="161"/>
      <c r="BR96" s="161"/>
      <c r="BS96" s="161"/>
      <c r="BT96" s="161"/>
      <c r="BU96" s="161"/>
      <c r="BV96" s="161"/>
    </row>
    <row r="97" spans="63:74" x14ac:dyDescent="0.2">
      <c r="BK97" s="161"/>
      <c r="BL97" s="161"/>
      <c r="BM97" s="161"/>
      <c r="BN97" s="161"/>
      <c r="BO97" s="161"/>
      <c r="BP97" s="161"/>
      <c r="BQ97" s="161"/>
      <c r="BR97" s="161"/>
      <c r="BS97" s="161"/>
      <c r="BT97" s="161"/>
      <c r="BU97" s="161"/>
      <c r="BV97" s="161"/>
    </row>
    <row r="98" spans="63:74" x14ac:dyDescent="0.2">
      <c r="BK98" s="161"/>
      <c r="BL98" s="161"/>
      <c r="BM98" s="161"/>
      <c r="BN98" s="161"/>
      <c r="BO98" s="161"/>
      <c r="BP98" s="161"/>
      <c r="BQ98" s="161"/>
      <c r="BR98" s="161"/>
      <c r="BS98" s="161"/>
      <c r="BT98" s="161"/>
      <c r="BU98" s="161"/>
      <c r="BV98" s="161"/>
    </row>
    <row r="99" spans="63:74" x14ac:dyDescent="0.2">
      <c r="BK99" s="161"/>
      <c r="BL99" s="161"/>
      <c r="BM99" s="161"/>
      <c r="BN99" s="161"/>
      <c r="BO99" s="161"/>
      <c r="BP99" s="161"/>
      <c r="BQ99" s="161"/>
      <c r="BR99" s="161"/>
      <c r="BS99" s="161"/>
      <c r="BT99" s="161"/>
      <c r="BU99" s="161"/>
      <c r="BV99" s="161"/>
    </row>
    <row r="100" spans="63:74" x14ac:dyDescent="0.2">
      <c r="BK100" s="161"/>
      <c r="BL100" s="161"/>
      <c r="BM100" s="161"/>
      <c r="BN100" s="161"/>
      <c r="BO100" s="161"/>
      <c r="BP100" s="161"/>
      <c r="BQ100" s="161"/>
      <c r="BR100" s="161"/>
      <c r="BS100" s="161"/>
      <c r="BT100" s="161"/>
      <c r="BU100" s="161"/>
      <c r="BV100" s="161"/>
    </row>
    <row r="101" spans="63:74" x14ac:dyDescent="0.2">
      <c r="BK101" s="161"/>
      <c r="BL101" s="161"/>
      <c r="BM101" s="161"/>
      <c r="BN101" s="161"/>
      <c r="BO101" s="161"/>
      <c r="BP101" s="161"/>
      <c r="BQ101" s="161"/>
      <c r="BR101" s="161"/>
      <c r="BS101" s="161"/>
      <c r="BT101" s="161"/>
      <c r="BU101" s="161"/>
      <c r="BV101" s="161"/>
    </row>
    <row r="102" spans="63:74" x14ac:dyDescent="0.2">
      <c r="BK102" s="161"/>
      <c r="BL102" s="161"/>
      <c r="BM102" s="161"/>
      <c r="BN102" s="161"/>
      <c r="BO102" s="161"/>
      <c r="BP102" s="161"/>
      <c r="BQ102" s="161"/>
      <c r="BR102" s="161"/>
      <c r="BS102" s="161"/>
      <c r="BT102" s="161"/>
      <c r="BU102" s="161"/>
      <c r="BV102" s="161"/>
    </row>
    <row r="103" spans="63:74" x14ac:dyDescent="0.2">
      <c r="BK103" s="161"/>
      <c r="BL103" s="161"/>
      <c r="BM103" s="161"/>
      <c r="BN103" s="161"/>
      <c r="BO103" s="161"/>
      <c r="BP103" s="161"/>
      <c r="BQ103" s="161"/>
      <c r="BR103" s="161"/>
      <c r="BS103" s="161"/>
      <c r="BT103" s="161"/>
      <c r="BU103" s="161"/>
      <c r="BV103" s="161"/>
    </row>
    <row r="104" spans="63:74" x14ac:dyDescent="0.2">
      <c r="BK104" s="161"/>
      <c r="BL104" s="161"/>
      <c r="BM104" s="161"/>
      <c r="BN104" s="161"/>
      <c r="BO104" s="161"/>
      <c r="BP104" s="161"/>
      <c r="BQ104" s="161"/>
      <c r="BR104" s="161"/>
      <c r="BS104" s="161"/>
      <c r="BT104" s="161"/>
      <c r="BU104" s="161"/>
      <c r="BV104" s="161"/>
    </row>
    <row r="105" spans="63:74" x14ac:dyDescent="0.2">
      <c r="BK105" s="161"/>
      <c r="BL105" s="161"/>
      <c r="BM105" s="161"/>
      <c r="BN105" s="161"/>
      <c r="BO105" s="161"/>
      <c r="BP105" s="161"/>
      <c r="BQ105" s="161"/>
      <c r="BR105" s="161"/>
      <c r="BS105" s="161"/>
      <c r="BT105" s="161"/>
      <c r="BU105" s="161"/>
      <c r="BV105" s="161"/>
    </row>
    <row r="106" spans="63:74" x14ac:dyDescent="0.2">
      <c r="BK106" s="161"/>
      <c r="BL106" s="161"/>
      <c r="BM106" s="161"/>
      <c r="BN106" s="161"/>
      <c r="BO106" s="161"/>
      <c r="BP106" s="161"/>
      <c r="BQ106" s="161"/>
      <c r="BR106" s="161"/>
      <c r="BS106" s="161"/>
      <c r="BT106" s="161"/>
      <c r="BU106" s="161"/>
      <c r="BV106" s="161"/>
    </row>
    <row r="107" spans="63:74" x14ac:dyDescent="0.2">
      <c r="BK107" s="161"/>
      <c r="BL107" s="161"/>
      <c r="BM107" s="161"/>
      <c r="BN107" s="161"/>
      <c r="BO107" s="161"/>
      <c r="BP107" s="161"/>
      <c r="BQ107" s="161"/>
      <c r="BR107" s="161"/>
      <c r="BS107" s="161"/>
      <c r="BT107" s="161"/>
      <c r="BU107" s="161"/>
      <c r="BV107" s="161"/>
    </row>
    <row r="108" spans="63:74" x14ac:dyDescent="0.2">
      <c r="BK108" s="161"/>
      <c r="BL108" s="161"/>
      <c r="BM108" s="161"/>
      <c r="BN108" s="161"/>
      <c r="BO108" s="161"/>
      <c r="BP108" s="161"/>
      <c r="BQ108" s="161"/>
      <c r="BR108" s="161"/>
      <c r="BS108" s="161"/>
      <c r="BT108" s="161"/>
      <c r="BU108" s="161"/>
      <c r="BV108" s="161"/>
    </row>
    <row r="109" spans="63:74" x14ac:dyDescent="0.2">
      <c r="BK109" s="161"/>
      <c r="BL109" s="161"/>
      <c r="BM109" s="161"/>
      <c r="BN109" s="161"/>
      <c r="BO109" s="161"/>
      <c r="BP109" s="161"/>
      <c r="BQ109" s="161"/>
      <c r="BR109" s="161"/>
      <c r="BS109" s="161"/>
      <c r="BT109" s="161"/>
      <c r="BU109" s="161"/>
      <c r="BV109" s="161"/>
    </row>
    <row r="110" spans="63:74" x14ac:dyDescent="0.2">
      <c r="BK110" s="161"/>
      <c r="BL110" s="161"/>
      <c r="BM110" s="161"/>
      <c r="BN110" s="161"/>
      <c r="BO110" s="161"/>
      <c r="BP110" s="161"/>
      <c r="BQ110" s="161"/>
      <c r="BR110" s="161"/>
      <c r="BS110" s="161"/>
      <c r="BT110" s="161"/>
      <c r="BU110" s="161"/>
      <c r="BV110" s="161"/>
    </row>
    <row r="111" spans="63:74" x14ac:dyDescent="0.2">
      <c r="BK111" s="161"/>
      <c r="BL111" s="161"/>
      <c r="BM111" s="161"/>
      <c r="BN111" s="161"/>
      <c r="BO111" s="161"/>
      <c r="BP111" s="161"/>
      <c r="BQ111" s="161"/>
      <c r="BR111" s="161"/>
      <c r="BS111" s="161"/>
      <c r="BT111" s="161"/>
      <c r="BU111" s="161"/>
      <c r="BV111" s="161"/>
    </row>
    <row r="112" spans="63:74" x14ac:dyDescent="0.2">
      <c r="BK112" s="161"/>
      <c r="BL112" s="161"/>
      <c r="BM112" s="161"/>
      <c r="BN112" s="161"/>
      <c r="BO112" s="161"/>
      <c r="BP112" s="161"/>
      <c r="BQ112" s="161"/>
      <c r="BR112" s="161"/>
      <c r="BS112" s="161"/>
      <c r="BT112" s="161"/>
      <c r="BU112" s="161"/>
      <c r="BV112" s="161"/>
    </row>
    <row r="113" spans="63:74" x14ac:dyDescent="0.2">
      <c r="BK113" s="161"/>
      <c r="BL113" s="161"/>
      <c r="BM113" s="161"/>
      <c r="BN113" s="161"/>
      <c r="BO113" s="161"/>
      <c r="BP113" s="161"/>
      <c r="BQ113" s="161"/>
      <c r="BR113" s="161"/>
      <c r="BS113" s="161"/>
      <c r="BT113" s="161"/>
      <c r="BU113" s="161"/>
      <c r="BV113" s="161"/>
    </row>
    <row r="114" spans="63:74" x14ac:dyDescent="0.2">
      <c r="BK114" s="161"/>
      <c r="BL114" s="161"/>
      <c r="BM114" s="161"/>
      <c r="BN114" s="161"/>
      <c r="BO114" s="161"/>
      <c r="BP114" s="161"/>
      <c r="BQ114" s="161"/>
      <c r="BR114" s="161"/>
      <c r="BS114" s="161"/>
      <c r="BT114" s="161"/>
      <c r="BU114" s="161"/>
      <c r="BV114" s="161"/>
    </row>
    <row r="115" spans="63:74" x14ac:dyDescent="0.2">
      <c r="BK115" s="161"/>
      <c r="BL115" s="161"/>
      <c r="BM115" s="161"/>
      <c r="BN115" s="161"/>
      <c r="BO115" s="161"/>
      <c r="BP115" s="161"/>
      <c r="BQ115" s="161"/>
      <c r="BR115" s="161"/>
      <c r="BS115" s="161"/>
      <c r="BT115" s="161"/>
      <c r="BU115" s="161"/>
      <c r="BV115" s="161"/>
    </row>
    <row r="116" spans="63:74" x14ac:dyDescent="0.2">
      <c r="BK116" s="161"/>
      <c r="BL116" s="161"/>
      <c r="BM116" s="161"/>
      <c r="BN116" s="161"/>
      <c r="BO116" s="161"/>
      <c r="BP116" s="161"/>
      <c r="BQ116" s="161"/>
      <c r="BR116" s="161"/>
      <c r="BS116" s="161"/>
      <c r="BT116" s="161"/>
      <c r="BU116" s="161"/>
      <c r="BV116" s="161"/>
    </row>
    <row r="117" spans="63:74" x14ac:dyDescent="0.2">
      <c r="BK117" s="161"/>
      <c r="BL117" s="161"/>
      <c r="BM117" s="161"/>
      <c r="BN117" s="161"/>
      <c r="BO117" s="161"/>
      <c r="BP117" s="161"/>
      <c r="BQ117" s="161"/>
      <c r="BR117" s="161"/>
      <c r="BS117" s="161"/>
      <c r="BT117" s="161"/>
      <c r="BU117" s="161"/>
      <c r="BV117" s="161"/>
    </row>
    <row r="118" spans="63:74" x14ac:dyDescent="0.2">
      <c r="BK118" s="161"/>
      <c r="BL118" s="161"/>
      <c r="BM118" s="161"/>
      <c r="BN118" s="161"/>
      <c r="BO118" s="161"/>
      <c r="BP118" s="161"/>
      <c r="BQ118" s="161"/>
      <c r="BR118" s="161"/>
      <c r="BS118" s="161"/>
      <c r="BT118" s="161"/>
      <c r="BU118" s="161"/>
      <c r="BV118" s="161"/>
    </row>
    <row r="119" spans="63:74" x14ac:dyDescent="0.2">
      <c r="BK119" s="161"/>
      <c r="BL119" s="161"/>
      <c r="BM119" s="161"/>
      <c r="BN119" s="161"/>
      <c r="BO119" s="161"/>
      <c r="BP119" s="161"/>
      <c r="BQ119" s="161"/>
      <c r="BR119" s="161"/>
      <c r="BS119" s="161"/>
      <c r="BT119" s="161"/>
      <c r="BU119" s="161"/>
      <c r="BV119" s="161"/>
    </row>
    <row r="120" spans="63:74" x14ac:dyDescent="0.2">
      <c r="BK120" s="161"/>
      <c r="BL120" s="161"/>
      <c r="BM120" s="161"/>
      <c r="BN120" s="161"/>
      <c r="BO120" s="161"/>
      <c r="BP120" s="161"/>
      <c r="BQ120" s="161"/>
      <c r="BR120" s="161"/>
      <c r="BS120" s="161"/>
      <c r="BT120" s="161"/>
      <c r="BU120" s="161"/>
      <c r="BV120" s="161"/>
    </row>
    <row r="121" spans="63:74" x14ac:dyDescent="0.2">
      <c r="BK121" s="161"/>
      <c r="BL121" s="161"/>
      <c r="BM121" s="161"/>
      <c r="BN121" s="161"/>
      <c r="BO121" s="161"/>
      <c r="BP121" s="161"/>
      <c r="BQ121" s="161"/>
      <c r="BR121" s="161"/>
      <c r="BS121" s="161"/>
      <c r="BT121" s="161"/>
      <c r="BU121" s="161"/>
      <c r="BV121" s="161"/>
    </row>
    <row r="122" spans="63:74" x14ac:dyDescent="0.2">
      <c r="BK122" s="161"/>
      <c r="BL122" s="161"/>
      <c r="BM122" s="161"/>
      <c r="BN122" s="161"/>
      <c r="BO122" s="161"/>
      <c r="BP122" s="161"/>
      <c r="BQ122" s="161"/>
      <c r="BR122" s="161"/>
      <c r="BS122" s="161"/>
      <c r="BT122" s="161"/>
      <c r="BU122" s="161"/>
      <c r="BV122" s="161"/>
    </row>
    <row r="123" spans="63:74" x14ac:dyDescent="0.2">
      <c r="BK123" s="161"/>
      <c r="BL123" s="161"/>
      <c r="BM123" s="161"/>
      <c r="BN123" s="161"/>
      <c r="BO123" s="161"/>
      <c r="BP123" s="161"/>
      <c r="BQ123" s="161"/>
      <c r="BR123" s="161"/>
      <c r="BS123" s="161"/>
      <c r="BT123" s="161"/>
      <c r="BU123" s="161"/>
      <c r="BV123" s="161"/>
    </row>
    <row r="124" spans="63:74" x14ac:dyDescent="0.2">
      <c r="BK124" s="161"/>
      <c r="BL124" s="161"/>
      <c r="BM124" s="161"/>
      <c r="BN124" s="161"/>
      <c r="BO124" s="161"/>
      <c r="BP124" s="161"/>
      <c r="BQ124" s="161"/>
      <c r="BR124" s="161"/>
      <c r="BS124" s="161"/>
      <c r="BT124" s="161"/>
      <c r="BU124" s="161"/>
      <c r="BV124" s="161"/>
    </row>
    <row r="125" spans="63:74" x14ac:dyDescent="0.2">
      <c r="BK125" s="161"/>
      <c r="BL125" s="161"/>
      <c r="BM125" s="161"/>
      <c r="BN125" s="161"/>
      <c r="BO125" s="161"/>
      <c r="BP125" s="161"/>
      <c r="BQ125" s="161"/>
      <c r="BR125" s="161"/>
      <c r="BS125" s="161"/>
      <c r="BT125" s="161"/>
      <c r="BU125" s="161"/>
      <c r="BV125" s="161"/>
    </row>
    <row r="126" spans="63:74" x14ac:dyDescent="0.2">
      <c r="BK126" s="161"/>
      <c r="BL126" s="161"/>
      <c r="BM126" s="161"/>
      <c r="BN126" s="161"/>
      <c r="BO126" s="161"/>
      <c r="BP126" s="161"/>
      <c r="BQ126" s="161"/>
      <c r="BR126" s="161"/>
      <c r="BS126" s="161"/>
      <c r="BT126" s="161"/>
      <c r="BU126" s="161"/>
      <c r="BV126" s="161"/>
    </row>
    <row r="127" spans="63:74" x14ac:dyDescent="0.2">
      <c r="BK127" s="161"/>
      <c r="BL127" s="161"/>
      <c r="BM127" s="161"/>
      <c r="BN127" s="161"/>
      <c r="BO127" s="161"/>
      <c r="BP127" s="161"/>
      <c r="BQ127" s="161"/>
      <c r="BR127" s="161"/>
      <c r="BS127" s="161"/>
      <c r="BT127" s="161"/>
      <c r="BU127" s="161"/>
      <c r="BV127" s="161"/>
    </row>
    <row r="128" spans="63:74" x14ac:dyDescent="0.2">
      <c r="BK128" s="161"/>
      <c r="BL128" s="161"/>
      <c r="BM128" s="161"/>
      <c r="BN128" s="161"/>
      <c r="BO128" s="161"/>
      <c r="BP128" s="161"/>
      <c r="BQ128" s="161"/>
      <c r="BR128" s="161"/>
      <c r="BS128" s="161"/>
      <c r="BT128" s="161"/>
      <c r="BU128" s="161"/>
      <c r="BV128" s="161"/>
    </row>
    <row r="129" spans="63:74" x14ac:dyDescent="0.2">
      <c r="BK129" s="161"/>
      <c r="BL129" s="161"/>
      <c r="BM129" s="161"/>
      <c r="BN129" s="161"/>
      <c r="BO129" s="161"/>
      <c r="BP129" s="161"/>
      <c r="BQ129" s="161"/>
      <c r="BR129" s="161"/>
      <c r="BS129" s="161"/>
      <c r="BT129" s="161"/>
      <c r="BU129" s="161"/>
      <c r="BV129" s="161"/>
    </row>
    <row r="130" spans="63:74" x14ac:dyDescent="0.2">
      <c r="BK130" s="161"/>
      <c r="BL130" s="161"/>
      <c r="BM130" s="161"/>
      <c r="BN130" s="161"/>
      <c r="BO130" s="161"/>
      <c r="BP130" s="161"/>
      <c r="BQ130" s="161"/>
      <c r="BR130" s="161"/>
      <c r="BS130" s="161"/>
      <c r="BT130" s="161"/>
      <c r="BU130" s="161"/>
      <c r="BV130" s="161"/>
    </row>
    <row r="131" spans="63:74" x14ac:dyDescent="0.2">
      <c r="BK131" s="161"/>
      <c r="BL131" s="161"/>
      <c r="BM131" s="161"/>
      <c r="BN131" s="161"/>
      <c r="BO131" s="161"/>
      <c r="BP131" s="161"/>
      <c r="BQ131" s="161"/>
      <c r="BR131" s="161"/>
      <c r="BS131" s="161"/>
      <c r="BT131" s="161"/>
      <c r="BU131" s="161"/>
      <c r="BV131" s="161"/>
    </row>
    <row r="132" spans="63:74" x14ac:dyDescent="0.2">
      <c r="BK132" s="161"/>
      <c r="BL132" s="161"/>
      <c r="BM132" s="161"/>
      <c r="BN132" s="161"/>
      <c r="BO132" s="161"/>
      <c r="BP132" s="161"/>
      <c r="BQ132" s="161"/>
      <c r="BR132" s="161"/>
      <c r="BS132" s="161"/>
      <c r="BT132" s="161"/>
      <c r="BU132" s="161"/>
      <c r="BV132" s="161"/>
    </row>
    <row r="133" spans="63:74" x14ac:dyDescent="0.2">
      <c r="BK133" s="161"/>
      <c r="BL133" s="161"/>
      <c r="BM133" s="161"/>
      <c r="BN133" s="161"/>
      <c r="BO133" s="161"/>
      <c r="BP133" s="161"/>
      <c r="BQ133" s="161"/>
      <c r="BR133" s="161"/>
      <c r="BS133" s="161"/>
      <c r="BT133" s="161"/>
      <c r="BU133" s="161"/>
      <c r="BV133" s="161"/>
    </row>
    <row r="134" spans="63:74" x14ac:dyDescent="0.2">
      <c r="BK134" s="161"/>
      <c r="BL134" s="161"/>
      <c r="BM134" s="161"/>
      <c r="BN134" s="161"/>
      <c r="BO134" s="161"/>
      <c r="BP134" s="161"/>
      <c r="BQ134" s="161"/>
      <c r="BR134" s="161"/>
      <c r="BS134" s="161"/>
      <c r="BT134" s="161"/>
      <c r="BU134" s="161"/>
      <c r="BV134" s="161"/>
    </row>
    <row r="135" spans="63:74" x14ac:dyDescent="0.2">
      <c r="BK135" s="161"/>
      <c r="BL135" s="161"/>
      <c r="BM135" s="161"/>
      <c r="BN135" s="161"/>
      <c r="BO135" s="161"/>
      <c r="BP135" s="161"/>
      <c r="BQ135" s="161"/>
      <c r="BR135" s="161"/>
      <c r="BS135" s="161"/>
      <c r="BT135" s="161"/>
      <c r="BU135" s="161"/>
      <c r="BV135" s="161"/>
    </row>
    <row r="136" spans="63:74" x14ac:dyDescent="0.2">
      <c r="BK136" s="161"/>
      <c r="BL136" s="161"/>
      <c r="BM136" s="161"/>
      <c r="BN136" s="161"/>
      <c r="BO136" s="161"/>
      <c r="BP136" s="161"/>
      <c r="BQ136" s="161"/>
      <c r="BR136" s="161"/>
      <c r="BS136" s="161"/>
      <c r="BT136" s="161"/>
      <c r="BU136" s="161"/>
      <c r="BV136" s="161"/>
    </row>
  </sheetData>
  <mergeCells count="18">
    <mergeCell ref="B60:Q60"/>
    <mergeCell ref="BK3:BV3"/>
    <mergeCell ref="B1:AL1"/>
    <mergeCell ref="C3:N3"/>
    <mergeCell ref="O3:Z3"/>
    <mergeCell ref="AA3:AL3"/>
    <mergeCell ref="B51:R51"/>
    <mergeCell ref="B53:Q53"/>
    <mergeCell ref="A1:A2"/>
    <mergeCell ref="AM3:AX3"/>
    <mergeCell ref="AY3:BJ3"/>
    <mergeCell ref="B52:Q52"/>
    <mergeCell ref="B49:Q49"/>
    <mergeCell ref="B50:Q50"/>
    <mergeCell ref="B44:Q44"/>
    <mergeCell ref="B48:Q48"/>
    <mergeCell ref="B45:R45"/>
    <mergeCell ref="B47:Q47"/>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9"/>
  <sheetViews>
    <sheetView zoomScaleNormal="100" workbookViewId="0">
      <pane xSplit="2" ySplit="4" topLeftCell="AX5" activePane="bottomRight" state="frozen"/>
      <selection pane="topRight" activeCell="C1" sqref="C1"/>
      <selection pane="bottomLeft" activeCell="A5" sqref="A5"/>
      <selection pane="bottomRight" activeCell="BG31" sqref="BG31"/>
    </sheetView>
  </sheetViews>
  <sheetFormatPr defaultColWidth="8.5703125" defaultRowHeight="11.25" x14ac:dyDescent="0.2"/>
  <cols>
    <col min="1" max="1" width="18.28515625" style="94" bestFit="1" customWidth="1"/>
    <col min="2" max="2" width="42.7109375" style="88" customWidth="1"/>
    <col min="3" max="50" width="6.5703125" style="88" customWidth="1"/>
    <col min="51" max="55" width="6.5703125" style="218" customWidth="1"/>
    <col min="56" max="58" width="6.5703125" style="305" customWidth="1"/>
    <col min="59" max="62" width="6.5703125" style="218" customWidth="1"/>
    <col min="63" max="74" width="6.5703125" style="88" customWidth="1"/>
    <col min="75" max="16384" width="8.5703125" style="88"/>
  </cols>
  <sheetData>
    <row r="1" spans="1:75" ht="13.35" customHeight="1" x14ac:dyDescent="0.2">
      <c r="A1" s="777" t="s">
        <v>516</v>
      </c>
      <c r="B1" s="817" t="s">
        <v>1020</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5" ht="12.75" x14ac:dyDescent="0.2">
      <c r="A2" s="778"/>
      <c r="B2" s="251" t="str">
        <f>"U.S. Energy Information Administration  |  Short-Term Energy Outlook  - "&amp;Dates!D1</f>
        <v>U.S. Energy Information Administration  |  Short-Term Energy Outlook  - June 2024</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row>
    <row r="3" spans="1:75" s="7" customFormat="1" ht="12.75" x14ac:dyDescent="0.2">
      <c r="A3" s="386" t="s">
        <v>848</v>
      </c>
      <c r="B3" s="377"/>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5" s="7" customFormat="1" x14ac:dyDescent="0.2">
      <c r="A4" s="396" t="str">
        <f>TEXT(Dates!$D$2,"dddd, mmmm d, yyyy")</f>
        <v>Thursday, June 6, 2024</v>
      </c>
      <c r="B4" s="409"/>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5" ht="11.1" customHeight="1" x14ac:dyDescent="0.2">
      <c r="A5" s="398"/>
      <c r="B5" s="405" t="s">
        <v>1021</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468"/>
      <c r="BE5" s="468"/>
      <c r="BF5" s="468"/>
      <c r="BG5" s="468"/>
      <c r="BH5" s="468"/>
      <c r="BI5" s="468"/>
      <c r="BJ5" s="434"/>
      <c r="BK5" s="434"/>
      <c r="BL5" s="434"/>
      <c r="BM5" s="434"/>
      <c r="BN5" s="434"/>
      <c r="BO5" s="434"/>
      <c r="BP5" s="434"/>
      <c r="BQ5" s="434"/>
      <c r="BR5" s="434"/>
      <c r="BS5" s="434"/>
      <c r="BT5" s="434"/>
      <c r="BU5" s="434"/>
      <c r="BV5" s="434"/>
    </row>
    <row r="6" spans="1:75" s="305" customFormat="1" ht="11.1" customHeight="1" x14ac:dyDescent="0.2">
      <c r="A6" s="475" t="s">
        <v>194</v>
      </c>
      <c r="B6" s="469" t="s">
        <v>937</v>
      </c>
      <c r="C6" s="111">
        <v>101.00411097999999</v>
      </c>
      <c r="D6" s="111">
        <v>99.812086549</v>
      </c>
      <c r="E6" s="111">
        <v>100.05847937</v>
      </c>
      <c r="F6" s="111">
        <v>99.440042980000001</v>
      </c>
      <c r="G6" s="111">
        <v>88.153888637999998</v>
      </c>
      <c r="H6" s="111">
        <v>88.285058883999994</v>
      </c>
      <c r="I6" s="111">
        <v>90.142905271000004</v>
      </c>
      <c r="J6" s="111">
        <v>91.091452985999993</v>
      </c>
      <c r="K6" s="111">
        <v>91.183784770000003</v>
      </c>
      <c r="L6" s="111">
        <v>91.448389642999999</v>
      </c>
      <c r="M6" s="111">
        <v>93.116325033999999</v>
      </c>
      <c r="N6" s="111">
        <v>93.080515641999995</v>
      </c>
      <c r="O6" s="111">
        <v>93.879817101</v>
      </c>
      <c r="P6" s="111">
        <v>90.510238603000005</v>
      </c>
      <c r="Q6" s="111">
        <v>93.828458318000003</v>
      </c>
      <c r="R6" s="111">
        <v>94.001810516000006</v>
      </c>
      <c r="S6" s="111">
        <v>94.976313361999999</v>
      </c>
      <c r="T6" s="111">
        <v>95.528358241999996</v>
      </c>
      <c r="U6" s="111">
        <v>97.049190672999998</v>
      </c>
      <c r="V6" s="111">
        <v>96.488930401000005</v>
      </c>
      <c r="W6" s="111">
        <v>96.725206970000002</v>
      </c>
      <c r="X6" s="111">
        <v>98.071893936999999</v>
      </c>
      <c r="Y6" s="111">
        <v>98.705980513</v>
      </c>
      <c r="Z6" s="111">
        <v>98.253913459000003</v>
      </c>
      <c r="AA6" s="111">
        <v>98.264802223999993</v>
      </c>
      <c r="AB6" s="111">
        <v>98.992537951000003</v>
      </c>
      <c r="AC6" s="111">
        <v>99.638258886000003</v>
      </c>
      <c r="AD6" s="111">
        <v>98.778320656000005</v>
      </c>
      <c r="AE6" s="111">
        <v>98.701925545999998</v>
      </c>
      <c r="AF6" s="111">
        <v>99.117913501999993</v>
      </c>
      <c r="AG6" s="111">
        <v>100.34061402</v>
      </c>
      <c r="AH6" s="111">
        <v>100.96725782999999</v>
      </c>
      <c r="AI6" s="111">
        <v>101.36208893</v>
      </c>
      <c r="AJ6" s="111">
        <v>101.50485284</v>
      </c>
      <c r="AK6" s="111">
        <v>101.58114150999999</v>
      </c>
      <c r="AL6" s="111">
        <v>100.51463785999999</v>
      </c>
      <c r="AM6" s="111">
        <v>100.66751305</v>
      </c>
      <c r="AN6" s="111">
        <v>101.17900622000001</v>
      </c>
      <c r="AO6" s="111">
        <v>101.47716938000001</v>
      </c>
      <c r="AP6" s="111">
        <v>101.48972962000001</v>
      </c>
      <c r="AQ6" s="111">
        <v>100.77660012</v>
      </c>
      <c r="AR6" s="111">
        <v>102.19196788000001</v>
      </c>
      <c r="AS6" s="111">
        <v>101.54638678000001</v>
      </c>
      <c r="AT6" s="111">
        <v>101.24641325</v>
      </c>
      <c r="AU6" s="111">
        <v>102.29422743000001</v>
      </c>
      <c r="AV6" s="111">
        <v>102.39132762</v>
      </c>
      <c r="AW6" s="111">
        <v>103.13950792</v>
      </c>
      <c r="AX6" s="111">
        <v>103.11439147999999</v>
      </c>
      <c r="AY6" s="111">
        <v>100.84569439000001</v>
      </c>
      <c r="AZ6" s="111">
        <v>101.97702796</v>
      </c>
      <c r="BA6" s="111">
        <v>102.71835256</v>
      </c>
      <c r="BB6" s="111">
        <v>102.09670589</v>
      </c>
      <c r="BC6" s="111">
        <v>102.16217770999999</v>
      </c>
      <c r="BD6" s="468">
        <v>102.38686056</v>
      </c>
      <c r="BE6" s="468">
        <v>103.05227836</v>
      </c>
      <c r="BF6" s="468">
        <v>103.1237632</v>
      </c>
      <c r="BG6" s="468">
        <v>102.83936033000001</v>
      </c>
      <c r="BH6" s="468">
        <v>102.8832438</v>
      </c>
      <c r="BI6" s="468">
        <v>103.47259461</v>
      </c>
      <c r="BJ6" s="468">
        <v>103.28121833</v>
      </c>
      <c r="BK6" s="468">
        <v>103.1506196</v>
      </c>
      <c r="BL6" s="468">
        <v>103.09417596999999</v>
      </c>
      <c r="BM6" s="468">
        <v>103.54715428999999</v>
      </c>
      <c r="BN6" s="468">
        <v>104.07694888</v>
      </c>
      <c r="BO6" s="468">
        <v>104.42687617</v>
      </c>
      <c r="BP6" s="468">
        <v>104.99950956000001</v>
      </c>
      <c r="BQ6" s="468">
        <v>105.53652983000001</v>
      </c>
      <c r="BR6" s="468">
        <v>105.34578784</v>
      </c>
      <c r="BS6" s="468">
        <v>105.44868805</v>
      </c>
      <c r="BT6" s="468">
        <v>105.7617058</v>
      </c>
      <c r="BU6" s="468">
        <v>105.71865905999999</v>
      </c>
      <c r="BV6" s="468">
        <v>105.4812336</v>
      </c>
      <c r="BW6" s="478"/>
    </row>
    <row r="7" spans="1:75" ht="11.1" customHeight="1" x14ac:dyDescent="0.2">
      <c r="A7" s="398" t="s">
        <v>964</v>
      </c>
      <c r="B7" s="471" t="s">
        <v>979</v>
      </c>
      <c r="C7" s="354">
        <v>46.126467865000002</v>
      </c>
      <c r="D7" s="354">
        <v>46.084558375999997</v>
      </c>
      <c r="E7" s="354">
        <v>46.590428275000001</v>
      </c>
      <c r="F7" s="354">
        <v>48.756309940000001</v>
      </c>
      <c r="G7" s="354">
        <v>40.244317465000002</v>
      </c>
      <c r="H7" s="354">
        <v>38.374541532000002</v>
      </c>
      <c r="I7" s="354">
        <v>39.160462488</v>
      </c>
      <c r="J7" s="354">
        <v>40.795235931999997</v>
      </c>
      <c r="K7" s="354">
        <v>40.850350057999997</v>
      </c>
      <c r="L7" s="354">
        <v>41.065348120000003</v>
      </c>
      <c r="M7" s="354">
        <v>41.202676664999998</v>
      </c>
      <c r="N7" s="354">
        <v>41.339504427999998</v>
      </c>
      <c r="O7" s="354">
        <v>41.570900979999998</v>
      </c>
      <c r="P7" s="354">
        <v>40.908860851</v>
      </c>
      <c r="Q7" s="354">
        <v>41.003250975999997</v>
      </c>
      <c r="R7" s="354">
        <v>41.191679280999999</v>
      </c>
      <c r="S7" s="354">
        <v>41.689280279999998</v>
      </c>
      <c r="T7" s="354">
        <v>42.146240519000003</v>
      </c>
      <c r="U7" s="354">
        <v>42.818884492000002</v>
      </c>
      <c r="V7" s="354">
        <v>42.584341043000002</v>
      </c>
      <c r="W7" s="354">
        <v>43.351533166000003</v>
      </c>
      <c r="X7" s="354">
        <v>44.006439205</v>
      </c>
      <c r="Y7" s="354">
        <v>44.395217594999998</v>
      </c>
      <c r="Z7" s="354">
        <v>44.520336151999999</v>
      </c>
      <c r="AA7" s="354">
        <v>44.748286829999998</v>
      </c>
      <c r="AB7" s="354">
        <v>45.334998253000002</v>
      </c>
      <c r="AC7" s="354">
        <v>44.869572384999998</v>
      </c>
      <c r="AD7" s="354">
        <v>44.172062099000001</v>
      </c>
      <c r="AE7" s="354">
        <v>44.279935960000003</v>
      </c>
      <c r="AF7" s="354">
        <v>44.705444303999997</v>
      </c>
      <c r="AG7" s="354">
        <v>45.324689898999999</v>
      </c>
      <c r="AH7" s="354">
        <v>45.392877503999998</v>
      </c>
      <c r="AI7" s="354">
        <v>45.597499173000003</v>
      </c>
      <c r="AJ7" s="354">
        <v>45.242137669000002</v>
      </c>
      <c r="AK7" s="354">
        <v>45.416816179000001</v>
      </c>
      <c r="AL7" s="354">
        <v>45.434266979999997</v>
      </c>
      <c r="AM7" s="354">
        <v>44.679651124999999</v>
      </c>
      <c r="AN7" s="354">
        <v>45.214901476999998</v>
      </c>
      <c r="AO7" s="354">
        <v>45.088801476999997</v>
      </c>
      <c r="AP7" s="354">
        <v>44.885401477000002</v>
      </c>
      <c r="AQ7" s="354">
        <v>43.755099999999999</v>
      </c>
      <c r="AR7" s="354">
        <v>44.005800000000001</v>
      </c>
      <c r="AS7" s="354">
        <v>42.851199999999999</v>
      </c>
      <c r="AT7" s="354">
        <v>42.401299999999999</v>
      </c>
      <c r="AU7" s="354">
        <v>43.225900000000003</v>
      </c>
      <c r="AV7" s="354">
        <v>43.248699999999999</v>
      </c>
      <c r="AW7" s="354">
        <v>43.016297504999997</v>
      </c>
      <c r="AX7" s="354">
        <v>42.992866968999998</v>
      </c>
      <c r="AY7" s="354">
        <v>42.910929973999998</v>
      </c>
      <c r="AZ7" s="354">
        <v>42.903989846000002</v>
      </c>
      <c r="BA7" s="354">
        <v>43.035242766000003</v>
      </c>
      <c r="BB7" s="354">
        <v>42.717427663000002</v>
      </c>
      <c r="BC7" s="354">
        <v>42.393371115999997</v>
      </c>
      <c r="BD7" s="434">
        <v>42.263630722999999</v>
      </c>
      <c r="BE7" s="434">
        <v>42.563803206999999</v>
      </c>
      <c r="BF7" s="434">
        <v>42.476297289000001</v>
      </c>
      <c r="BG7" s="434">
        <v>42.361042384999998</v>
      </c>
      <c r="BH7" s="434">
        <v>42.296403570999999</v>
      </c>
      <c r="BI7" s="434">
        <v>42.520493629000001</v>
      </c>
      <c r="BJ7" s="434">
        <v>42.611370061999999</v>
      </c>
      <c r="BK7" s="434">
        <v>42.699647462000001</v>
      </c>
      <c r="BL7" s="434">
        <v>42.794944700999999</v>
      </c>
      <c r="BM7" s="434">
        <v>42.955526947999999</v>
      </c>
      <c r="BN7" s="434">
        <v>43.237851849000002</v>
      </c>
      <c r="BO7" s="434">
        <v>43.232615862000003</v>
      </c>
      <c r="BP7" s="434">
        <v>43.356066298000002</v>
      </c>
      <c r="BQ7" s="434">
        <v>43.650160204999999</v>
      </c>
      <c r="BR7" s="434">
        <v>43.354342881999997</v>
      </c>
      <c r="BS7" s="434">
        <v>43.745081544000001</v>
      </c>
      <c r="BT7" s="434">
        <v>43.666929746000001</v>
      </c>
      <c r="BU7" s="434">
        <v>43.532980113000001</v>
      </c>
      <c r="BV7" s="434">
        <v>43.432313845000003</v>
      </c>
      <c r="BW7" s="218"/>
    </row>
    <row r="8" spans="1:75" ht="11.1" customHeight="1" x14ac:dyDescent="0.2">
      <c r="A8" s="398" t="s">
        <v>190</v>
      </c>
      <c r="B8" s="471" t="s">
        <v>211</v>
      </c>
      <c r="C8" s="354">
        <v>20.566599418999999</v>
      </c>
      <c r="D8" s="354">
        <v>20.184501897000001</v>
      </c>
      <c r="E8" s="354">
        <v>20.287049258</v>
      </c>
      <c r="F8" s="354">
        <v>18.475549333</v>
      </c>
      <c r="G8" s="354">
        <v>16.247368516000002</v>
      </c>
      <c r="H8" s="354">
        <v>17.656210667</v>
      </c>
      <c r="I8" s="354">
        <v>18.537768934999999</v>
      </c>
      <c r="J8" s="354">
        <v>18.071717418999999</v>
      </c>
      <c r="K8" s="354">
        <v>18.400000667</v>
      </c>
      <c r="L8" s="354">
        <v>17.926026064999999</v>
      </c>
      <c r="M8" s="354">
        <v>18.748401300000001</v>
      </c>
      <c r="N8" s="354">
        <v>18.404518613</v>
      </c>
      <c r="O8" s="354">
        <v>18.521169903000001</v>
      </c>
      <c r="P8" s="354">
        <v>16.066598428999999</v>
      </c>
      <c r="Q8" s="354">
        <v>18.653068677</v>
      </c>
      <c r="R8" s="354">
        <v>19.023104700000001</v>
      </c>
      <c r="S8" s="354">
        <v>19.294455289999998</v>
      </c>
      <c r="T8" s="354">
        <v>19.223115167</v>
      </c>
      <c r="U8" s="354">
        <v>19.235357226000001</v>
      </c>
      <c r="V8" s="354">
        <v>19.174537258000001</v>
      </c>
      <c r="W8" s="354">
        <v>18.721126266999999</v>
      </c>
      <c r="X8" s="354">
        <v>19.718939968000001</v>
      </c>
      <c r="Y8" s="354">
        <v>20.043653500000001</v>
      </c>
      <c r="Z8" s="354">
        <v>20.014541839</v>
      </c>
      <c r="AA8" s="354">
        <v>19.407461516000001</v>
      </c>
      <c r="AB8" s="354">
        <v>19.088716536</v>
      </c>
      <c r="AC8" s="354">
        <v>20.17411371</v>
      </c>
      <c r="AD8" s="354">
        <v>20.120732767</v>
      </c>
      <c r="AE8" s="354">
        <v>20.212318934999999</v>
      </c>
      <c r="AF8" s="354">
        <v>20.400754500000001</v>
      </c>
      <c r="AG8" s="354">
        <v>20.574964161</v>
      </c>
      <c r="AH8" s="354">
        <v>20.467065129000002</v>
      </c>
      <c r="AI8" s="354">
        <v>20.909411767000002</v>
      </c>
      <c r="AJ8" s="354">
        <v>21.002039289999999</v>
      </c>
      <c r="AK8" s="354">
        <v>21.045919532999999</v>
      </c>
      <c r="AL8" s="354">
        <v>20.128796354999999</v>
      </c>
      <c r="AM8" s="354">
        <v>20.899376064999998</v>
      </c>
      <c r="AN8" s="354">
        <v>20.885727357</v>
      </c>
      <c r="AO8" s="354">
        <v>21.347709870999999</v>
      </c>
      <c r="AP8" s="354">
        <v>21.480357933000001</v>
      </c>
      <c r="AQ8" s="354">
        <v>21.532717096999999</v>
      </c>
      <c r="AR8" s="354">
        <v>22.064318400000001</v>
      </c>
      <c r="AS8" s="354">
        <v>21.987387935000001</v>
      </c>
      <c r="AT8" s="354">
        <v>22.196285258</v>
      </c>
      <c r="AU8" s="354">
        <v>22.626471667000001</v>
      </c>
      <c r="AV8" s="354">
        <v>22.555543645</v>
      </c>
      <c r="AW8" s="354">
        <v>22.696583100000002</v>
      </c>
      <c r="AX8" s="354">
        <v>22.533087870999999</v>
      </c>
      <c r="AY8" s="354">
        <v>21.083359129000002</v>
      </c>
      <c r="AZ8" s="354">
        <v>22.157607516999999</v>
      </c>
      <c r="BA8" s="354">
        <v>22.509592806000001</v>
      </c>
      <c r="BB8" s="354">
        <v>22.198304638</v>
      </c>
      <c r="BC8" s="354">
        <v>22.380561197999999</v>
      </c>
      <c r="BD8" s="434">
        <v>22.474289500000001</v>
      </c>
      <c r="BE8" s="434">
        <v>22.542845700000001</v>
      </c>
      <c r="BF8" s="434">
        <v>22.6549853</v>
      </c>
      <c r="BG8" s="434">
        <v>22.619143900000001</v>
      </c>
      <c r="BH8" s="434">
        <v>22.648032700000002</v>
      </c>
      <c r="BI8" s="434">
        <v>22.813449200000001</v>
      </c>
      <c r="BJ8" s="434">
        <v>22.862341099999998</v>
      </c>
      <c r="BK8" s="434">
        <v>22.744568699999999</v>
      </c>
      <c r="BL8" s="434">
        <v>22.469486199999999</v>
      </c>
      <c r="BM8" s="434">
        <v>22.8985278</v>
      </c>
      <c r="BN8" s="434">
        <v>22.967746200000001</v>
      </c>
      <c r="BO8" s="434">
        <v>23.192446100000002</v>
      </c>
      <c r="BP8" s="434">
        <v>23.221818500000001</v>
      </c>
      <c r="BQ8" s="434">
        <v>23.195385300000002</v>
      </c>
      <c r="BR8" s="434">
        <v>23.2953352</v>
      </c>
      <c r="BS8" s="434">
        <v>23.250046099999999</v>
      </c>
      <c r="BT8" s="434">
        <v>23.382444400000001</v>
      </c>
      <c r="BU8" s="434">
        <v>23.521368899999999</v>
      </c>
      <c r="BV8" s="434">
        <v>23.478953700000002</v>
      </c>
      <c r="BW8" s="218"/>
    </row>
    <row r="9" spans="1:75" ht="11.1" customHeight="1" x14ac:dyDescent="0.2">
      <c r="A9" s="398" t="s">
        <v>965</v>
      </c>
      <c r="B9" s="471" t="s">
        <v>1100</v>
      </c>
      <c r="C9" s="354">
        <v>34.311043691000002</v>
      </c>
      <c r="D9" s="354">
        <v>33.543026275999999</v>
      </c>
      <c r="E9" s="354">
        <v>33.181001836999997</v>
      </c>
      <c r="F9" s="354">
        <v>32.208183707000003</v>
      </c>
      <c r="G9" s="354">
        <v>31.662202657000002</v>
      </c>
      <c r="H9" s="354">
        <v>32.254306686</v>
      </c>
      <c r="I9" s="354">
        <v>32.444673848000001</v>
      </c>
      <c r="J9" s="354">
        <v>32.224499633999997</v>
      </c>
      <c r="K9" s="354">
        <v>31.933434044999998</v>
      </c>
      <c r="L9" s="354">
        <v>32.457015458999997</v>
      </c>
      <c r="M9" s="354">
        <v>33.165247069000003</v>
      </c>
      <c r="N9" s="354">
        <v>33.336492601000003</v>
      </c>
      <c r="O9" s="354">
        <v>33.787746218000002</v>
      </c>
      <c r="P9" s="354">
        <v>33.534779323000002</v>
      </c>
      <c r="Q9" s="354">
        <v>34.172138664999999</v>
      </c>
      <c r="R9" s="354">
        <v>33.787026535999999</v>
      </c>
      <c r="S9" s="354">
        <v>33.992577791999999</v>
      </c>
      <c r="T9" s="354">
        <v>34.159002555999997</v>
      </c>
      <c r="U9" s="354">
        <v>34.994948954999998</v>
      </c>
      <c r="V9" s="354">
        <v>34.730052098999998</v>
      </c>
      <c r="W9" s="354">
        <v>34.652547538</v>
      </c>
      <c r="X9" s="354">
        <v>34.346514765000002</v>
      </c>
      <c r="Y9" s="354">
        <v>34.267109417999997</v>
      </c>
      <c r="Z9" s="354">
        <v>33.719035468000001</v>
      </c>
      <c r="AA9" s="354">
        <v>34.109053877999997</v>
      </c>
      <c r="AB9" s="354">
        <v>34.568823162999998</v>
      </c>
      <c r="AC9" s="354">
        <v>34.594572790999997</v>
      </c>
      <c r="AD9" s="354">
        <v>34.485525791000001</v>
      </c>
      <c r="AE9" s="354">
        <v>34.20967065</v>
      </c>
      <c r="AF9" s="354">
        <v>34.011714697999999</v>
      </c>
      <c r="AG9" s="354">
        <v>34.440959962999997</v>
      </c>
      <c r="AH9" s="354">
        <v>35.107315202000002</v>
      </c>
      <c r="AI9" s="354">
        <v>34.855177988000001</v>
      </c>
      <c r="AJ9" s="354">
        <v>35.260675886000001</v>
      </c>
      <c r="AK9" s="354">
        <v>35.118405793999997</v>
      </c>
      <c r="AL9" s="354">
        <v>34.951574526999998</v>
      </c>
      <c r="AM9" s="354">
        <v>35.088485865000003</v>
      </c>
      <c r="AN9" s="354">
        <v>35.078377389000003</v>
      </c>
      <c r="AO9" s="354">
        <v>35.040658035</v>
      </c>
      <c r="AP9" s="354">
        <v>35.123970215</v>
      </c>
      <c r="AQ9" s="354">
        <v>35.488783024999996</v>
      </c>
      <c r="AR9" s="354">
        <v>36.121849476999998</v>
      </c>
      <c r="AS9" s="354">
        <v>36.707798849</v>
      </c>
      <c r="AT9" s="354">
        <v>36.648827990000001</v>
      </c>
      <c r="AU9" s="354">
        <v>36.441855764000003</v>
      </c>
      <c r="AV9" s="354">
        <v>36.587083978999999</v>
      </c>
      <c r="AW9" s="354">
        <v>37.426627316000001</v>
      </c>
      <c r="AX9" s="354">
        <v>37.588436635999997</v>
      </c>
      <c r="AY9" s="354">
        <v>36.851405286999999</v>
      </c>
      <c r="AZ9" s="354">
        <v>36.915430598</v>
      </c>
      <c r="BA9" s="354">
        <v>37.173516988999999</v>
      </c>
      <c r="BB9" s="354">
        <v>37.180973584999997</v>
      </c>
      <c r="BC9" s="354">
        <v>37.388245396000002</v>
      </c>
      <c r="BD9" s="434">
        <v>37.648940336999999</v>
      </c>
      <c r="BE9" s="434">
        <v>37.945629455000002</v>
      </c>
      <c r="BF9" s="434">
        <v>37.992480612000001</v>
      </c>
      <c r="BG9" s="434">
        <v>37.859174045000003</v>
      </c>
      <c r="BH9" s="434">
        <v>37.938807525999998</v>
      </c>
      <c r="BI9" s="434">
        <v>38.138651783</v>
      </c>
      <c r="BJ9" s="434">
        <v>37.807507168000001</v>
      </c>
      <c r="BK9" s="434">
        <v>37.706403440000003</v>
      </c>
      <c r="BL9" s="434">
        <v>37.829745070000001</v>
      </c>
      <c r="BM9" s="434">
        <v>37.693099539000002</v>
      </c>
      <c r="BN9" s="434">
        <v>37.871350827999997</v>
      </c>
      <c r="BO9" s="434">
        <v>38.001814209999999</v>
      </c>
      <c r="BP9" s="434">
        <v>38.421624760999997</v>
      </c>
      <c r="BQ9" s="434">
        <v>38.690984323999999</v>
      </c>
      <c r="BR9" s="434">
        <v>38.696109753999998</v>
      </c>
      <c r="BS9" s="434">
        <v>38.453560404000001</v>
      </c>
      <c r="BT9" s="434">
        <v>38.712331654000003</v>
      </c>
      <c r="BU9" s="434">
        <v>38.664310045000001</v>
      </c>
      <c r="BV9" s="434">
        <v>38.569966051000002</v>
      </c>
      <c r="BW9" s="218"/>
    </row>
    <row r="10" spans="1:75" ht="11.1" customHeight="1" x14ac:dyDescent="0.2">
      <c r="A10" s="398"/>
      <c r="B10" s="488"/>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434"/>
      <c r="BE10" s="434"/>
      <c r="BF10" s="434"/>
      <c r="BG10" s="434"/>
      <c r="BH10" s="434"/>
      <c r="BI10" s="434"/>
      <c r="BJ10" s="434"/>
      <c r="BK10" s="434"/>
      <c r="BL10" s="434"/>
      <c r="BM10" s="434"/>
      <c r="BN10" s="434"/>
      <c r="BO10" s="434"/>
      <c r="BP10" s="434"/>
      <c r="BQ10" s="434"/>
      <c r="BR10" s="434"/>
      <c r="BS10" s="434"/>
      <c r="BT10" s="434"/>
      <c r="BU10" s="434"/>
      <c r="BV10" s="434"/>
      <c r="BW10" s="218"/>
    </row>
    <row r="11" spans="1:75" s="305" customFormat="1" ht="11.1" customHeight="1" x14ac:dyDescent="0.2">
      <c r="A11" s="475" t="s">
        <v>192</v>
      </c>
      <c r="B11" s="486" t="s">
        <v>966</v>
      </c>
      <c r="C11" s="111">
        <v>32.365057297</v>
      </c>
      <c r="D11" s="111">
        <v>31.665479487999999</v>
      </c>
      <c r="E11" s="111">
        <v>31.774032181999999</v>
      </c>
      <c r="F11" s="111">
        <v>33.867878701999999</v>
      </c>
      <c r="G11" s="111">
        <v>27.964264771</v>
      </c>
      <c r="H11" s="111">
        <v>26.069566999999999</v>
      </c>
      <c r="I11" s="111">
        <v>26.775825060999999</v>
      </c>
      <c r="J11" s="111">
        <v>27.749811336</v>
      </c>
      <c r="K11" s="111">
        <v>27.807699694</v>
      </c>
      <c r="L11" s="111">
        <v>28.246128814999999</v>
      </c>
      <c r="M11" s="111">
        <v>29.001090963999999</v>
      </c>
      <c r="N11" s="111">
        <v>29.248533198000001</v>
      </c>
      <c r="O11" s="111">
        <v>29.407936649</v>
      </c>
      <c r="P11" s="111">
        <v>28.933584845999999</v>
      </c>
      <c r="Q11" s="111">
        <v>29.060351739000001</v>
      </c>
      <c r="R11" s="111">
        <v>29.160385892000001</v>
      </c>
      <c r="S11" s="111">
        <v>29.698461685000002</v>
      </c>
      <c r="T11" s="111">
        <v>30.261502724</v>
      </c>
      <c r="U11" s="111">
        <v>30.952502723999999</v>
      </c>
      <c r="V11" s="111">
        <v>30.987076769000002</v>
      </c>
      <c r="W11" s="111">
        <v>31.323840806</v>
      </c>
      <c r="X11" s="111">
        <v>31.653104844000001</v>
      </c>
      <c r="Y11" s="111">
        <v>31.917644201000002</v>
      </c>
      <c r="Z11" s="111">
        <v>32.088172268999998</v>
      </c>
      <c r="AA11" s="111">
        <v>32.233705501000003</v>
      </c>
      <c r="AB11" s="111">
        <v>32.841823706</v>
      </c>
      <c r="AC11" s="111">
        <v>32.485829308</v>
      </c>
      <c r="AD11" s="111">
        <v>32.730195535</v>
      </c>
      <c r="AE11" s="111">
        <v>32.280727204000002</v>
      </c>
      <c r="AF11" s="111">
        <v>32.455773602000001</v>
      </c>
      <c r="AG11" s="111">
        <v>32.767791074999998</v>
      </c>
      <c r="AH11" s="111">
        <v>33.758839999999999</v>
      </c>
      <c r="AI11" s="111">
        <v>33.873923206000001</v>
      </c>
      <c r="AJ11" s="111">
        <v>33.445978701999998</v>
      </c>
      <c r="AK11" s="111">
        <v>33.084872498000003</v>
      </c>
      <c r="AL11" s="111">
        <v>33.212063999999998</v>
      </c>
      <c r="AM11" s="111">
        <v>32.580260314</v>
      </c>
      <c r="AN11" s="111">
        <v>32.777799999999999</v>
      </c>
      <c r="AO11" s="111">
        <v>32.966799999999999</v>
      </c>
      <c r="AP11" s="111">
        <v>32.861199999999997</v>
      </c>
      <c r="AQ11" s="111">
        <v>32.147599999999997</v>
      </c>
      <c r="AR11" s="111">
        <v>32.370899999999999</v>
      </c>
      <c r="AS11" s="111">
        <v>31.547899999999998</v>
      </c>
      <c r="AT11" s="111">
        <v>31.363499999999998</v>
      </c>
      <c r="AU11" s="111">
        <v>31.988399999999999</v>
      </c>
      <c r="AV11" s="111">
        <v>31.854399999999998</v>
      </c>
      <c r="AW11" s="111">
        <v>31.905062148999999</v>
      </c>
      <c r="AX11" s="111">
        <v>31.892103576</v>
      </c>
      <c r="AY11" s="111">
        <v>31.803677358000002</v>
      </c>
      <c r="AZ11" s="111">
        <v>32.002059901999999</v>
      </c>
      <c r="BA11" s="111">
        <v>32.264416220000001</v>
      </c>
      <c r="BB11" s="111">
        <v>32.137577731999997</v>
      </c>
      <c r="BC11" s="111">
        <v>31.938025438</v>
      </c>
      <c r="BD11" s="468">
        <v>31.839600174000001</v>
      </c>
      <c r="BE11" s="468">
        <v>32.014906597</v>
      </c>
      <c r="BF11" s="468">
        <v>32.064300905000003</v>
      </c>
      <c r="BG11" s="468">
        <v>32.067690167000002</v>
      </c>
      <c r="BH11" s="468">
        <v>32.061263981000003</v>
      </c>
      <c r="BI11" s="468">
        <v>31.987683845999999</v>
      </c>
      <c r="BJ11" s="468">
        <v>32.116545223000003</v>
      </c>
      <c r="BK11" s="468">
        <v>32.044112464999998</v>
      </c>
      <c r="BL11" s="468">
        <v>32.097028958000003</v>
      </c>
      <c r="BM11" s="468">
        <v>32.248275055000001</v>
      </c>
      <c r="BN11" s="468">
        <v>32.344713327999997</v>
      </c>
      <c r="BO11" s="468">
        <v>32.396624866000003</v>
      </c>
      <c r="BP11" s="468">
        <v>32.449449086000001</v>
      </c>
      <c r="BQ11" s="468">
        <v>32.646313401999997</v>
      </c>
      <c r="BR11" s="468">
        <v>32.698518542000002</v>
      </c>
      <c r="BS11" s="468">
        <v>32.750865105000003</v>
      </c>
      <c r="BT11" s="468">
        <v>32.643293430999996</v>
      </c>
      <c r="BU11" s="468">
        <v>32.491956432999999</v>
      </c>
      <c r="BV11" s="468">
        <v>32.391859488000001</v>
      </c>
      <c r="BW11" s="478"/>
    </row>
    <row r="12" spans="1:75" ht="11.1" customHeight="1" x14ac:dyDescent="0.2">
      <c r="A12" s="398" t="s">
        <v>967</v>
      </c>
      <c r="B12" s="473" t="s">
        <v>1101</v>
      </c>
      <c r="C12" s="354">
        <v>1.5310827</v>
      </c>
      <c r="D12" s="354">
        <v>1.5310827</v>
      </c>
      <c r="E12" s="354">
        <v>1.5510827</v>
      </c>
      <c r="F12" s="354">
        <v>1.5510827</v>
      </c>
      <c r="G12" s="354">
        <v>1.3310827000000001</v>
      </c>
      <c r="H12" s="354">
        <v>1.2960826999999999</v>
      </c>
      <c r="I12" s="354">
        <v>1.2910827</v>
      </c>
      <c r="J12" s="354">
        <v>1.3510827000000001</v>
      </c>
      <c r="K12" s="354">
        <v>1.3510827000000001</v>
      </c>
      <c r="L12" s="354">
        <v>1.3610827000000001</v>
      </c>
      <c r="M12" s="354">
        <v>1.3610827000000001</v>
      </c>
      <c r="N12" s="354">
        <v>1.3510827000000001</v>
      </c>
      <c r="O12" s="354">
        <v>1.3612067999999999</v>
      </c>
      <c r="P12" s="354">
        <v>1.3812068</v>
      </c>
      <c r="Q12" s="354">
        <v>1.3812068</v>
      </c>
      <c r="R12" s="354">
        <v>1.3812068</v>
      </c>
      <c r="S12" s="354">
        <v>1.3912068</v>
      </c>
      <c r="T12" s="354">
        <v>1.4062068000000001</v>
      </c>
      <c r="U12" s="354">
        <v>1.4212068</v>
      </c>
      <c r="V12" s="354">
        <v>1.4311527275</v>
      </c>
      <c r="W12" s="354">
        <v>1.4411527275</v>
      </c>
      <c r="X12" s="354">
        <v>1.4511527275</v>
      </c>
      <c r="Y12" s="354">
        <v>1.4611527275</v>
      </c>
      <c r="Z12" s="354">
        <v>1.4711527275</v>
      </c>
      <c r="AA12" s="354">
        <v>1.4411676675</v>
      </c>
      <c r="AB12" s="354">
        <v>1.4411676675</v>
      </c>
      <c r="AC12" s="354">
        <v>1.4511676675</v>
      </c>
      <c r="AD12" s="354">
        <v>1.4611676675</v>
      </c>
      <c r="AE12" s="354">
        <v>1.4711676675000001</v>
      </c>
      <c r="AF12" s="354">
        <v>1.4811676675000001</v>
      </c>
      <c r="AG12" s="354">
        <v>1.4811676675000001</v>
      </c>
      <c r="AH12" s="354">
        <v>1.491168</v>
      </c>
      <c r="AI12" s="354">
        <v>1.4911676675000001</v>
      </c>
      <c r="AJ12" s="354">
        <v>1.5011676675000001</v>
      </c>
      <c r="AK12" s="354">
        <v>1.4811676675000001</v>
      </c>
      <c r="AL12" s="354">
        <v>1.481168</v>
      </c>
      <c r="AM12" s="354">
        <v>1.4811676675000001</v>
      </c>
      <c r="AN12" s="354">
        <v>1.4811000000000001</v>
      </c>
      <c r="AO12" s="354">
        <v>1.4711000000000001</v>
      </c>
      <c r="AP12" s="354">
        <v>1.4811000000000001</v>
      </c>
      <c r="AQ12" s="354">
        <v>1.4511000000000001</v>
      </c>
      <c r="AR12" s="354">
        <v>1.4212</v>
      </c>
      <c r="AS12" s="354">
        <v>1.4312</v>
      </c>
      <c r="AT12" s="354">
        <v>1.4111</v>
      </c>
      <c r="AU12" s="354">
        <v>1.4212</v>
      </c>
      <c r="AV12" s="354">
        <v>1.4311</v>
      </c>
      <c r="AW12" s="354">
        <v>1.4312122575999999</v>
      </c>
      <c r="AX12" s="354">
        <v>1.4212181175</v>
      </c>
      <c r="AY12" s="354">
        <v>1.3911891234</v>
      </c>
      <c r="AZ12" s="354">
        <v>1.3812264543999999</v>
      </c>
      <c r="BA12" s="354">
        <v>1.3812068203000001</v>
      </c>
      <c r="BB12" s="354">
        <v>1.3812002082999999</v>
      </c>
      <c r="BC12" s="354">
        <v>1.3712054996</v>
      </c>
      <c r="BD12" s="434" t="s">
        <v>1547</v>
      </c>
      <c r="BE12" s="434" t="s">
        <v>1547</v>
      </c>
      <c r="BF12" s="434" t="s">
        <v>1547</v>
      </c>
      <c r="BG12" s="434" t="s">
        <v>1547</v>
      </c>
      <c r="BH12" s="434" t="s">
        <v>1547</v>
      </c>
      <c r="BI12" s="434" t="s">
        <v>1547</v>
      </c>
      <c r="BJ12" s="434" t="s">
        <v>1547</v>
      </c>
      <c r="BK12" s="434" t="s">
        <v>1547</v>
      </c>
      <c r="BL12" s="434" t="s">
        <v>1547</v>
      </c>
      <c r="BM12" s="434" t="s">
        <v>1547</v>
      </c>
      <c r="BN12" s="434" t="s">
        <v>1547</v>
      </c>
      <c r="BO12" s="434" t="s">
        <v>1547</v>
      </c>
      <c r="BP12" s="434" t="s">
        <v>1547</v>
      </c>
      <c r="BQ12" s="434" t="s">
        <v>1547</v>
      </c>
      <c r="BR12" s="434" t="s">
        <v>1547</v>
      </c>
      <c r="BS12" s="434" t="s">
        <v>1547</v>
      </c>
      <c r="BT12" s="434" t="s">
        <v>1547</v>
      </c>
      <c r="BU12" s="434" t="s">
        <v>1547</v>
      </c>
      <c r="BV12" s="434" t="s">
        <v>1547</v>
      </c>
      <c r="BW12" s="218"/>
    </row>
    <row r="13" spans="1:75" ht="11.1" customHeight="1" x14ac:dyDescent="0.2">
      <c r="A13" s="398" t="s">
        <v>968</v>
      </c>
      <c r="B13" s="473" t="s">
        <v>1102</v>
      </c>
      <c r="C13" s="354">
        <v>0.31336782793000001</v>
      </c>
      <c r="D13" s="354">
        <v>0.29829676206</v>
      </c>
      <c r="E13" s="354">
        <v>0.28814533749999999</v>
      </c>
      <c r="F13" s="354">
        <v>0.29828100387000001</v>
      </c>
      <c r="G13" s="354">
        <v>0.28821984144000001</v>
      </c>
      <c r="H13" s="354">
        <v>0.30839522257000002</v>
      </c>
      <c r="I13" s="354">
        <v>0.28832239762</v>
      </c>
      <c r="J13" s="354">
        <v>0.27811311638000002</v>
      </c>
      <c r="K13" s="354">
        <v>0.28811432236000001</v>
      </c>
      <c r="L13" s="354">
        <v>0.26805337814000002</v>
      </c>
      <c r="M13" s="354">
        <v>0.28343457336</v>
      </c>
      <c r="N13" s="354">
        <v>0.26816507283000002</v>
      </c>
      <c r="O13" s="354">
        <v>0.27714207282999997</v>
      </c>
      <c r="P13" s="354">
        <v>0.27591047606000002</v>
      </c>
      <c r="Q13" s="354">
        <v>0.29597415674999999</v>
      </c>
      <c r="R13" s="354">
        <v>0.28100830922999998</v>
      </c>
      <c r="S13" s="354">
        <v>0.26608410275</v>
      </c>
      <c r="T13" s="354">
        <v>0.27612514123999998</v>
      </c>
      <c r="U13" s="354">
        <v>0.26612514123999997</v>
      </c>
      <c r="V13" s="354">
        <v>0.26613533488000002</v>
      </c>
      <c r="W13" s="354">
        <v>0.25613533488000001</v>
      </c>
      <c r="X13" s="354">
        <v>0.26613533488000002</v>
      </c>
      <c r="Y13" s="354">
        <v>0.25613533488000001</v>
      </c>
      <c r="Z13" s="354">
        <v>0.26613533488000002</v>
      </c>
      <c r="AA13" s="354">
        <v>0.27613983784000001</v>
      </c>
      <c r="AB13" s="354">
        <v>0.28614707297999997</v>
      </c>
      <c r="AC13" s="354">
        <v>0.27615430811000002</v>
      </c>
      <c r="AD13" s="354">
        <v>0.28615430810999998</v>
      </c>
      <c r="AE13" s="354">
        <v>0.29615430810999999</v>
      </c>
      <c r="AF13" s="354">
        <v>0.29615430810999999</v>
      </c>
      <c r="AG13" s="354">
        <v>0.28615430810999998</v>
      </c>
      <c r="AH13" s="354">
        <v>0.28615800000000002</v>
      </c>
      <c r="AI13" s="354">
        <v>0.29615430810999999</v>
      </c>
      <c r="AJ13" s="354">
        <v>0.27615430811000002</v>
      </c>
      <c r="AK13" s="354">
        <v>0.25615430811000001</v>
      </c>
      <c r="AL13" s="354">
        <v>0.256158</v>
      </c>
      <c r="AM13" s="354">
        <v>0.26613983784</v>
      </c>
      <c r="AN13" s="354">
        <v>0.28610000000000002</v>
      </c>
      <c r="AO13" s="354">
        <v>0.2661</v>
      </c>
      <c r="AP13" s="354">
        <v>0.2661</v>
      </c>
      <c r="AQ13" s="354">
        <v>0.25779999999999997</v>
      </c>
      <c r="AR13" s="354">
        <v>0.25779999999999997</v>
      </c>
      <c r="AS13" s="354">
        <v>0.26779999999999998</v>
      </c>
      <c r="AT13" s="354">
        <v>0.25779999999999997</v>
      </c>
      <c r="AU13" s="354">
        <v>0.26779999999999998</v>
      </c>
      <c r="AV13" s="354">
        <v>0.26779999999999998</v>
      </c>
      <c r="AW13" s="354">
        <v>0.27778264557999999</v>
      </c>
      <c r="AX13" s="354">
        <v>0.25778158813000002</v>
      </c>
      <c r="AY13" s="354">
        <v>0.26078692101000001</v>
      </c>
      <c r="AZ13" s="354">
        <v>0.25078010507999998</v>
      </c>
      <c r="BA13" s="354">
        <v>0.26078370574999998</v>
      </c>
      <c r="BB13" s="354">
        <v>0.27078492410999999</v>
      </c>
      <c r="BC13" s="354">
        <v>0.26078396485999999</v>
      </c>
      <c r="BD13" s="434" t="s">
        <v>1547</v>
      </c>
      <c r="BE13" s="434" t="s">
        <v>1547</v>
      </c>
      <c r="BF13" s="434" t="s">
        <v>1547</v>
      </c>
      <c r="BG13" s="434" t="s">
        <v>1547</v>
      </c>
      <c r="BH13" s="434" t="s">
        <v>1547</v>
      </c>
      <c r="BI13" s="434" t="s">
        <v>1547</v>
      </c>
      <c r="BJ13" s="434" t="s">
        <v>1547</v>
      </c>
      <c r="BK13" s="434" t="s">
        <v>1547</v>
      </c>
      <c r="BL13" s="434" t="s">
        <v>1547</v>
      </c>
      <c r="BM13" s="434" t="s">
        <v>1547</v>
      </c>
      <c r="BN13" s="434" t="s">
        <v>1547</v>
      </c>
      <c r="BO13" s="434" t="s">
        <v>1547</v>
      </c>
      <c r="BP13" s="434" t="s">
        <v>1547</v>
      </c>
      <c r="BQ13" s="434" t="s">
        <v>1547</v>
      </c>
      <c r="BR13" s="434" t="s">
        <v>1547</v>
      </c>
      <c r="BS13" s="434" t="s">
        <v>1547</v>
      </c>
      <c r="BT13" s="434" t="s">
        <v>1547</v>
      </c>
      <c r="BU13" s="434" t="s">
        <v>1547</v>
      </c>
      <c r="BV13" s="434" t="s">
        <v>1547</v>
      </c>
      <c r="BW13" s="218"/>
    </row>
    <row r="14" spans="1:75" ht="11.1" customHeight="1" x14ac:dyDescent="0.2">
      <c r="A14" s="398" t="s">
        <v>969</v>
      </c>
      <c r="B14" s="473" t="s">
        <v>1103</v>
      </c>
      <c r="C14" s="354">
        <v>0.17299999999999999</v>
      </c>
      <c r="D14" s="354">
        <v>0.16300000000000001</v>
      </c>
      <c r="E14" s="354">
        <v>0.17299999999999999</v>
      </c>
      <c r="F14" s="354">
        <v>0.17799999999999999</v>
      </c>
      <c r="G14" s="354">
        <v>0.14299999999999999</v>
      </c>
      <c r="H14" s="354">
        <v>0.158</v>
      </c>
      <c r="I14" s="354">
        <v>0.153</v>
      </c>
      <c r="J14" s="354">
        <v>0.153</v>
      </c>
      <c r="K14" s="354">
        <v>0.14799999999999999</v>
      </c>
      <c r="L14" s="354">
        <v>0.13300000000000001</v>
      </c>
      <c r="M14" s="354">
        <v>0.14299999999999999</v>
      </c>
      <c r="N14" s="354">
        <v>0.17299999999999999</v>
      </c>
      <c r="O14" s="354">
        <v>0.14799999999999999</v>
      </c>
      <c r="P14" s="354">
        <v>0.14799999999999999</v>
      </c>
      <c r="Q14" s="354">
        <v>0.14799999999999999</v>
      </c>
      <c r="R14" s="354">
        <v>0.14299999999999999</v>
      </c>
      <c r="S14" s="354">
        <v>0.14799999999999999</v>
      </c>
      <c r="T14" s="354">
        <v>0.14299999999999999</v>
      </c>
      <c r="U14" s="354">
        <v>0.14299999999999999</v>
      </c>
      <c r="V14" s="354">
        <v>0.14299999999999999</v>
      </c>
      <c r="W14" s="354">
        <v>0.14299999999999999</v>
      </c>
      <c r="X14" s="354">
        <v>0.128</v>
      </c>
      <c r="Y14" s="354">
        <v>0.13300000000000001</v>
      </c>
      <c r="Z14" s="354">
        <v>0.14299999999999999</v>
      </c>
      <c r="AA14" s="354">
        <v>0.14299999999999999</v>
      </c>
      <c r="AB14" s="354">
        <v>0.13300000000000001</v>
      </c>
      <c r="AC14" s="354">
        <v>0.13300000000000001</v>
      </c>
      <c r="AD14" s="354">
        <v>0.13300000000000001</v>
      </c>
      <c r="AE14" s="354">
        <v>0.13300000000000001</v>
      </c>
      <c r="AF14" s="354">
        <v>0.13300000000000001</v>
      </c>
      <c r="AG14" s="354">
        <v>0.14299999999999999</v>
      </c>
      <c r="AH14" s="354">
        <v>0.123</v>
      </c>
      <c r="AI14" s="354">
        <v>0.14299999999999999</v>
      </c>
      <c r="AJ14" s="354">
        <v>0.11799999999999999</v>
      </c>
      <c r="AK14" s="354">
        <v>0.10299999999999999</v>
      </c>
      <c r="AL14" s="354">
        <v>0.10299999999999999</v>
      </c>
      <c r="AM14" s="354">
        <v>9.8000000000000004E-2</v>
      </c>
      <c r="AN14" s="354">
        <v>0.10299999999999999</v>
      </c>
      <c r="AO14" s="354">
        <v>9.8000000000000004E-2</v>
      </c>
      <c r="AP14" s="354">
        <v>0.10299999999999999</v>
      </c>
      <c r="AQ14" s="354">
        <v>9.5899999999999999E-2</v>
      </c>
      <c r="AR14" s="354">
        <v>0.1055</v>
      </c>
      <c r="AS14" s="354">
        <v>0.1002</v>
      </c>
      <c r="AT14" s="354">
        <v>0.1048</v>
      </c>
      <c r="AU14" s="354">
        <v>8.9399999999999993E-2</v>
      </c>
      <c r="AV14" s="354">
        <v>9.9099999999999994E-2</v>
      </c>
      <c r="AW14" s="354">
        <v>8.8787002515000005E-2</v>
      </c>
      <c r="AX14" s="354">
        <v>8.8425108798999993E-2</v>
      </c>
      <c r="AY14" s="354">
        <v>9.8358557720999995E-2</v>
      </c>
      <c r="AZ14" s="354">
        <v>8.8292121907000004E-2</v>
      </c>
      <c r="BA14" s="354">
        <v>9.8225801158000003E-2</v>
      </c>
      <c r="BB14" s="354">
        <v>8.8159595275000002E-2</v>
      </c>
      <c r="BC14" s="354">
        <v>9.8093504058000006E-2</v>
      </c>
      <c r="BD14" s="434" t="s">
        <v>1547</v>
      </c>
      <c r="BE14" s="434" t="s">
        <v>1547</v>
      </c>
      <c r="BF14" s="434" t="s">
        <v>1547</v>
      </c>
      <c r="BG14" s="434" t="s">
        <v>1547</v>
      </c>
      <c r="BH14" s="434" t="s">
        <v>1547</v>
      </c>
      <c r="BI14" s="434" t="s">
        <v>1547</v>
      </c>
      <c r="BJ14" s="434" t="s">
        <v>1547</v>
      </c>
      <c r="BK14" s="434" t="s">
        <v>1547</v>
      </c>
      <c r="BL14" s="434" t="s">
        <v>1547</v>
      </c>
      <c r="BM14" s="434" t="s">
        <v>1547</v>
      </c>
      <c r="BN14" s="434" t="s">
        <v>1547</v>
      </c>
      <c r="BO14" s="434" t="s">
        <v>1547</v>
      </c>
      <c r="BP14" s="434" t="s">
        <v>1547</v>
      </c>
      <c r="BQ14" s="434" t="s">
        <v>1547</v>
      </c>
      <c r="BR14" s="434" t="s">
        <v>1547</v>
      </c>
      <c r="BS14" s="434" t="s">
        <v>1547</v>
      </c>
      <c r="BT14" s="434" t="s">
        <v>1547</v>
      </c>
      <c r="BU14" s="434" t="s">
        <v>1547</v>
      </c>
      <c r="BV14" s="434" t="s">
        <v>1547</v>
      </c>
      <c r="BW14" s="218"/>
    </row>
    <row r="15" spans="1:75" ht="11.1" customHeight="1" x14ac:dyDescent="0.2">
      <c r="A15" s="398" t="s">
        <v>970</v>
      </c>
      <c r="B15" s="473" t="s">
        <v>1104</v>
      </c>
      <c r="C15" s="354">
        <v>0.18470200000000001</v>
      </c>
      <c r="D15" s="354">
        <v>0.19970199999999999</v>
      </c>
      <c r="E15" s="354">
        <v>0.19970199999999999</v>
      </c>
      <c r="F15" s="354">
        <v>0.18970200000000001</v>
      </c>
      <c r="G15" s="354">
        <v>0.179702</v>
      </c>
      <c r="H15" s="354">
        <v>0.179702</v>
      </c>
      <c r="I15" s="354">
        <v>0.149702</v>
      </c>
      <c r="J15" s="354">
        <v>0.149702</v>
      </c>
      <c r="K15" s="354">
        <v>0.149702</v>
      </c>
      <c r="L15" s="354">
        <v>0.16970199999999999</v>
      </c>
      <c r="M15" s="354">
        <v>0.16470199999999999</v>
      </c>
      <c r="N15" s="354">
        <v>0.16470199999999999</v>
      </c>
      <c r="O15" s="354">
        <v>0.159668</v>
      </c>
      <c r="P15" s="354">
        <v>0.159668</v>
      </c>
      <c r="Q15" s="354">
        <v>0.149668</v>
      </c>
      <c r="R15" s="354">
        <v>0.16966800000000001</v>
      </c>
      <c r="S15" s="354">
        <v>0.16966800000000001</v>
      </c>
      <c r="T15" s="354">
        <v>0.17966799999999999</v>
      </c>
      <c r="U15" s="354">
        <v>0.17966799999999999</v>
      </c>
      <c r="V15" s="354">
        <v>0.17968272579</v>
      </c>
      <c r="W15" s="354">
        <v>0.18968272579000001</v>
      </c>
      <c r="X15" s="354">
        <v>0.17968272579</v>
      </c>
      <c r="Y15" s="354">
        <v>0.18968272579000001</v>
      </c>
      <c r="Z15" s="354">
        <v>0.18968272579000001</v>
      </c>
      <c r="AA15" s="354">
        <v>0.17967861373999999</v>
      </c>
      <c r="AB15" s="354">
        <v>0.18967861374</v>
      </c>
      <c r="AC15" s="354">
        <v>0.18967861374</v>
      </c>
      <c r="AD15" s="354">
        <v>0.19967861374000001</v>
      </c>
      <c r="AE15" s="354">
        <v>0.17967861373999999</v>
      </c>
      <c r="AF15" s="354">
        <v>0.18967861374</v>
      </c>
      <c r="AG15" s="354">
        <v>0.19967861374000001</v>
      </c>
      <c r="AH15" s="354">
        <v>0.18967999999999999</v>
      </c>
      <c r="AI15" s="354">
        <v>0.20967861373999999</v>
      </c>
      <c r="AJ15" s="354">
        <v>0.21967861374</v>
      </c>
      <c r="AK15" s="354">
        <v>0.20967861373999999</v>
      </c>
      <c r="AL15" s="354">
        <v>0.18967999999999999</v>
      </c>
      <c r="AM15" s="354">
        <v>0.19967861374000001</v>
      </c>
      <c r="AN15" s="354">
        <v>0.18970000000000001</v>
      </c>
      <c r="AO15" s="354">
        <v>0.19969999999999999</v>
      </c>
      <c r="AP15" s="354">
        <v>0.2097</v>
      </c>
      <c r="AQ15" s="354">
        <v>0.2097</v>
      </c>
      <c r="AR15" s="354">
        <v>0.19969999999999999</v>
      </c>
      <c r="AS15" s="354">
        <v>0.2097</v>
      </c>
      <c r="AT15" s="354">
        <v>0.19969999999999999</v>
      </c>
      <c r="AU15" s="354">
        <v>0.19969999999999999</v>
      </c>
      <c r="AV15" s="354">
        <v>0.19969999999999999</v>
      </c>
      <c r="AW15" s="354">
        <v>0.20966634083999999</v>
      </c>
      <c r="AX15" s="354">
        <v>0.21966472798</v>
      </c>
      <c r="AY15" s="354">
        <v>0.20967270826000001</v>
      </c>
      <c r="AZ15" s="354">
        <v>0.20966243336000001</v>
      </c>
      <c r="BA15" s="354">
        <v>0.21966783740000001</v>
      </c>
      <c r="BB15" s="354">
        <v>0.20966965726</v>
      </c>
      <c r="BC15" s="354">
        <v>0.21966820092</v>
      </c>
      <c r="BD15" s="434" t="s">
        <v>1547</v>
      </c>
      <c r="BE15" s="434" t="s">
        <v>1547</v>
      </c>
      <c r="BF15" s="434" t="s">
        <v>1547</v>
      </c>
      <c r="BG15" s="434" t="s">
        <v>1547</v>
      </c>
      <c r="BH15" s="434" t="s">
        <v>1547</v>
      </c>
      <c r="BI15" s="434" t="s">
        <v>1547</v>
      </c>
      <c r="BJ15" s="434" t="s">
        <v>1547</v>
      </c>
      <c r="BK15" s="434" t="s">
        <v>1547</v>
      </c>
      <c r="BL15" s="434" t="s">
        <v>1547</v>
      </c>
      <c r="BM15" s="434" t="s">
        <v>1547</v>
      </c>
      <c r="BN15" s="434" t="s">
        <v>1547</v>
      </c>
      <c r="BO15" s="434" t="s">
        <v>1547</v>
      </c>
      <c r="BP15" s="434" t="s">
        <v>1547</v>
      </c>
      <c r="BQ15" s="434" t="s">
        <v>1547</v>
      </c>
      <c r="BR15" s="434" t="s">
        <v>1547</v>
      </c>
      <c r="BS15" s="434" t="s">
        <v>1547</v>
      </c>
      <c r="BT15" s="434" t="s">
        <v>1547</v>
      </c>
      <c r="BU15" s="434" t="s">
        <v>1547</v>
      </c>
      <c r="BV15" s="434" t="s">
        <v>1547</v>
      </c>
      <c r="BW15" s="218"/>
    </row>
    <row r="16" spans="1:75" ht="11.1" customHeight="1" x14ac:dyDescent="0.2">
      <c r="A16" s="398" t="s">
        <v>971</v>
      </c>
      <c r="B16" s="473" t="s">
        <v>1105</v>
      </c>
      <c r="C16" s="354">
        <v>3.0416348000000002</v>
      </c>
      <c r="D16" s="354">
        <v>3.0816347999999998</v>
      </c>
      <c r="E16" s="354">
        <v>3.0316348</v>
      </c>
      <c r="F16" s="354">
        <v>3.0066348000000001</v>
      </c>
      <c r="G16" s="354">
        <v>3.0066348000000001</v>
      </c>
      <c r="H16" s="354">
        <v>2.9816348000000001</v>
      </c>
      <c r="I16" s="354">
        <v>2.9316347999999999</v>
      </c>
      <c r="J16" s="354">
        <v>2.9316347999999999</v>
      </c>
      <c r="K16" s="354">
        <v>2.9316347999999999</v>
      </c>
      <c r="L16" s="354">
        <v>2.9316347999999999</v>
      </c>
      <c r="M16" s="354">
        <v>2.9816348000000001</v>
      </c>
      <c r="N16" s="354">
        <v>3.0316348</v>
      </c>
      <c r="O16" s="354">
        <v>3.0923951000000001</v>
      </c>
      <c r="P16" s="354">
        <v>3.2423951</v>
      </c>
      <c r="Q16" s="354">
        <v>3.3423951000000001</v>
      </c>
      <c r="R16" s="354">
        <v>3.5023951000000002</v>
      </c>
      <c r="S16" s="354">
        <v>3.5023951000000002</v>
      </c>
      <c r="T16" s="354">
        <v>3.5523951</v>
      </c>
      <c r="U16" s="354">
        <v>3.5523951</v>
      </c>
      <c r="V16" s="354">
        <v>3.5020639293000002</v>
      </c>
      <c r="W16" s="354">
        <v>3.5020639293000002</v>
      </c>
      <c r="X16" s="354">
        <v>3.5020639293000002</v>
      </c>
      <c r="Y16" s="354">
        <v>3.5542367385000002</v>
      </c>
      <c r="Z16" s="354">
        <v>3.6314291808000001</v>
      </c>
      <c r="AA16" s="354">
        <v>3.7603352834999999</v>
      </c>
      <c r="AB16" s="354">
        <v>3.7234462535000001</v>
      </c>
      <c r="AC16" s="354">
        <v>3.7474446198</v>
      </c>
      <c r="AD16" s="354">
        <v>3.6668108475999999</v>
      </c>
      <c r="AE16" s="354">
        <v>3.5557622605999999</v>
      </c>
      <c r="AF16" s="354">
        <v>3.5685364042000001</v>
      </c>
      <c r="AG16" s="354">
        <v>3.5886276216000002</v>
      </c>
      <c r="AH16" s="354">
        <v>3.658296</v>
      </c>
      <c r="AI16" s="354">
        <v>3.6033789993999998</v>
      </c>
      <c r="AJ16" s="354">
        <v>3.6104344958999999</v>
      </c>
      <c r="AK16" s="354">
        <v>3.6843282910999999</v>
      </c>
      <c r="AL16" s="354">
        <v>3.76152</v>
      </c>
      <c r="AM16" s="354">
        <v>3.8103352835000002</v>
      </c>
      <c r="AN16" s="354">
        <v>3.7732999999999999</v>
      </c>
      <c r="AO16" s="354">
        <v>3.7972999999999999</v>
      </c>
      <c r="AP16" s="354">
        <v>3.7467000000000001</v>
      </c>
      <c r="AQ16" s="354">
        <v>3.8058000000000001</v>
      </c>
      <c r="AR16" s="354">
        <v>3.8485999999999998</v>
      </c>
      <c r="AS16" s="354">
        <v>3.9386999999999999</v>
      </c>
      <c r="AT16" s="354">
        <v>4.1083999999999996</v>
      </c>
      <c r="AU16" s="354">
        <v>4.1234999999999999</v>
      </c>
      <c r="AV16" s="354">
        <v>4.1604000000000001</v>
      </c>
      <c r="AW16" s="354">
        <v>4.3246015400999998</v>
      </c>
      <c r="AX16" s="354">
        <v>4.4518298919000001</v>
      </c>
      <c r="AY16" s="354">
        <v>4.4804667654000001</v>
      </c>
      <c r="AZ16" s="354">
        <v>4.3938065004000002</v>
      </c>
      <c r="BA16" s="354">
        <v>4.4276845489000003</v>
      </c>
      <c r="BB16" s="354">
        <v>4.3270102583999996</v>
      </c>
      <c r="BC16" s="354">
        <v>4.3159940960999998</v>
      </c>
      <c r="BD16" s="434" t="s">
        <v>1547</v>
      </c>
      <c r="BE16" s="434" t="s">
        <v>1547</v>
      </c>
      <c r="BF16" s="434" t="s">
        <v>1547</v>
      </c>
      <c r="BG16" s="434" t="s">
        <v>1547</v>
      </c>
      <c r="BH16" s="434" t="s">
        <v>1547</v>
      </c>
      <c r="BI16" s="434" t="s">
        <v>1547</v>
      </c>
      <c r="BJ16" s="434" t="s">
        <v>1547</v>
      </c>
      <c r="BK16" s="434" t="s">
        <v>1547</v>
      </c>
      <c r="BL16" s="434" t="s">
        <v>1547</v>
      </c>
      <c r="BM16" s="434" t="s">
        <v>1547</v>
      </c>
      <c r="BN16" s="434" t="s">
        <v>1547</v>
      </c>
      <c r="BO16" s="434" t="s">
        <v>1547</v>
      </c>
      <c r="BP16" s="434" t="s">
        <v>1547</v>
      </c>
      <c r="BQ16" s="434" t="s">
        <v>1547</v>
      </c>
      <c r="BR16" s="434" t="s">
        <v>1547</v>
      </c>
      <c r="BS16" s="434" t="s">
        <v>1547</v>
      </c>
      <c r="BT16" s="434" t="s">
        <v>1547</v>
      </c>
      <c r="BU16" s="434" t="s">
        <v>1547</v>
      </c>
      <c r="BV16" s="434" t="s">
        <v>1547</v>
      </c>
      <c r="BW16" s="218"/>
    </row>
    <row r="17" spans="1:75" ht="11.1" customHeight="1" x14ac:dyDescent="0.2">
      <c r="A17" s="398" t="s">
        <v>972</v>
      </c>
      <c r="B17" s="473" t="s">
        <v>1106</v>
      </c>
      <c r="C17" s="354">
        <v>4.6385569999999996</v>
      </c>
      <c r="D17" s="354">
        <v>4.7385570000000001</v>
      </c>
      <c r="E17" s="354">
        <v>4.5885569999999998</v>
      </c>
      <c r="F17" s="354">
        <v>4.5885569999999998</v>
      </c>
      <c r="G17" s="354">
        <v>4.3055570000000003</v>
      </c>
      <c r="H17" s="354">
        <v>3.8355570000000001</v>
      </c>
      <c r="I17" s="354">
        <v>3.7855569999999998</v>
      </c>
      <c r="J17" s="354">
        <v>3.7765569999999999</v>
      </c>
      <c r="K17" s="354">
        <v>3.796557</v>
      </c>
      <c r="L17" s="354">
        <v>3.9365570000000001</v>
      </c>
      <c r="M17" s="354">
        <v>3.9065569999999998</v>
      </c>
      <c r="N17" s="354">
        <v>3.9465569999999999</v>
      </c>
      <c r="O17" s="354">
        <v>3.9472459999999998</v>
      </c>
      <c r="P17" s="354">
        <v>4.0372459999999997</v>
      </c>
      <c r="Q17" s="354">
        <v>4.0872460000000004</v>
      </c>
      <c r="R17" s="354">
        <v>4.0872460000000004</v>
      </c>
      <c r="S17" s="354">
        <v>4.0872460000000004</v>
      </c>
      <c r="T17" s="354">
        <v>4.0372459999999997</v>
      </c>
      <c r="U17" s="354">
        <v>4.0872460000000004</v>
      </c>
      <c r="V17" s="354">
        <v>4.1628168832999997</v>
      </c>
      <c r="W17" s="354">
        <v>4.2128168833000004</v>
      </c>
      <c r="X17" s="354">
        <v>4.2878168832999997</v>
      </c>
      <c r="Y17" s="354">
        <v>4.3378168833000004</v>
      </c>
      <c r="Z17" s="354">
        <v>4.4080077188000004</v>
      </c>
      <c r="AA17" s="354">
        <v>4.3578498187000001</v>
      </c>
      <c r="AB17" s="354">
        <v>4.4578498186999997</v>
      </c>
      <c r="AC17" s="354">
        <v>4.4078498186999999</v>
      </c>
      <c r="AD17" s="354">
        <v>4.5078498186999996</v>
      </c>
      <c r="AE17" s="354">
        <v>4.5078498186999996</v>
      </c>
      <c r="AF17" s="354">
        <v>4.5578498187000003</v>
      </c>
      <c r="AG17" s="354">
        <v>4.6578498186999999</v>
      </c>
      <c r="AH17" s="354">
        <v>4.657851</v>
      </c>
      <c r="AI17" s="354">
        <v>4.6578498186999999</v>
      </c>
      <c r="AJ17" s="354">
        <v>4.6878498187000002</v>
      </c>
      <c r="AK17" s="354">
        <v>4.5878498186999996</v>
      </c>
      <c r="AL17" s="354">
        <v>4.5878509999999997</v>
      </c>
      <c r="AM17" s="354">
        <v>4.5378498186999998</v>
      </c>
      <c r="AN17" s="354">
        <v>4.5377999999999998</v>
      </c>
      <c r="AO17" s="354">
        <v>4.4878</v>
      </c>
      <c r="AP17" s="354">
        <v>4.2778</v>
      </c>
      <c r="AQ17" s="354">
        <v>4.3075999999999999</v>
      </c>
      <c r="AR17" s="354">
        <v>4.3174000000000001</v>
      </c>
      <c r="AS17" s="354">
        <v>4.3875000000000002</v>
      </c>
      <c r="AT17" s="354">
        <v>4.4675000000000002</v>
      </c>
      <c r="AU17" s="354">
        <v>4.4573999999999998</v>
      </c>
      <c r="AV17" s="354">
        <v>4.4576000000000002</v>
      </c>
      <c r="AW17" s="354">
        <v>4.3973785476999998</v>
      </c>
      <c r="AX17" s="354">
        <v>4.4573166148999999</v>
      </c>
      <c r="AY17" s="354">
        <v>4.3876230525000004</v>
      </c>
      <c r="AZ17" s="354">
        <v>4.3872285031000002</v>
      </c>
      <c r="BA17" s="354">
        <v>4.4274360144999996</v>
      </c>
      <c r="BB17" s="354">
        <v>4.3875058961000004</v>
      </c>
      <c r="BC17" s="354">
        <v>4.3574499734999996</v>
      </c>
      <c r="BD17" s="434" t="s">
        <v>1547</v>
      </c>
      <c r="BE17" s="434" t="s">
        <v>1547</v>
      </c>
      <c r="BF17" s="434" t="s">
        <v>1547</v>
      </c>
      <c r="BG17" s="434" t="s">
        <v>1547</v>
      </c>
      <c r="BH17" s="434" t="s">
        <v>1547</v>
      </c>
      <c r="BI17" s="434" t="s">
        <v>1547</v>
      </c>
      <c r="BJ17" s="434" t="s">
        <v>1547</v>
      </c>
      <c r="BK17" s="434" t="s">
        <v>1547</v>
      </c>
      <c r="BL17" s="434" t="s">
        <v>1547</v>
      </c>
      <c r="BM17" s="434" t="s">
        <v>1547</v>
      </c>
      <c r="BN17" s="434" t="s">
        <v>1547</v>
      </c>
      <c r="BO17" s="434" t="s">
        <v>1547</v>
      </c>
      <c r="BP17" s="434" t="s">
        <v>1547</v>
      </c>
      <c r="BQ17" s="434" t="s">
        <v>1547</v>
      </c>
      <c r="BR17" s="434" t="s">
        <v>1547</v>
      </c>
      <c r="BS17" s="434" t="s">
        <v>1547</v>
      </c>
      <c r="BT17" s="434" t="s">
        <v>1547</v>
      </c>
      <c r="BU17" s="434" t="s">
        <v>1547</v>
      </c>
      <c r="BV17" s="434" t="s">
        <v>1547</v>
      </c>
      <c r="BW17" s="218"/>
    </row>
    <row r="18" spans="1:75" ht="11.1" customHeight="1" x14ac:dyDescent="0.2">
      <c r="A18" s="398" t="s">
        <v>973</v>
      </c>
      <c r="B18" s="473" t="s">
        <v>1107</v>
      </c>
      <c r="C18" s="354">
        <v>3.0147469999999998</v>
      </c>
      <c r="D18" s="354">
        <v>3.0147469999999998</v>
      </c>
      <c r="E18" s="354">
        <v>3.2097470000000001</v>
      </c>
      <c r="F18" s="354">
        <v>3.331747</v>
      </c>
      <c r="G18" s="354">
        <v>2.484747</v>
      </c>
      <c r="H18" s="354">
        <v>2.3747470000000002</v>
      </c>
      <c r="I18" s="354">
        <v>2.444747</v>
      </c>
      <c r="J18" s="354">
        <v>2.5877469999999998</v>
      </c>
      <c r="K18" s="354">
        <v>2.5877469999999998</v>
      </c>
      <c r="L18" s="354">
        <v>2.5877469999999998</v>
      </c>
      <c r="M18" s="354">
        <v>2.597747</v>
      </c>
      <c r="N18" s="354">
        <v>2.597747</v>
      </c>
      <c r="O18" s="354">
        <v>2.6273740000000001</v>
      </c>
      <c r="P18" s="354">
        <v>2.6273740000000001</v>
      </c>
      <c r="Q18" s="354">
        <v>2.6293739999999999</v>
      </c>
      <c r="R18" s="354">
        <v>2.6293739999999999</v>
      </c>
      <c r="S18" s="354">
        <v>2.660374</v>
      </c>
      <c r="T18" s="354">
        <v>2.6833740000000001</v>
      </c>
      <c r="U18" s="354">
        <v>2.7203740000000001</v>
      </c>
      <c r="V18" s="354">
        <v>2.7505366005999998</v>
      </c>
      <c r="W18" s="354">
        <v>2.7705366005999998</v>
      </c>
      <c r="X18" s="354">
        <v>2.8005366006000001</v>
      </c>
      <c r="Y18" s="354">
        <v>2.8401391111000001</v>
      </c>
      <c r="Z18" s="354">
        <v>2.8565198642</v>
      </c>
      <c r="AA18" s="354">
        <v>2.8924749766</v>
      </c>
      <c r="AB18" s="354">
        <v>2.9224749766000002</v>
      </c>
      <c r="AC18" s="354">
        <v>2.9524749766</v>
      </c>
      <c r="AD18" s="354">
        <v>2.9724749766</v>
      </c>
      <c r="AE18" s="354">
        <v>3.0094302318000001</v>
      </c>
      <c r="AF18" s="354">
        <v>3.0370774870999999</v>
      </c>
      <c r="AG18" s="354">
        <v>3.0893787423000001</v>
      </c>
      <c r="AH18" s="354">
        <v>3.1307580000000002</v>
      </c>
      <c r="AI18" s="354">
        <v>3.1407594954000002</v>
      </c>
      <c r="AJ18" s="354">
        <v>3.1207594954000002</v>
      </c>
      <c r="AK18" s="354">
        <v>3.0207594954000001</v>
      </c>
      <c r="AL18" s="354">
        <v>2.970758</v>
      </c>
      <c r="AM18" s="354">
        <v>3.0124749766000001</v>
      </c>
      <c r="AN18" s="354">
        <v>2.9923999999999999</v>
      </c>
      <c r="AO18" s="354">
        <v>2.9824000000000002</v>
      </c>
      <c r="AP18" s="354">
        <v>2.9424000000000001</v>
      </c>
      <c r="AQ18" s="354">
        <v>2.8847</v>
      </c>
      <c r="AR18" s="354">
        <v>2.8868999999999998</v>
      </c>
      <c r="AS18" s="354">
        <v>2.8692000000000002</v>
      </c>
      <c r="AT18" s="354">
        <v>2.8605999999999998</v>
      </c>
      <c r="AU18" s="354">
        <v>2.9005999999999998</v>
      </c>
      <c r="AV18" s="354">
        <v>2.8407</v>
      </c>
      <c r="AW18" s="354">
        <v>2.8706255232000002</v>
      </c>
      <c r="AX18" s="354">
        <v>2.8406079169999998</v>
      </c>
      <c r="AY18" s="354">
        <v>2.7624105119000002</v>
      </c>
      <c r="AZ18" s="354">
        <v>2.7622983499</v>
      </c>
      <c r="BA18" s="354">
        <v>2.7923573409000002</v>
      </c>
      <c r="BB18" s="354">
        <v>2.8123772067999999</v>
      </c>
      <c r="BC18" s="354">
        <v>2.7846625644</v>
      </c>
      <c r="BD18" s="434" t="s">
        <v>1547</v>
      </c>
      <c r="BE18" s="434" t="s">
        <v>1547</v>
      </c>
      <c r="BF18" s="434" t="s">
        <v>1547</v>
      </c>
      <c r="BG18" s="434" t="s">
        <v>1547</v>
      </c>
      <c r="BH18" s="434" t="s">
        <v>1547</v>
      </c>
      <c r="BI18" s="434" t="s">
        <v>1547</v>
      </c>
      <c r="BJ18" s="434" t="s">
        <v>1547</v>
      </c>
      <c r="BK18" s="434" t="s">
        <v>1547</v>
      </c>
      <c r="BL18" s="434" t="s">
        <v>1547</v>
      </c>
      <c r="BM18" s="434" t="s">
        <v>1547</v>
      </c>
      <c r="BN18" s="434" t="s">
        <v>1547</v>
      </c>
      <c r="BO18" s="434" t="s">
        <v>1547</v>
      </c>
      <c r="BP18" s="434" t="s">
        <v>1547</v>
      </c>
      <c r="BQ18" s="434" t="s">
        <v>1547</v>
      </c>
      <c r="BR18" s="434" t="s">
        <v>1547</v>
      </c>
      <c r="BS18" s="434" t="s">
        <v>1547</v>
      </c>
      <c r="BT18" s="434" t="s">
        <v>1547</v>
      </c>
      <c r="BU18" s="434" t="s">
        <v>1547</v>
      </c>
      <c r="BV18" s="434" t="s">
        <v>1547</v>
      </c>
      <c r="BW18" s="218"/>
    </row>
    <row r="19" spans="1:75" ht="11.1" customHeight="1" x14ac:dyDescent="0.2">
      <c r="A19" s="398" t="s">
        <v>974</v>
      </c>
      <c r="B19" s="473" t="s">
        <v>1108</v>
      </c>
      <c r="C19" s="354">
        <v>0.83902100000000002</v>
      </c>
      <c r="D19" s="354">
        <v>0.199021</v>
      </c>
      <c r="E19" s="354">
        <v>0.14902099999999999</v>
      </c>
      <c r="F19" s="354">
        <v>0.134021</v>
      </c>
      <c r="G19" s="354">
        <v>0.129021</v>
      </c>
      <c r="H19" s="354">
        <v>0.129021</v>
      </c>
      <c r="I19" s="354">
        <v>0.15402099999999999</v>
      </c>
      <c r="J19" s="354">
        <v>0.13902100000000001</v>
      </c>
      <c r="K19" s="354">
        <v>0.17902100000000001</v>
      </c>
      <c r="L19" s="354">
        <v>0.49902099999999999</v>
      </c>
      <c r="M19" s="354">
        <v>1.1390210000000001</v>
      </c>
      <c r="N19" s="354">
        <v>1.299021</v>
      </c>
      <c r="O19" s="354">
        <v>1.241908</v>
      </c>
      <c r="P19" s="354">
        <v>1.281908</v>
      </c>
      <c r="Q19" s="354">
        <v>1.3019080000000001</v>
      </c>
      <c r="R19" s="354">
        <v>1.231908</v>
      </c>
      <c r="S19" s="354">
        <v>1.261908</v>
      </c>
      <c r="T19" s="354">
        <v>1.271908</v>
      </c>
      <c r="U19" s="354">
        <v>1.281908</v>
      </c>
      <c r="V19" s="354">
        <v>1.2719576797000001</v>
      </c>
      <c r="W19" s="354">
        <v>1.2519576797</v>
      </c>
      <c r="X19" s="354">
        <v>1.2519576797</v>
      </c>
      <c r="Y19" s="354">
        <v>1.2319576797</v>
      </c>
      <c r="Z19" s="354">
        <v>1.1419576797</v>
      </c>
      <c r="AA19" s="354">
        <v>1.0769441706</v>
      </c>
      <c r="AB19" s="354">
        <v>1.2269441705999999</v>
      </c>
      <c r="AC19" s="354">
        <v>1.1769441705999999</v>
      </c>
      <c r="AD19" s="354">
        <v>1.0069441706</v>
      </c>
      <c r="AE19" s="354">
        <v>0.82694417063000003</v>
      </c>
      <c r="AF19" s="354">
        <v>0.74694417062999996</v>
      </c>
      <c r="AG19" s="354">
        <v>0.69694417063000003</v>
      </c>
      <c r="AH19" s="354">
        <v>1.2169399999999999</v>
      </c>
      <c r="AI19" s="354">
        <v>1.2469441706</v>
      </c>
      <c r="AJ19" s="354">
        <v>1.2569441706</v>
      </c>
      <c r="AK19" s="354">
        <v>1.2069441705999999</v>
      </c>
      <c r="AL19" s="354">
        <v>1.2469399999999999</v>
      </c>
      <c r="AM19" s="354">
        <v>1.2269441705999999</v>
      </c>
      <c r="AN19" s="354">
        <v>1.2569999999999999</v>
      </c>
      <c r="AO19" s="354">
        <v>1.2370000000000001</v>
      </c>
      <c r="AP19" s="354">
        <v>1.2370000000000001</v>
      </c>
      <c r="AQ19" s="354">
        <v>1.1890000000000001</v>
      </c>
      <c r="AR19" s="354">
        <v>1.2470000000000001</v>
      </c>
      <c r="AS19" s="354">
        <v>1.2270000000000001</v>
      </c>
      <c r="AT19" s="354">
        <v>1.2569999999999999</v>
      </c>
      <c r="AU19" s="354">
        <v>1.2569999999999999</v>
      </c>
      <c r="AV19" s="354">
        <v>1.2470000000000001</v>
      </c>
      <c r="AW19" s="354">
        <v>1.2869038513</v>
      </c>
      <c r="AX19" s="354">
        <v>1.2668985527000001</v>
      </c>
      <c r="AY19" s="354">
        <v>1.1169247698</v>
      </c>
      <c r="AZ19" s="354">
        <v>1.2368910143</v>
      </c>
      <c r="BA19" s="354">
        <v>1.2369087677999999</v>
      </c>
      <c r="BB19" s="354">
        <v>1.2769147464999999</v>
      </c>
      <c r="BC19" s="354">
        <v>1.2569099620999999</v>
      </c>
      <c r="BD19" s="434" t="s">
        <v>1547</v>
      </c>
      <c r="BE19" s="434" t="s">
        <v>1547</v>
      </c>
      <c r="BF19" s="434" t="s">
        <v>1547</v>
      </c>
      <c r="BG19" s="434" t="s">
        <v>1547</v>
      </c>
      <c r="BH19" s="434" t="s">
        <v>1547</v>
      </c>
      <c r="BI19" s="434" t="s">
        <v>1547</v>
      </c>
      <c r="BJ19" s="434" t="s">
        <v>1547</v>
      </c>
      <c r="BK19" s="434" t="s">
        <v>1547</v>
      </c>
      <c r="BL19" s="434" t="s">
        <v>1547</v>
      </c>
      <c r="BM19" s="434" t="s">
        <v>1547</v>
      </c>
      <c r="BN19" s="434" t="s">
        <v>1547</v>
      </c>
      <c r="BO19" s="434" t="s">
        <v>1547</v>
      </c>
      <c r="BP19" s="434" t="s">
        <v>1547</v>
      </c>
      <c r="BQ19" s="434" t="s">
        <v>1547</v>
      </c>
      <c r="BR19" s="434" t="s">
        <v>1547</v>
      </c>
      <c r="BS19" s="434" t="s">
        <v>1547</v>
      </c>
      <c r="BT19" s="434" t="s">
        <v>1547</v>
      </c>
      <c r="BU19" s="434" t="s">
        <v>1547</v>
      </c>
      <c r="BV19" s="434" t="s">
        <v>1547</v>
      </c>
      <c r="BW19" s="218"/>
    </row>
    <row r="20" spans="1:75" ht="11.1" customHeight="1" x14ac:dyDescent="0.2">
      <c r="A20" s="398" t="s">
        <v>975</v>
      </c>
      <c r="B20" s="473" t="s">
        <v>1109</v>
      </c>
      <c r="C20" s="354">
        <v>2.0731178888000001</v>
      </c>
      <c r="D20" s="354">
        <v>2.0592795128999999</v>
      </c>
      <c r="E20" s="354">
        <v>2.0312082114000001</v>
      </c>
      <c r="F20" s="354">
        <v>1.9734243405</v>
      </c>
      <c r="G20" s="354">
        <v>1.9080114372000001</v>
      </c>
      <c r="H20" s="354">
        <v>1.7605243405</v>
      </c>
      <c r="I20" s="354">
        <v>1.7433194484000001</v>
      </c>
      <c r="J20" s="354">
        <v>1.7916294805999999</v>
      </c>
      <c r="K20" s="354">
        <v>1.7995904237</v>
      </c>
      <c r="L20" s="354">
        <v>1.8423100075000001</v>
      </c>
      <c r="M20" s="354">
        <v>1.7758807569999999</v>
      </c>
      <c r="N20" s="354">
        <v>1.6885924913999999</v>
      </c>
      <c r="O20" s="354">
        <v>1.5651938419</v>
      </c>
      <c r="P20" s="354">
        <v>1.6970736357</v>
      </c>
      <c r="Q20" s="354">
        <v>1.6917768485</v>
      </c>
      <c r="R20" s="354">
        <v>1.6467768485000001</v>
      </c>
      <c r="S20" s="354">
        <v>1.6867768485000001</v>
      </c>
      <c r="T20" s="354">
        <v>1.6567768485000001</v>
      </c>
      <c r="U20" s="354">
        <v>1.6917768485</v>
      </c>
      <c r="V20" s="354">
        <v>1.5216177078999999</v>
      </c>
      <c r="W20" s="354">
        <v>1.6716177079000001</v>
      </c>
      <c r="X20" s="354">
        <v>1.6341177079</v>
      </c>
      <c r="Y20" s="354">
        <v>1.7041177079000001</v>
      </c>
      <c r="Z20" s="354">
        <v>1.6441177079</v>
      </c>
      <c r="AA20" s="354">
        <v>1.6103712633</v>
      </c>
      <c r="AB20" s="354">
        <v>1.6603712633000001</v>
      </c>
      <c r="AC20" s="354">
        <v>1.5503712633</v>
      </c>
      <c r="AD20" s="354">
        <v>1.5303712633</v>
      </c>
      <c r="AE20" s="354">
        <v>1.3803712633</v>
      </c>
      <c r="AF20" s="354">
        <v>1.4003712633000001</v>
      </c>
      <c r="AG20" s="354">
        <v>1.3553712632999999</v>
      </c>
      <c r="AH20" s="354">
        <v>1.255371</v>
      </c>
      <c r="AI20" s="354">
        <v>1.3053712633000001</v>
      </c>
      <c r="AJ20" s="354">
        <v>1.3353712633000001</v>
      </c>
      <c r="AK20" s="354">
        <v>1.3953712632999999</v>
      </c>
      <c r="AL20" s="354">
        <v>1.475371</v>
      </c>
      <c r="AM20" s="354">
        <v>1.5303712633</v>
      </c>
      <c r="AN20" s="354">
        <v>1.5903</v>
      </c>
      <c r="AO20" s="354">
        <v>1.5803</v>
      </c>
      <c r="AP20" s="354">
        <v>1.3903000000000001</v>
      </c>
      <c r="AQ20" s="354">
        <v>1.5482</v>
      </c>
      <c r="AR20" s="354">
        <v>1.5383</v>
      </c>
      <c r="AS20" s="354">
        <v>1.4182999999999999</v>
      </c>
      <c r="AT20" s="354">
        <v>1.4883</v>
      </c>
      <c r="AU20" s="354">
        <v>1.5783</v>
      </c>
      <c r="AV20" s="354">
        <v>1.5982000000000001</v>
      </c>
      <c r="AW20" s="354">
        <v>1.5384074915999999</v>
      </c>
      <c r="AX20" s="354">
        <v>1.6484247346000001</v>
      </c>
      <c r="AY20" s="354">
        <v>1.5774098312</v>
      </c>
      <c r="AZ20" s="354">
        <v>1.5465900929</v>
      </c>
      <c r="BA20" s="354">
        <v>1.5756027319999999</v>
      </c>
      <c r="BB20" s="354">
        <v>1.4946536893</v>
      </c>
      <c r="BC20" s="354">
        <v>1.5137396723000001</v>
      </c>
      <c r="BD20" s="434" t="s">
        <v>1547</v>
      </c>
      <c r="BE20" s="434" t="s">
        <v>1547</v>
      </c>
      <c r="BF20" s="434" t="s">
        <v>1547</v>
      </c>
      <c r="BG20" s="434" t="s">
        <v>1547</v>
      </c>
      <c r="BH20" s="434" t="s">
        <v>1547</v>
      </c>
      <c r="BI20" s="434" t="s">
        <v>1547</v>
      </c>
      <c r="BJ20" s="434" t="s">
        <v>1547</v>
      </c>
      <c r="BK20" s="434" t="s">
        <v>1547</v>
      </c>
      <c r="BL20" s="434" t="s">
        <v>1547</v>
      </c>
      <c r="BM20" s="434" t="s">
        <v>1547</v>
      </c>
      <c r="BN20" s="434" t="s">
        <v>1547</v>
      </c>
      <c r="BO20" s="434" t="s">
        <v>1547</v>
      </c>
      <c r="BP20" s="434" t="s">
        <v>1547</v>
      </c>
      <c r="BQ20" s="434" t="s">
        <v>1547</v>
      </c>
      <c r="BR20" s="434" t="s">
        <v>1547</v>
      </c>
      <c r="BS20" s="434" t="s">
        <v>1547</v>
      </c>
      <c r="BT20" s="434" t="s">
        <v>1547</v>
      </c>
      <c r="BU20" s="434" t="s">
        <v>1547</v>
      </c>
      <c r="BV20" s="434" t="s">
        <v>1547</v>
      </c>
      <c r="BW20" s="218"/>
    </row>
    <row r="21" spans="1:75" ht="11.1" customHeight="1" x14ac:dyDescent="0.2">
      <c r="A21" s="398" t="s">
        <v>976</v>
      </c>
      <c r="B21" s="473" t="s">
        <v>1110</v>
      </c>
      <c r="C21" s="354">
        <v>11.4530002</v>
      </c>
      <c r="D21" s="354">
        <v>11.3530002</v>
      </c>
      <c r="E21" s="354">
        <v>11.403000199999999</v>
      </c>
      <c r="F21" s="354">
        <v>13.2030002</v>
      </c>
      <c r="G21" s="354">
        <v>10.153000199999999</v>
      </c>
      <c r="H21" s="354">
        <v>9.3030001999999996</v>
      </c>
      <c r="I21" s="354">
        <v>10.003000200000001</v>
      </c>
      <c r="J21" s="354">
        <v>10.503000200000001</v>
      </c>
      <c r="K21" s="354">
        <v>10.7070002</v>
      </c>
      <c r="L21" s="354">
        <v>10.7070002</v>
      </c>
      <c r="M21" s="354">
        <v>10.7070002</v>
      </c>
      <c r="N21" s="354">
        <v>10.7070002</v>
      </c>
      <c r="O21" s="354">
        <v>10.839063100000001</v>
      </c>
      <c r="P21" s="354">
        <v>9.8940631000000003</v>
      </c>
      <c r="Q21" s="354">
        <v>9.8540630999999994</v>
      </c>
      <c r="R21" s="354">
        <v>9.8740631000000008</v>
      </c>
      <c r="S21" s="354">
        <v>10.236063100000001</v>
      </c>
      <c r="T21" s="354">
        <v>10.701063100000001</v>
      </c>
      <c r="U21" s="354">
        <v>11.210063099999999</v>
      </c>
      <c r="V21" s="354">
        <v>11.311303464</v>
      </c>
      <c r="W21" s="354">
        <v>11.413442502000001</v>
      </c>
      <c r="X21" s="354">
        <v>11.565581539</v>
      </c>
      <c r="Y21" s="354">
        <v>11.518720577</v>
      </c>
      <c r="Z21" s="354">
        <v>11.520859614000001</v>
      </c>
      <c r="AA21" s="354">
        <v>11.710107996</v>
      </c>
      <c r="AB21" s="354">
        <v>11.960107996</v>
      </c>
      <c r="AC21" s="354">
        <v>11.710107996</v>
      </c>
      <c r="AD21" s="354">
        <v>12.010107996</v>
      </c>
      <c r="AE21" s="354">
        <v>11.960107996</v>
      </c>
      <c r="AF21" s="354">
        <v>12.060107995999999</v>
      </c>
      <c r="AG21" s="354">
        <v>12.310107995999999</v>
      </c>
      <c r="AH21" s="354">
        <v>12.660107999999999</v>
      </c>
      <c r="AI21" s="354">
        <v>12.710107996</v>
      </c>
      <c r="AJ21" s="354">
        <v>12.210107996</v>
      </c>
      <c r="AK21" s="354">
        <v>12.210107996</v>
      </c>
      <c r="AL21" s="354">
        <v>12.210108</v>
      </c>
      <c r="AM21" s="354">
        <v>11.399412808999999</v>
      </c>
      <c r="AN21" s="354">
        <v>11.599399999999999</v>
      </c>
      <c r="AO21" s="354">
        <v>11.849399999999999</v>
      </c>
      <c r="AP21" s="354">
        <v>12.199400000000001</v>
      </c>
      <c r="AQ21" s="354">
        <v>11.499700000000001</v>
      </c>
      <c r="AR21" s="354">
        <v>11.65</v>
      </c>
      <c r="AS21" s="354">
        <v>10.7699</v>
      </c>
      <c r="AT21" s="354">
        <v>10.299899999999999</v>
      </c>
      <c r="AU21" s="354">
        <v>10.8</v>
      </c>
      <c r="AV21" s="354">
        <v>10.649699999999999</v>
      </c>
      <c r="AW21" s="354">
        <v>10.60083762</v>
      </c>
      <c r="AX21" s="354">
        <v>10.350949066</v>
      </c>
      <c r="AY21" s="354">
        <v>10.570480837</v>
      </c>
      <c r="AZ21" s="354">
        <v>10.771115067</v>
      </c>
      <c r="BA21" s="354">
        <v>10.870802026</v>
      </c>
      <c r="BB21" s="354">
        <v>10.870705273</v>
      </c>
      <c r="BC21" s="354">
        <v>10.720806208999999</v>
      </c>
      <c r="BD21" s="434" t="s">
        <v>1547</v>
      </c>
      <c r="BE21" s="434" t="s">
        <v>1547</v>
      </c>
      <c r="BF21" s="434" t="s">
        <v>1547</v>
      </c>
      <c r="BG21" s="434" t="s">
        <v>1547</v>
      </c>
      <c r="BH21" s="434" t="s">
        <v>1547</v>
      </c>
      <c r="BI21" s="434" t="s">
        <v>1547</v>
      </c>
      <c r="BJ21" s="434" t="s">
        <v>1547</v>
      </c>
      <c r="BK21" s="434" t="s">
        <v>1547</v>
      </c>
      <c r="BL21" s="434" t="s">
        <v>1547</v>
      </c>
      <c r="BM21" s="434" t="s">
        <v>1547</v>
      </c>
      <c r="BN21" s="434" t="s">
        <v>1547</v>
      </c>
      <c r="BO21" s="434" t="s">
        <v>1547</v>
      </c>
      <c r="BP21" s="434" t="s">
        <v>1547</v>
      </c>
      <c r="BQ21" s="434" t="s">
        <v>1547</v>
      </c>
      <c r="BR21" s="434" t="s">
        <v>1547</v>
      </c>
      <c r="BS21" s="434" t="s">
        <v>1547</v>
      </c>
      <c r="BT21" s="434" t="s">
        <v>1547</v>
      </c>
      <c r="BU21" s="434" t="s">
        <v>1547</v>
      </c>
      <c r="BV21" s="434" t="s">
        <v>1547</v>
      </c>
      <c r="BW21" s="218"/>
    </row>
    <row r="22" spans="1:75" ht="11.1" customHeight="1" x14ac:dyDescent="0.2">
      <c r="A22" s="398" t="s">
        <v>977</v>
      </c>
      <c r="B22" s="473" t="s">
        <v>1111</v>
      </c>
      <c r="C22" s="354">
        <v>4.1744915802999998</v>
      </c>
      <c r="D22" s="354">
        <v>4.1488232132</v>
      </c>
      <c r="E22" s="354">
        <v>4.4555986334000002</v>
      </c>
      <c r="F22" s="354">
        <v>4.7700933573000004</v>
      </c>
      <c r="G22" s="354">
        <v>3.4669534926000001</v>
      </c>
      <c r="H22" s="354">
        <v>3.3195674372999999</v>
      </c>
      <c r="I22" s="354">
        <v>3.4281032151000002</v>
      </c>
      <c r="J22" s="354">
        <v>3.6849887391</v>
      </c>
      <c r="K22" s="354">
        <v>3.4859149479</v>
      </c>
      <c r="L22" s="354">
        <v>3.3866854293999999</v>
      </c>
      <c r="M22" s="354">
        <v>3.4976956340999998</v>
      </c>
      <c r="N22" s="354">
        <v>3.5676956341000001</v>
      </c>
      <c r="O22" s="354">
        <v>3.5994492341000002</v>
      </c>
      <c r="P22" s="354">
        <v>3.5994492341000002</v>
      </c>
      <c r="Q22" s="354">
        <v>3.5994492341000002</v>
      </c>
      <c r="R22" s="354">
        <v>3.6744492340999999</v>
      </c>
      <c r="S22" s="354">
        <v>3.7044492341000002</v>
      </c>
      <c r="T22" s="354">
        <v>3.7544492341</v>
      </c>
      <c r="U22" s="354">
        <v>3.8094492341000001</v>
      </c>
      <c r="V22" s="354">
        <v>3.8679353002000001</v>
      </c>
      <c r="W22" s="354">
        <v>3.8925603002</v>
      </c>
      <c r="X22" s="354">
        <v>3.9371853001999999</v>
      </c>
      <c r="Y22" s="354">
        <v>3.9618103001999998</v>
      </c>
      <c r="Z22" s="354">
        <v>4.0164353002000004</v>
      </c>
      <c r="AA22" s="354">
        <v>4.0766464404000002</v>
      </c>
      <c r="AB22" s="354">
        <v>4.1116464404000004</v>
      </c>
      <c r="AC22" s="354">
        <v>4.1366464403999998</v>
      </c>
      <c r="AD22" s="354">
        <v>4.1766464403999999</v>
      </c>
      <c r="AE22" s="354">
        <v>4.2112714404</v>
      </c>
      <c r="AF22" s="354">
        <v>4.2558964403999999</v>
      </c>
      <c r="AG22" s="354">
        <v>4.3105214403999996</v>
      </c>
      <c r="AH22" s="354">
        <v>4.3605210000000003</v>
      </c>
      <c r="AI22" s="354">
        <v>4.3705214404000001</v>
      </c>
      <c r="AJ22" s="354">
        <v>4.3605214404000003</v>
      </c>
      <c r="AK22" s="354">
        <v>4.2305214404000004</v>
      </c>
      <c r="AL22" s="354">
        <v>4.2305210000000004</v>
      </c>
      <c r="AM22" s="354">
        <v>4.2688964403999998</v>
      </c>
      <c r="AN22" s="354">
        <v>4.2687999999999997</v>
      </c>
      <c r="AO22" s="354">
        <v>4.2687999999999997</v>
      </c>
      <c r="AP22" s="354">
        <v>4.2388000000000003</v>
      </c>
      <c r="AQ22" s="354">
        <v>4.109</v>
      </c>
      <c r="AR22" s="354">
        <v>4.1093000000000002</v>
      </c>
      <c r="AS22" s="354">
        <v>4.1092000000000004</v>
      </c>
      <c r="AT22" s="354">
        <v>4.1192000000000002</v>
      </c>
      <c r="AU22" s="354">
        <v>4.1292999999999997</v>
      </c>
      <c r="AV22" s="354">
        <v>4.1390000000000002</v>
      </c>
      <c r="AW22" s="354">
        <v>4.0995266125000001</v>
      </c>
      <c r="AX22" s="354">
        <v>4.0996094273999999</v>
      </c>
      <c r="AY22" s="354">
        <v>4.1591996665000002</v>
      </c>
      <c r="AZ22" s="354">
        <v>4.1497272483999996</v>
      </c>
      <c r="BA22" s="354">
        <v>4.1494497692000003</v>
      </c>
      <c r="BB22" s="354">
        <v>4.1793563252999997</v>
      </c>
      <c r="BC22" s="354">
        <v>4.1794311035999998</v>
      </c>
      <c r="BD22" s="434" t="s">
        <v>1547</v>
      </c>
      <c r="BE22" s="434" t="s">
        <v>1547</v>
      </c>
      <c r="BF22" s="434" t="s">
        <v>1547</v>
      </c>
      <c r="BG22" s="434" t="s">
        <v>1547</v>
      </c>
      <c r="BH22" s="434" t="s">
        <v>1547</v>
      </c>
      <c r="BI22" s="434" t="s">
        <v>1547</v>
      </c>
      <c r="BJ22" s="434" t="s">
        <v>1547</v>
      </c>
      <c r="BK22" s="434" t="s">
        <v>1547</v>
      </c>
      <c r="BL22" s="434" t="s">
        <v>1547</v>
      </c>
      <c r="BM22" s="434" t="s">
        <v>1547</v>
      </c>
      <c r="BN22" s="434" t="s">
        <v>1547</v>
      </c>
      <c r="BO22" s="434" t="s">
        <v>1547</v>
      </c>
      <c r="BP22" s="434" t="s">
        <v>1547</v>
      </c>
      <c r="BQ22" s="434" t="s">
        <v>1547</v>
      </c>
      <c r="BR22" s="434" t="s">
        <v>1547</v>
      </c>
      <c r="BS22" s="434" t="s">
        <v>1547</v>
      </c>
      <c r="BT22" s="434" t="s">
        <v>1547</v>
      </c>
      <c r="BU22" s="434" t="s">
        <v>1547</v>
      </c>
      <c r="BV22" s="434" t="s">
        <v>1547</v>
      </c>
      <c r="BW22" s="218"/>
    </row>
    <row r="23" spans="1:75" ht="11.1" customHeight="1" x14ac:dyDescent="0.2">
      <c r="A23" s="398" t="s">
        <v>978</v>
      </c>
      <c r="B23" s="473" t="s">
        <v>1112</v>
      </c>
      <c r="C23" s="354">
        <v>0.92833529999999997</v>
      </c>
      <c r="D23" s="354">
        <v>0.87833530000000004</v>
      </c>
      <c r="E23" s="354">
        <v>0.69333529999999999</v>
      </c>
      <c r="F23" s="354">
        <v>0.64333530000000005</v>
      </c>
      <c r="G23" s="354">
        <v>0.56833529999999999</v>
      </c>
      <c r="H23" s="354">
        <v>0.42333530000000003</v>
      </c>
      <c r="I23" s="354">
        <v>0.40333530000000001</v>
      </c>
      <c r="J23" s="354">
        <v>0.40333530000000001</v>
      </c>
      <c r="K23" s="354">
        <v>0.38333529999999999</v>
      </c>
      <c r="L23" s="354">
        <v>0.42333530000000003</v>
      </c>
      <c r="M23" s="354">
        <v>0.44333529999999999</v>
      </c>
      <c r="N23" s="354">
        <v>0.4533353</v>
      </c>
      <c r="O23" s="354">
        <v>0.54929050000000001</v>
      </c>
      <c r="P23" s="354">
        <v>0.58929050000000005</v>
      </c>
      <c r="Q23" s="354">
        <v>0.57929050000000004</v>
      </c>
      <c r="R23" s="354">
        <v>0.53929050000000001</v>
      </c>
      <c r="S23" s="354">
        <v>0.58429050000000005</v>
      </c>
      <c r="T23" s="354">
        <v>0.59929049999999995</v>
      </c>
      <c r="U23" s="354">
        <v>0.58929050000000005</v>
      </c>
      <c r="V23" s="354">
        <v>0.57887441519000005</v>
      </c>
      <c r="W23" s="354">
        <v>0.57887441519000005</v>
      </c>
      <c r="X23" s="354">
        <v>0.64887441519</v>
      </c>
      <c r="Y23" s="354">
        <v>0.72887441518999996</v>
      </c>
      <c r="Z23" s="354">
        <v>0.79887441519000002</v>
      </c>
      <c r="AA23" s="354">
        <v>0.70898943267000003</v>
      </c>
      <c r="AB23" s="354">
        <v>0.72898943267000005</v>
      </c>
      <c r="AC23" s="354">
        <v>0.75398943266999996</v>
      </c>
      <c r="AD23" s="354">
        <v>0.77898943266999998</v>
      </c>
      <c r="AE23" s="354">
        <v>0.74898943266999995</v>
      </c>
      <c r="AF23" s="354">
        <v>0.72898943267000005</v>
      </c>
      <c r="AG23" s="354">
        <v>0.64898943266999998</v>
      </c>
      <c r="AH23" s="354">
        <v>0.728989</v>
      </c>
      <c r="AI23" s="354">
        <v>0.69898943267000002</v>
      </c>
      <c r="AJ23" s="354">
        <v>0.74898943266999995</v>
      </c>
      <c r="AK23" s="354">
        <v>0.69898943267000002</v>
      </c>
      <c r="AL23" s="354">
        <v>0.69898899999999997</v>
      </c>
      <c r="AM23" s="354">
        <v>0.74898943266999995</v>
      </c>
      <c r="AN23" s="354">
        <v>0.69889999999999997</v>
      </c>
      <c r="AO23" s="354">
        <v>0.72889999999999999</v>
      </c>
      <c r="AP23" s="354">
        <v>0.76890000000000003</v>
      </c>
      <c r="AQ23" s="354">
        <v>0.78910000000000002</v>
      </c>
      <c r="AR23" s="354">
        <v>0.78920000000000001</v>
      </c>
      <c r="AS23" s="354">
        <v>0.81920000000000004</v>
      </c>
      <c r="AT23" s="354">
        <v>0.78920000000000001</v>
      </c>
      <c r="AU23" s="354">
        <v>0.76419999999999999</v>
      </c>
      <c r="AV23" s="354">
        <v>0.7641</v>
      </c>
      <c r="AW23" s="354">
        <v>0.77933271550000005</v>
      </c>
      <c r="AX23" s="354">
        <v>0.78937782849000004</v>
      </c>
      <c r="AY23" s="354">
        <v>0.78915461347000004</v>
      </c>
      <c r="AZ23" s="354">
        <v>0.82444201083000002</v>
      </c>
      <c r="BA23" s="354">
        <v>0.82429085556000004</v>
      </c>
      <c r="BB23" s="354">
        <v>0.83923995246000005</v>
      </c>
      <c r="BC23" s="354">
        <v>0.85928068756999998</v>
      </c>
      <c r="BD23" s="434" t="s">
        <v>1547</v>
      </c>
      <c r="BE23" s="434" t="s">
        <v>1547</v>
      </c>
      <c r="BF23" s="434" t="s">
        <v>1547</v>
      </c>
      <c r="BG23" s="434" t="s">
        <v>1547</v>
      </c>
      <c r="BH23" s="434" t="s">
        <v>1547</v>
      </c>
      <c r="BI23" s="434" t="s">
        <v>1547</v>
      </c>
      <c r="BJ23" s="434" t="s">
        <v>1547</v>
      </c>
      <c r="BK23" s="434" t="s">
        <v>1547</v>
      </c>
      <c r="BL23" s="434" t="s">
        <v>1547</v>
      </c>
      <c r="BM23" s="434" t="s">
        <v>1547</v>
      </c>
      <c r="BN23" s="434" t="s">
        <v>1547</v>
      </c>
      <c r="BO23" s="434" t="s">
        <v>1547</v>
      </c>
      <c r="BP23" s="434" t="s">
        <v>1547</v>
      </c>
      <c r="BQ23" s="434" t="s">
        <v>1547</v>
      </c>
      <c r="BR23" s="434" t="s">
        <v>1547</v>
      </c>
      <c r="BS23" s="434" t="s">
        <v>1547</v>
      </c>
      <c r="BT23" s="434" t="s">
        <v>1547</v>
      </c>
      <c r="BU23" s="434" t="s">
        <v>1547</v>
      </c>
      <c r="BV23" s="434" t="s">
        <v>1547</v>
      </c>
      <c r="BW23" s="218"/>
    </row>
    <row r="24" spans="1:75" ht="11.1" customHeight="1" x14ac:dyDescent="0.2">
      <c r="A24" s="398"/>
      <c r="B24" s="470"/>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434"/>
      <c r="BE24" s="434"/>
      <c r="BF24" s="434"/>
      <c r="BG24" s="434"/>
      <c r="BH24" s="434"/>
      <c r="BI24" s="434"/>
      <c r="BJ24" s="434"/>
      <c r="BK24" s="434"/>
      <c r="BL24" s="434"/>
      <c r="BM24" s="434"/>
      <c r="BN24" s="434"/>
      <c r="BO24" s="434"/>
      <c r="BP24" s="434"/>
      <c r="BQ24" s="434"/>
      <c r="BR24" s="434"/>
      <c r="BS24" s="434"/>
      <c r="BT24" s="434"/>
      <c r="BU24" s="434"/>
      <c r="BV24" s="434"/>
    </row>
    <row r="25" spans="1:75" s="305" customFormat="1" ht="11.1" customHeight="1" x14ac:dyDescent="0.2">
      <c r="A25" s="475" t="s">
        <v>964</v>
      </c>
      <c r="B25" s="472" t="s">
        <v>979</v>
      </c>
      <c r="C25" s="111">
        <v>46.126467865000002</v>
      </c>
      <c r="D25" s="111">
        <v>46.084558375999997</v>
      </c>
      <c r="E25" s="111">
        <v>46.590428275000001</v>
      </c>
      <c r="F25" s="111">
        <v>48.756309940000001</v>
      </c>
      <c r="G25" s="111">
        <v>40.244317465000002</v>
      </c>
      <c r="H25" s="111">
        <v>38.374541532000002</v>
      </c>
      <c r="I25" s="111">
        <v>39.160462488</v>
      </c>
      <c r="J25" s="111">
        <v>40.795235931999997</v>
      </c>
      <c r="K25" s="111">
        <v>40.850350057999997</v>
      </c>
      <c r="L25" s="111">
        <v>41.065348120000003</v>
      </c>
      <c r="M25" s="111">
        <v>41.202676664999998</v>
      </c>
      <c r="N25" s="111">
        <v>41.339504427999998</v>
      </c>
      <c r="O25" s="111">
        <v>41.570900979999998</v>
      </c>
      <c r="P25" s="111">
        <v>40.908860851</v>
      </c>
      <c r="Q25" s="111">
        <v>41.003250975999997</v>
      </c>
      <c r="R25" s="111">
        <v>41.191679280999999</v>
      </c>
      <c r="S25" s="111">
        <v>41.689280279999998</v>
      </c>
      <c r="T25" s="111">
        <v>42.146240519000003</v>
      </c>
      <c r="U25" s="111">
        <v>42.818884492000002</v>
      </c>
      <c r="V25" s="111">
        <v>42.584341043000002</v>
      </c>
      <c r="W25" s="111">
        <v>43.351533166000003</v>
      </c>
      <c r="X25" s="111">
        <v>44.006439205</v>
      </c>
      <c r="Y25" s="111">
        <v>44.395217594999998</v>
      </c>
      <c r="Z25" s="111">
        <v>44.520336151999999</v>
      </c>
      <c r="AA25" s="111">
        <v>44.748286829999998</v>
      </c>
      <c r="AB25" s="111">
        <v>45.334998253000002</v>
      </c>
      <c r="AC25" s="111">
        <v>44.869572384999998</v>
      </c>
      <c r="AD25" s="111">
        <v>44.172062099000001</v>
      </c>
      <c r="AE25" s="111">
        <v>44.279935960000003</v>
      </c>
      <c r="AF25" s="111">
        <v>44.705444303999997</v>
      </c>
      <c r="AG25" s="111">
        <v>45.324689898999999</v>
      </c>
      <c r="AH25" s="111">
        <v>45.392877503999998</v>
      </c>
      <c r="AI25" s="111">
        <v>45.597499173000003</v>
      </c>
      <c r="AJ25" s="111">
        <v>45.242137669000002</v>
      </c>
      <c r="AK25" s="111">
        <v>45.416816179000001</v>
      </c>
      <c r="AL25" s="111">
        <v>45.434266979999997</v>
      </c>
      <c r="AM25" s="111">
        <v>44.679651124999999</v>
      </c>
      <c r="AN25" s="111">
        <v>45.214901476999998</v>
      </c>
      <c r="AO25" s="111">
        <v>45.088801476999997</v>
      </c>
      <c r="AP25" s="111">
        <v>44.885401477000002</v>
      </c>
      <c r="AQ25" s="111">
        <v>43.755099999999999</v>
      </c>
      <c r="AR25" s="111">
        <v>44.005800000000001</v>
      </c>
      <c r="AS25" s="111">
        <v>42.851199999999999</v>
      </c>
      <c r="AT25" s="111">
        <v>42.401299999999999</v>
      </c>
      <c r="AU25" s="111">
        <v>43.225900000000003</v>
      </c>
      <c r="AV25" s="111">
        <v>43.248699999999999</v>
      </c>
      <c r="AW25" s="111">
        <v>43.016297504999997</v>
      </c>
      <c r="AX25" s="111">
        <v>42.992866968999998</v>
      </c>
      <c r="AY25" s="111">
        <v>42.910929973999998</v>
      </c>
      <c r="AZ25" s="111">
        <v>42.903989846000002</v>
      </c>
      <c r="BA25" s="111">
        <v>43.035242766000003</v>
      </c>
      <c r="BB25" s="111">
        <v>42.717427663000002</v>
      </c>
      <c r="BC25" s="111">
        <v>42.393371115999997</v>
      </c>
      <c r="BD25" s="468">
        <v>42.263630722999999</v>
      </c>
      <c r="BE25" s="468">
        <v>42.563803206999999</v>
      </c>
      <c r="BF25" s="468">
        <v>42.476297289000001</v>
      </c>
      <c r="BG25" s="468">
        <v>42.361042384999998</v>
      </c>
      <c r="BH25" s="468">
        <v>42.296403570999999</v>
      </c>
      <c r="BI25" s="468">
        <v>42.520493629000001</v>
      </c>
      <c r="BJ25" s="468">
        <v>42.611370061999999</v>
      </c>
      <c r="BK25" s="468">
        <v>42.699647462000001</v>
      </c>
      <c r="BL25" s="468">
        <v>42.794944700999999</v>
      </c>
      <c r="BM25" s="468">
        <v>42.955526947999999</v>
      </c>
      <c r="BN25" s="468">
        <v>43.237851849000002</v>
      </c>
      <c r="BO25" s="468">
        <v>43.232615862000003</v>
      </c>
      <c r="BP25" s="468">
        <v>43.356066298000002</v>
      </c>
      <c r="BQ25" s="468">
        <v>43.650160204999999</v>
      </c>
      <c r="BR25" s="468">
        <v>43.354342881999997</v>
      </c>
      <c r="BS25" s="468">
        <v>43.745081544000001</v>
      </c>
      <c r="BT25" s="468">
        <v>43.666929746000001</v>
      </c>
      <c r="BU25" s="468">
        <v>43.532980113000001</v>
      </c>
      <c r="BV25" s="468">
        <v>43.432313845000003</v>
      </c>
      <c r="BW25" s="478"/>
    </row>
    <row r="26" spans="1:75" s="305" customFormat="1" ht="11.1" customHeight="1" x14ac:dyDescent="0.2">
      <c r="A26" s="475" t="s">
        <v>980</v>
      </c>
      <c r="B26" s="489" t="s">
        <v>1098</v>
      </c>
      <c r="C26" s="111">
        <v>27.556066197</v>
      </c>
      <c r="D26" s="111">
        <v>27.506488388000001</v>
      </c>
      <c r="E26" s="111">
        <v>27.900041082000001</v>
      </c>
      <c r="F26" s="111">
        <v>30.083887602000001</v>
      </c>
      <c r="G26" s="111">
        <v>24.260273671</v>
      </c>
      <c r="H26" s="111">
        <v>22.535575900000001</v>
      </c>
      <c r="I26" s="111">
        <v>23.286833960999999</v>
      </c>
      <c r="J26" s="111">
        <v>24.275820236000001</v>
      </c>
      <c r="K26" s="111">
        <v>24.313708594000001</v>
      </c>
      <c r="L26" s="111">
        <v>24.392137715</v>
      </c>
      <c r="M26" s="111">
        <v>24.437099864</v>
      </c>
      <c r="N26" s="111">
        <v>24.464542097999999</v>
      </c>
      <c r="O26" s="111">
        <v>24.524343048999999</v>
      </c>
      <c r="P26" s="111">
        <v>23.819991246000001</v>
      </c>
      <c r="Q26" s="111">
        <v>23.836758139000001</v>
      </c>
      <c r="R26" s="111">
        <v>23.886792291999999</v>
      </c>
      <c r="S26" s="111">
        <v>24.349868085000001</v>
      </c>
      <c r="T26" s="111">
        <v>24.837909123999999</v>
      </c>
      <c r="U26" s="111">
        <v>25.528909123999998</v>
      </c>
      <c r="V26" s="111">
        <v>25.634180744999998</v>
      </c>
      <c r="W26" s="111">
        <v>25.990944782</v>
      </c>
      <c r="X26" s="111">
        <v>26.250208819000001</v>
      </c>
      <c r="Y26" s="111">
        <v>26.402575367000001</v>
      </c>
      <c r="Z26" s="111">
        <v>26.515910992999999</v>
      </c>
      <c r="AA26" s="111">
        <v>26.687436613999999</v>
      </c>
      <c r="AB26" s="111">
        <v>27.162443848999999</v>
      </c>
      <c r="AC26" s="111">
        <v>26.807451084</v>
      </c>
      <c r="AD26" s="111">
        <v>27.277451083999999</v>
      </c>
      <c r="AE26" s="111">
        <v>27.149031340000001</v>
      </c>
      <c r="AF26" s="111">
        <v>27.411303595</v>
      </c>
      <c r="AG26" s="111">
        <v>27.833229849999999</v>
      </c>
      <c r="AH26" s="111">
        <v>28.154615</v>
      </c>
      <c r="AI26" s="111">
        <v>28.324610603</v>
      </c>
      <c r="AJ26" s="111">
        <v>27.829610602999999</v>
      </c>
      <c r="AK26" s="111">
        <v>27.494610603000002</v>
      </c>
      <c r="AL26" s="111">
        <v>27.504615000000001</v>
      </c>
      <c r="AM26" s="111">
        <v>26.793991427000002</v>
      </c>
      <c r="AN26" s="111">
        <v>27.0486</v>
      </c>
      <c r="AO26" s="111">
        <v>27.203600000000002</v>
      </c>
      <c r="AP26" s="111">
        <v>27.108599999999999</v>
      </c>
      <c r="AQ26" s="111">
        <v>26.363700000000001</v>
      </c>
      <c r="AR26" s="111">
        <v>26.4861</v>
      </c>
      <c r="AS26" s="111">
        <v>25.562999999999999</v>
      </c>
      <c r="AT26" s="111">
        <v>25.2089</v>
      </c>
      <c r="AU26" s="111">
        <v>25.843699999999998</v>
      </c>
      <c r="AV26" s="111">
        <v>25.6829</v>
      </c>
      <c r="AW26" s="111">
        <v>25.514224041999999</v>
      </c>
      <c r="AX26" s="111">
        <v>25.383997303000001</v>
      </c>
      <c r="AY26" s="111">
        <v>25.417131209000001</v>
      </c>
      <c r="AZ26" s="111">
        <v>25.546920375999999</v>
      </c>
      <c r="BA26" s="111">
        <v>25.775532046999999</v>
      </c>
      <c r="BB26" s="111">
        <v>25.694412775</v>
      </c>
      <c r="BC26" s="111">
        <v>25.505840692</v>
      </c>
      <c r="BD26" s="468">
        <v>25.504365023999998</v>
      </c>
      <c r="BE26" s="468">
        <v>25.749681471999999</v>
      </c>
      <c r="BF26" s="468">
        <v>25.769342295000001</v>
      </c>
      <c r="BG26" s="468">
        <v>25.797598860000001</v>
      </c>
      <c r="BH26" s="468">
        <v>25.794338213</v>
      </c>
      <c r="BI26" s="468">
        <v>25.646698381</v>
      </c>
      <c r="BJ26" s="468">
        <v>25.698145273000002</v>
      </c>
      <c r="BK26" s="468">
        <v>25.738300800000001</v>
      </c>
      <c r="BL26" s="468">
        <v>25.788737545</v>
      </c>
      <c r="BM26" s="468">
        <v>25.938139431</v>
      </c>
      <c r="BN26" s="468">
        <v>26.032654496999999</v>
      </c>
      <c r="BO26" s="468">
        <v>26.082456505</v>
      </c>
      <c r="BP26" s="468">
        <v>26.132935116999999</v>
      </c>
      <c r="BQ26" s="468">
        <v>26.327811764</v>
      </c>
      <c r="BR26" s="468">
        <v>26.377915442999999</v>
      </c>
      <c r="BS26" s="468">
        <v>26.428085068000001</v>
      </c>
      <c r="BT26" s="468">
        <v>26.318601279999999</v>
      </c>
      <c r="BU26" s="468">
        <v>26.164991683</v>
      </c>
      <c r="BV26" s="468">
        <v>26.062527086999999</v>
      </c>
      <c r="BW26" s="478"/>
    </row>
    <row r="27" spans="1:75" s="305" customFormat="1" ht="11.1" customHeight="1" x14ac:dyDescent="0.2">
      <c r="A27" s="475" t="s">
        <v>981</v>
      </c>
      <c r="B27" s="490" t="s">
        <v>1099</v>
      </c>
      <c r="C27" s="111">
        <v>18.570401667999999</v>
      </c>
      <c r="D27" s="111">
        <v>18.578069987999999</v>
      </c>
      <c r="E27" s="111">
        <v>18.690387192999999</v>
      </c>
      <c r="F27" s="111">
        <v>18.672422338000001</v>
      </c>
      <c r="G27" s="111">
        <v>15.984043794</v>
      </c>
      <c r="H27" s="111">
        <v>15.838965631000001</v>
      </c>
      <c r="I27" s="111">
        <v>15.873628525999999</v>
      </c>
      <c r="J27" s="111">
        <v>16.519415695999999</v>
      </c>
      <c r="K27" s="111">
        <v>16.536641463999999</v>
      </c>
      <c r="L27" s="111">
        <v>16.673210404999999</v>
      </c>
      <c r="M27" s="111">
        <v>16.765576801000002</v>
      </c>
      <c r="N27" s="111">
        <v>16.874962328999999</v>
      </c>
      <c r="O27" s="111">
        <v>17.046557930999999</v>
      </c>
      <c r="P27" s="111">
        <v>17.088869604999999</v>
      </c>
      <c r="Q27" s="111">
        <v>17.166492837</v>
      </c>
      <c r="R27" s="111">
        <v>17.304886989</v>
      </c>
      <c r="S27" s="111">
        <v>17.339412195000001</v>
      </c>
      <c r="T27" s="111">
        <v>17.308331395</v>
      </c>
      <c r="U27" s="111">
        <v>17.289975368</v>
      </c>
      <c r="V27" s="111">
        <v>16.950160299</v>
      </c>
      <c r="W27" s="111">
        <v>17.360588384</v>
      </c>
      <c r="X27" s="111">
        <v>17.756230384999999</v>
      </c>
      <c r="Y27" s="111">
        <v>17.992642227000001</v>
      </c>
      <c r="Z27" s="111">
        <v>18.004425159</v>
      </c>
      <c r="AA27" s="111">
        <v>18.060850215999999</v>
      </c>
      <c r="AB27" s="111">
        <v>18.172554402999999</v>
      </c>
      <c r="AC27" s="111">
        <v>18.062121301000001</v>
      </c>
      <c r="AD27" s="111">
        <v>16.894611014999999</v>
      </c>
      <c r="AE27" s="111">
        <v>17.130904620999999</v>
      </c>
      <c r="AF27" s="111">
        <v>17.294140709000001</v>
      </c>
      <c r="AG27" s="111">
        <v>17.491460049000001</v>
      </c>
      <c r="AH27" s="111">
        <v>17.238262504000001</v>
      </c>
      <c r="AI27" s="111">
        <v>17.272888569999999</v>
      </c>
      <c r="AJ27" s="111">
        <v>17.412527065999999</v>
      </c>
      <c r="AK27" s="111">
        <v>17.922205576</v>
      </c>
      <c r="AL27" s="111">
        <v>17.929651979999999</v>
      </c>
      <c r="AM27" s="111">
        <v>17.885659698000001</v>
      </c>
      <c r="AN27" s="111">
        <v>18.166301477000001</v>
      </c>
      <c r="AO27" s="111">
        <v>17.885201476999999</v>
      </c>
      <c r="AP27" s="111">
        <v>17.776801476999999</v>
      </c>
      <c r="AQ27" s="111">
        <v>17.391400000000001</v>
      </c>
      <c r="AR27" s="111">
        <v>17.5197</v>
      </c>
      <c r="AS27" s="111">
        <v>17.2882</v>
      </c>
      <c r="AT27" s="111">
        <v>17.192399999999999</v>
      </c>
      <c r="AU27" s="111">
        <v>17.382200000000001</v>
      </c>
      <c r="AV27" s="111">
        <v>17.565799999999999</v>
      </c>
      <c r="AW27" s="111">
        <v>17.502073462999999</v>
      </c>
      <c r="AX27" s="111">
        <v>17.608869666</v>
      </c>
      <c r="AY27" s="111">
        <v>17.493798765000001</v>
      </c>
      <c r="AZ27" s="111">
        <v>17.357069468999999</v>
      </c>
      <c r="BA27" s="111">
        <v>17.259710719000001</v>
      </c>
      <c r="BB27" s="111">
        <v>17.023014886999999</v>
      </c>
      <c r="BC27" s="111">
        <v>16.887530424000001</v>
      </c>
      <c r="BD27" s="468">
        <v>16.759265699</v>
      </c>
      <c r="BE27" s="468">
        <v>16.814121735000001</v>
      </c>
      <c r="BF27" s="468">
        <v>16.706954994</v>
      </c>
      <c r="BG27" s="468">
        <v>16.563443525</v>
      </c>
      <c r="BH27" s="468">
        <v>16.502065357999999</v>
      </c>
      <c r="BI27" s="468">
        <v>16.873795249</v>
      </c>
      <c r="BJ27" s="468">
        <v>16.913224790000001</v>
      </c>
      <c r="BK27" s="468">
        <v>16.961346662</v>
      </c>
      <c r="BL27" s="468">
        <v>17.006207155999999</v>
      </c>
      <c r="BM27" s="468">
        <v>17.017387515999999</v>
      </c>
      <c r="BN27" s="468">
        <v>17.205197352999999</v>
      </c>
      <c r="BO27" s="468">
        <v>17.150159357</v>
      </c>
      <c r="BP27" s="468">
        <v>17.223131180999999</v>
      </c>
      <c r="BQ27" s="468">
        <v>17.322348440999999</v>
      </c>
      <c r="BR27" s="468">
        <v>16.976427438999998</v>
      </c>
      <c r="BS27" s="468">
        <v>17.316996476</v>
      </c>
      <c r="BT27" s="468">
        <v>17.348328466000002</v>
      </c>
      <c r="BU27" s="468">
        <v>17.36798843</v>
      </c>
      <c r="BV27" s="468">
        <v>17.369786758</v>
      </c>
      <c r="BW27" s="478"/>
    </row>
    <row r="28" spans="1:75" ht="11.1" customHeight="1" x14ac:dyDescent="0.2">
      <c r="A28" s="398" t="s">
        <v>982</v>
      </c>
      <c r="B28" s="491" t="s">
        <v>224</v>
      </c>
      <c r="C28" s="354">
        <v>0.77150084593000001</v>
      </c>
      <c r="D28" s="354">
        <v>0.75310084593000004</v>
      </c>
      <c r="E28" s="354">
        <v>0.76640084593000002</v>
      </c>
      <c r="F28" s="354">
        <v>0.77390084592999997</v>
      </c>
      <c r="G28" s="354">
        <v>0.65250084593000002</v>
      </c>
      <c r="H28" s="354">
        <v>0.65150084593000002</v>
      </c>
      <c r="I28" s="354">
        <v>0.65260084593000001</v>
      </c>
      <c r="J28" s="354">
        <v>0.67160084593000002</v>
      </c>
      <c r="K28" s="354">
        <v>0.65600084592999997</v>
      </c>
      <c r="L28" s="354">
        <v>0.67770084593000002</v>
      </c>
      <c r="M28" s="354">
        <v>0.68870084593000003</v>
      </c>
      <c r="N28" s="354">
        <v>0.69130084592999996</v>
      </c>
      <c r="O28" s="354">
        <v>0.75502404593000005</v>
      </c>
      <c r="P28" s="354">
        <v>0.74402404593000004</v>
      </c>
      <c r="Q28" s="354">
        <v>0.73782404592999995</v>
      </c>
      <c r="R28" s="354">
        <v>0.70102404593000001</v>
      </c>
      <c r="S28" s="354">
        <v>0.67702404592999998</v>
      </c>
      <c r="T28" s="354">
        <v>0.70812404593</v>
      </c>
      <c r="U28" s="354">
        <v>0.72002404593000002</v>
      </c>
      <c r="V28" s="354">
        <v>0.71439610355000005</v>
      </c>
      <c r="W28" s="354">
        <v>0.70589610354999999</v>
      </c>
      <c r="X28" s="354">
        <v>0.70719610354999995</v>
      </c>
      <c r="Y28" s="354">
        <v>0.71119610354999996</v>
      </c>
      <c r="Z28" s="354">
        <v>0.72039610355000006</v>
      </c>
      <c r="AA28" s="354">
        <v>0.70365909526000003</v>
      </c>
      <c r="AB28" s="354">
        <v>0.68695909525999999</v>
      </c>
      <c r="AC28" s="354">
        <v>0.69925909525999996</v>
      </c>
      <c r="AD28" s="354">
        <v>0.69595909525999999</v>
      </c>
      <c r="AE28" s="354">
        <v>0.68275909526</v>
      </c>
      <c r="AF28" s="354">
        <v>0.63525909526000002</v>
      </c>
      <c r="AG28" s="354">
        <v>0.66185909525999997</v>
      </c>
      <c r="AH28" s="354">
        <v>0.64385899999999996</v>
      </c>
      <c r="AI28" s="354">
        <v>0.65685909525999997</v>
      </c>
      <c r="AJ28" s="354">
        <v>0.66665909526</v>
      </c>
      <c r="AK28" s="354">
        <v>0.66965909526</v>
      </c>
      <c r="AL28" s="354">
        <v>0.67085899999999998</v>
      </c>
      <c r="AM28" s="354">
        <v>0.65485909525999997</v>
      </c>
      <c r="AN28" s="354">
        <v>0.65069999999999995</v>
      </c>
      <c r="AO28" s="354">
        <v>0.63470000000000004</v>
      </c>
      <c r="AP28" s="354">
        <v>0.62870000000000004</v>
      </c>
      <c r="AQ28" s="354">
        <v>0.61480000000000001</v>
      </c>
      <c r="AR28" s="354">
        <v>0.61280000000000001</v>
      </c>
      <c r="AS28" s="354">
        <v>0.62380000000000002</v>
      </c>
      <c r="AT28" s="354">
        <v>0.62280000000000002</v>
      </c>
      <c r="AU28" s="354">
        <v>0.60980000000000001</v>
      </c>
      <c r="AV28" s="354">
        <v>0.60570000000000002</v>
      </c>
      <c r="AW28" s="354">
        <v>0.61204710121999994</v>
      </c>
      <c r="AX28" s="354">
        <v>0.60707180828999996</v>
      </c>
      <c r="AY28" s="354">
        <v>0.60094955994999999</v>
      </c>
      <c r="AZ28" s="354">
        <v>0.60110695908</v>
      </c>
      <c r="BA28" s="354">
        <v>0.60802417576000001</v>
      </c>
      <c r="BB28" s="354">
        <v>0.60699629761999996</v>
      </c>
      <c r="BC28" s="354">
        <v>0.60636879392999998</v>
      </c>
      <c r="BD28" s="434">
        <v>0.60573174131999996</v>
      </c>
      <c r="BE28" s="434">
        <v>0.60835836072000005</v>
      </c>
      <c r="BF28" s="434">
        <v>0.60820055107000004</v>
      </c>
      <c r="BG28" s="434">
        <v>0.60839897674999999</v>
      </c>
      <c r="BH28" s="434">
        <v>0.61973438062999997</v>
      </c>
      <c r="BI28" s="434">
        <v>0.61928136779999998</v>
      </c>
      <c r="BJ28" s="434">
        <v>0.61887044349999998</v>
      </c>
      <c r="BK28" s="434">
        <v>0.62583153498999999</v>
      </c>
      <c r="BL28" s="434">
        <v>0.63328542808999999</v>
      </c>
      <c r="BM28" s="434">
        <v>0.64053576892999997</v>
      </c>
      <c r="BN28" s="434">
        <v>0.64275866973999995</v>
      </c>
      <c r="BO28" s="434">
        <v>0.65000803214000002</v>
      </c>
      <c r="BP28" s="434">
        <v>0.65737167148999998</v>
      </c>
      <c r="BQ28" s="434">
        <v>0.66465553879999995</v>
      </c>
      <c r="BR28" s="434">
        <v>0.67201044963000001</v>
      </c>
      <c r="BS28" s="434">
        <v>0.66859298842000003</v>
      </c>
      <c r="BT28" s="434">
        <v>0.67059602672999996</v>
      </c>
      <c r="BU28" s="434">
        <v>0.66774378592999994</v>
      </c>
      <c r="BV28" s="434">
        <v>0.66495195705999999</v>
      </c>
      <c r="BW28" s="218"/>
    </row>
    <row r="29" spans="1:75" ht="11.1" customHeight="1" x14ac:dyDescent="0.2">
      <c r="A29" s="398" t="s">
        <v>983</v>
      </c>
      <c r="B29" s="491" t="s">
        <v>984</v>
      </c>
      <c r="C29" s="354">
        <v>0.15816469999999999</v>
      </c>
      <c r="D29" s="354">
        <v>0.2148457</v>
      </c>
      <c r="E29" s="354">
        <v>0.22110869999999999</v>
      </c>
      <c r="F29" s="354">
        <v>0.2277467</v>
      </c>
      <c r="G29" s="354">
        <v>0.15874369999999999</v>
      </c>
      <c r="H29" s="354">
        <v>0.1717167</v>
      </c>
      <c r="I29" s="354">
        <v>0.1666897</v>
      </c>
      <c r="J29" s="354">
        <v>0.1676627</v>
      </c>
      <c r="K29" s="354">
        <v>0.17863670000000001</v>
      </c>
      <c r="L29" s="354">
        <v>0.18360969999999999</v>
      </c>
      <c r="M29" s="354">
        <v>0.18358269999999999</v>
      </c>
      <c r="N29" s="354">
        <v>0.18355669999999999</v>
      </c>
      <c r="O29" s="354">
        <v>0.18386810000000001</v>
      </c>
      <c r="P29" s="354">
        <v>0.18384210000000001</v>
      </c>
      <c r="Q29" s="354">
        <v>0.18381510000000001</v>
      </c>
      <c r="R29" s="354">
        <v>0.18378910000000001</v>
      </c>
      <c r="S29" s="354">
        <v>0.18576309999999999</v>
      </c>
      <c r="T29" s="354">
        <v>0.18773709999999999</v>
      </c>
      <c r="U29" s="354">
        <v>0.19071109999999999</v>
      </c>
      <c r="V29" s="354">
        <v>0.19218267638</v>
      </c>
      <c r="W29" s="354">
        <v>0.19428167637999999</v>
      </c>
      <c r="X29" s="354">
        <v>0.18099167637999999</v>
      </c>
      <c r="Y29" s="354">
        <v>0.19817867638</v>
      </c>
      <c r="Z29" s="354">
        <v>0.19723667638</v>
      </c>
      <c r="AA29" s="354">
        <v>0.17457342022</v>
      </c>
      <c r="AB29" s="354">
        <v>0.19423842022000001</v>
      </c>
      <c r="AC29" s="354">
        <v>0.21174542022000001</v>
      </c>
      <c r="AD29" s="354">
        <v>0.20337242021999999</v>
      </c>
      <c r="AE29" s="354">
        <v>0.18057642022000001</v>
      </c>
      <c r="AF29" s="354">
        <v>0.21569542021999999</v>
      </c>
      <c r="AG29" s="354">
        <v>0.21496042022</v>
      </c>
      <c r="AH29" s="354">
        <v>0.21349499999999999</v>
      </c>
      <c r="AI29" s="354">
        <v>0.21724142022000001</v>
      </c>
      <c r="AJ29" s="354">
        <v>0.21463342022000001</v>
      </c>
      <c r="AK29" s="354">
        <v>0.16701742021999999</v>
      </c>
      <c r="AL29" s="354">
        <v>0.212925</v>
      </c>
      <c r="AM29" s="354">
        <v>0.15005542022000001</v>
      </c>
      <c r="AN29" s="354">
        <v>0.1799</v>
      </c>
      <c r="AO29" s="354">
        <v>0.2092</v>
      </c>
      <c r="AP29" s="354">
        <v>0.2009</v>
      </c>
      <c r="AQ29" s="354">
        <v>0.20910000000000001</v>
      </c>
      <c r="AR29" s="354">
        <v>0.215</v>
      </c>
      <c r="AS29" s="354">
        <v>0.13070000000000001</v>
      </c>
      <c r="AT29" s="354">
        <v>0.2029</v>
      </c>
      <c r="AU29" s="354">
        <v>0.2145</v>
      </c>
      <c r="AV29" s="354">
        <v>0.2094</v>
      </c>
      <c r="AW29" s="354">
        <v>0.14501774574000001</v>
      </c>
      <c r="AX29" s="354">
        <v>0.14417206046</v>
      </c>
      <c r="AY29" s="354">
        <v>0.14352466644</v>
      </c>
      <c r="AZ29" s="354">
        <v>0.14280673126999999</v>
      </c>
      <c r="BA29" s="354">
        <v>0.14194259621999999</v>
      </c>
      <c r="BB29" s="354">
        <v>0.14112312368999999</v>
      </c>
      <c r="BC29" s="354">
        <v>0.14034524804000001</v>
      </c>
      <c r="BD29" s="434">
        <v>0.13962035644000001</v>
      </c>
      <c r="BE29" s="434">
        <v>0.13886835450000001</v>
      </c>
      <c r="BF29" s="434">
        <v>0.13811700800000001</v>
      </c>
      <c r="BG29" s="434">
        <v>0.13737143488</v>
      </c>
      <c r="BH29" s="434">
        <v>0.13657765673</v>
      </c>
      <c r="BI29" s="434">
        <v>0.13587442774</v>
      </c>
      <c r="BJ29" s="434">
        <v>0.13519187568999999</v>
      </c>
      <c r="BK29" s="434">
        <v>0.13467142788</v>
      </c>
      <c r="BL29" s="434">
        <v>0.13407666234999999</v>
      </c>
      <c r="BM29" s="434">
        <v>0.13335239087</v>
      </c>
      <c r="BN29" s="434">
        <v>0.13264959093000001</v>
      </c>
      <c r="BO29" s="434">
        <v>0.13199107397000001</v>
      </c>
      <c r="BP29" s="434">
        <v>0.13138748396</v>
      </c>
      <c r="BQ29" s="434">
        <v>0.13075706310999999</v>
      </c>
      <c r="BR29" s="434">
        <v>0.13011252170000001</v>
      </c>
      <c r="BS29" s="434">
        <v>0.12948934843000001</v>
      </c>
      <c r="BT29" s="434">
        <v>0.12881581015999999</v>
      </c>
      <c r="BU29" s="434">
        <v>0.12822394538000001</v>
      </c>
      <c r="BV29" s="434">
        <v>0.12765779786000001</v>
      </c>
      <c r="BW29" s="218"/>
    </row>
    <row r="30" spans="1:75" ht="11.1" customHeight="1" x14ac:dyDescent="0.2">
      <c r="A30" s="398" t="s">
        <v>985</v>
      </c>
      <c r="B30" s="491" t="s">
        <v>986</v>
      </c>
      <c r="C30" s="354">
        <v>0.1201299</v>
      </c>
      <c r="D30" s="354">
        <v>0.1150379</v>
      </c>
      <c r="E30" s="354">
        <v>0.1129059</v>
      </c>
      <c r="F30" s="354">
        <v>0.1197719</v>
      </c>
      <c r="G30" s="354">
        <v>0.1199149</v>
      </c>
      <c r="H30" s="354">
        <v>0.1152989</v>
      </c>
      <c r="I30" s="354">
        <v>8.9051900000000003E-2</v>
      </c>
      <c r="J30" s="354">
        <v>0.1152239</v>
      </c>
      <c r="K30" s="354">
        <v>9.6856899999999996E-2</v>
      </c>
      <c r="L30" s="354">
        <v>0.1055569</v>
      </c>
      <c r="M30" s="354">
        <v>9.5575900000000005E-2</v>
      </c>
      <c r="N30" s="354">
        <v>0.11440790000000001</v>
      </c>
      <c r="O30" s="354">
        <v>0.1202898</v>
      </c>
      <c r="P30" s="354">
        <v>0.1190288</v>
      </c>
      <c r="Q30" s="354">
        <v>0.10604280000000001</v>
      </c>
      <c r="R30" s="354">
        <v>0.11069180000000001</v>
      </c>
      <c r="S30" s="354">
        <v>0.11447880000000001</v>
      </c>
      <c r="T30" s="354">
        <v>0.1090898</v>
      </c>
      <c r="U30" s="354">
        <v>8.3463800000000005E-2</v>
      </c>
      <c r="V30" s="354">
        <v>0.11176930173999999</v>
      </c>
      <c r="W30" s="354">
        <v>9.6157301745000007E-2</v>
      </c>
      <c r="X30" s="354">
        <v>9.8042301745000004E-2</v>
      </c>
      <c r="Y30" s="354">
        <v>0.10440530175</v>
      </c>
      <c r="Z30" s="354">
        <v>0.10805130175</v>
      </c>
      <c r="AA30" s="354">
        <v>0.10276209421</v>
      </c>
      <c r="AB30" s="354">
        <v>0.10547609421</v>
      </c>
      <c r="AC30" s="354">
        <v>0.10264409420999999</v>
      </c>
      <c r="AD30" s="354">
        <v>0.10573609421000001</v>
      </c>
      <c r="AE30" s="354">
        <v>9.2138094214000002E-2</v>
      </c>
      <c r="AF30" s="354">
        <v>8.9640094214000002E-2</v>
      </c>
      <c r="AG30" s="354">
        <v>9.0640094214000003E-2</v>
      </c>
      <c r="AH30" s="354">
        <v>9.9970000000000003E-2</v>
      </c>
      <c r="AI30" s="354">
        <v>7.3365094214000004E-2</v>
      </c>
      <c r="AJ30" s="354">
        <v>6.8012094213999993E-2</v>
      </c>
      <c r="AK30" s="354">
        <v>9.8869094214000003E-2</v>
      </c>
      <c r="AL30" s="354">
        <v>9.7336000000000006E-2</v>
      </c>
      <c r="AM30" s="354">
        <v>9.5659094213999998E-2</v>
      </c>
      <c r="AN30" s="354">
        <v>9.4899999999999998E-2</v>
      </c>
      <c r="AO30" s="354">
        <v>0.1249</v>
      </c>
      <c r="AP30" s="354">
        <v>9.7000000000000003E-2</v>
      </c>
      <c r="AQ30" s="354">
        <v>5.9900000000000002E-2</v>
      </c>
      <c r="AR30" s="354">
        <v>8.5300000000000001E-2</v>
      </c>
      <c r="AS30" s="354">
        <v>9.8699999999999996E-2</v>
      </c>
      <c r="AT30" s="354">
        <v>8.8599999999999998E-2</v>
      </c>
      <c r="AU30" s="354">
        <v>8.1900000000000001E-2</v>
      </c>
      <c r="AV30" s="354">
        <v>9.4500000000000001E-2</v>
      </c>
      <c r="AW30" s="354">
        <v>0.10501449667</v>
      </c>
      <c r="AX30" s="354">
        <v>0.10743787069000001</v>
      </c>
      <c r="AY30" s="354">
        <v>0.10850028590999999</v>
      </c>
      <c r="AZ30" s="354">
        <v>9.9910357030999999E-2</v>
      </c>
      <c r="BA30" s="354">
        <v>0.10023246851000001</v>
      </c>
      <c r="BB30" s="354">
        <v>9.3708300132999994E-2</v>
      </c>
      <c r="BC30" s="354">
        <v>9.2689984567999997E-2</v>
      </c>
      <c r="BD30" s="434">
        <v>9.2978101913999994E-2</v>
      </c>
      <c r="BE30" s="434">
        <v>9.3286511540999997E-2</v>
      </c>
      <c r="BF30" s="434">
        <v>9.2994711155000007E-2</v>
      </c>
      <c r="BG30" s="434">
        <v>9.2846503629000002E-2</v>
      </c>
      <c r="BH30" s="434">
        <v>9.3465526172999996E-2</v>
      </c>
      <c r="BI30" s="434">
        <v>9.4626648194000004E-2</v>
      </c>
      <c r="BJ30" s="434">
        <v>9.4734660548999997E-2</v>
      </c>
      <c r="BK30" s="434">
        <v>9.4725309527999998E-2</v>
      </c>
      <c r="BL30" s="434">
        <v>9.4635515315000002E-2</v>
      </c>
      <c r="BM30" s="434">
        <v>9.4787729247000005E-2</v>
      </c>
      <c r="BN30" s="434">
        <v>9.3254257997000004E-2</v>
      </c>
      <c r="BO30" s="434">
        <v>9.2574436824000003E-2</v>
      </c>
      <c r="BP30" s="434">
        <v>9.4263129981999996E-2</v>
      </c>
      <c r="BQ30" s="434">
        <v>9.4866037064E-2</v>
      </c>
      <c r="BR30" s="434">
        <v>9.4322069913999995E-2</v>
      </c>
      <c r="BS30" s="434">
        <v>9.4674447214999999E-2</v>
      </c>
      <c r="BT30" s="434">
        <v>9.5048191446999997E-2</v>
      </c>
      <c r="BU30" s="434">
        <v>9.5195133225000006E-2</v>
      </c>
      <c r="BV30" s="434">
        <v>9.5067817988E-2</v>
      </c>
      <c r="BW30" s="218"/>
    </row>
    <row r="31" spans="1:75" ht="11.1" customHeight="1" x14ac:dyDescent="0.2">
      <c r="A31" s="398" t="s">
        <v>987</v>
      </c>
      <c r="B31" s="491" t="s">
        <v>225</v>
      </c>
      <c r="C31" s="354">
        <v>2.0473572710000001</v>
      </c>
      <c r="D31" s="354">
        <v>2.0787306276000002</v>
      </c>
      <c r="E31" s="354">
        <v>2.0429186839</v>
      </c>
      <c r="F31" s="354">
        <v>2.0439404933</v>
      </c>
      <c r="G31" s="354">
        <v>1.8406886194000001</v>
      </c>
      <c r="H31" s="354">
        <v>1.704477</v>
      </c>
      <c r="I31" s="354">
        <v>1.7014261032</v>
      </c>
      <c r="J31" s="354">
        <v>1.7407880305000001</v>
      </c>
      <c r="K31" s="354">
        <v>1.6859510799999999</v>
      </c>
      <c r="L31" s="354">
        <v>1.7734167613</v>
      </c>
      <c r="M31" s="354">
        <v>1.8307742467000001</v>
      </c>
      <c r="N31" s="354">
        <v>1.8312633677000001</v>
      </c>
      <c r="O31" s="354">
        <v>1.8015180001</v>
      </c>
      <c r="P31" s="354">
        <v>1.9205790071</v>
      </c>
      <c r="Q31" s="354">
        <v>1.8801065903</v>
      </c>
      <c r="R31" s="354">
        <v>1.8459621067</v>
      </c>
      <c r="S31" s="354">
        <v>1.8758703452000001</v>
      </c>
      <c r="T31" s="354">
        <v>1.8547177667000001</v>
      </c>
      <c r="U31" s="354">
        <v>1.8576512870999999</v>
      </c>
      <c r="V31" s="354">
        <v>1.6146734541000001</v>
      </c>
      <c r="W31" s="354">
        <v>1.6886078600000001</v>
      </c>
      <c r="X31" s="354">
        <v>1.9524433480000001</v>
      </c>
      <c r="Y31" s="354">
        <v>2.0369752658000002</v>
      </c>
      <c r="Z31" s="354">
        <v>2.0382686963999999</v>
      </c>
      <c r="AA31" s="354">
        <v>2.0164786704000002</v>
      </c>
      <c r="AB31" s="354">
        <v>2.0278506655999999</v>
      </c>
      <c r="AC31" s="354">
        <v>1.9761968381999999</v>
      </c>
      <c r="AD31" s="354">
        <v>1.8006176889000001</v>
      </c>
      <c r="AE31" s="354">
        <v>1.9482231994999999</v>
      </c>
      <c r="AF31" s="354">
        <v>1.5673417889000001</v>
      </c>
      <c r="AG31" s="354">
        <v>1.7670629479</v>
      </c>
      <c r="AH31" s="354">
        <v>1.588266</v>
      </c>
      <c r="AI31" s="354">
        <v>1.5082922622999999</v>
      </c>
      <c r="AJ31" s="354">
        <v>1.6627705737</v>
      </c>
      <c r="AK31" s="354">
        <v>2.0437568356</v>
      </c>
      <c r="AL31" s="354">
        <v>2.0513460000000001</v>
      </c>
      <c r="AM31" s="354">
        <v>2.0381378639999999</v>
      </c>
      <c r="AN31" s="354">
        <v>2.0146000000000002</v>
      </c>
      <c r="AO31" s="354">
        <v>2.0055000000000001</v>
      </c>
      <c r="AP31" s="354">
        <v>2.0076999999999998</v>
      </c>
      <c r="AQ31" s="354">
        <v>1.9173</v>
      </c>
      <c r="AR31" s="354">
        <v>1.982</v>
      </c>
      <c r="AS31" s="354">
        <v>1.8562000000000001</v>
      </c>
      <c r="AT31" s="354">
        <v>1.8035000000000001</v>
      </c>
      <c r="AU31" s="354">
        <v>1.8896999999999999</v>
      </c>
      <c r="AV31" s="354">
        <v>2.0131000000000001</v>
      </c>
      <c r="AW31" s="354">
        <v>1.9656402929000001</v>
      </c>
      <c r="AX31" s="354">
        <v>2.0004837176999999</v>
      </c>
      <c r="AY31" s="354">
        <v>1.9988940128999999</v>
      </c>
      <c r="AZ31" s="354">
        <v>1.9924820379999999</v>
      </c>
      <c r="BA31" s="354">
        <v>1.9959617337</v>
      </c>
      <c r="BB31" s="354">
        <v>1.934749555</v>
      </c>
      <c r="BC31" s="354">
        <v>1.9275217937</v>
      </c>
      <c r="BD31" s="434">
        <v>1.9781173619000001</v>
      </c>
      <c r="BE31" s="434">
        <v>1.9820186597</v>
      </c>
      <c r="BF31" s="434">
        <v>1.8808858854999999</v>
      </c>
      <c r="BG31" s="434">
        <v>1.9206393657</v>
      </c>
      <c r="BH31" s="434">
        <v>1.8580925458999999</v>
      </c>
      <c r="BI31" s="434">
        <v>1.9916257066</v>
      </c>
      <c r="BJ31" s="434">
        <v>1.9928956605999999</v>
      </c>
      <c r="BK31" s="434">
        <v>1.9942665847000001</v>
      </c>
      <c r="BL31" s="434">
        <v>1.9961167936999999</v>
      </c>
      <c r="BM31" s="434">
        <v>2.0017179289999998</v>
      </c>
      <c r="BN31" s="434">
        <v>2.1284062044000001</v>
      </c>
      <c r="BO31" s="434">
        <v>2.0684526050000001</v>
      </c>
      <c r="BP31" s="434">
        <v>2.1323298672000002</v>
      </c>
      <c r="BQ31" s="434">
        <v>2.1344334163999998</v>
      </c>
      <c r="BR31" s="434">
        <v>1.7803213074999999</v>
      </c>
      <c r="BS31" s="434">
        <v>2.1289159669000002</v>
      </c>
      <c r="BT31" s="434">
        <v>2.1650045267000002</v>
      </c>
      <c r="BU31" s="434">
        <v>2.2012256019000001</v>
      </c>
      <c r="BV31" s="434">
        <v>2.2035668853999999</v>
      </c>
      <c r="BW31" s="218"/>
    </row>
    <row r="32" spans="1:75" ht="11.1" customHeight="1" x14ac:dyDescent="0.2">
      <c r="A32" s="398" t="s">
        <v>988</v>
      </c>
      <c r="B32" s="491" t="s">
        <v>209</v>
      </c>
      <c r="C32" s="354">
        <v>0.74475578173000001</v>
      </c>
      <c r="D32" s="354">
        <v>0.71422209314999996</v>
      </c>
      <c r="E32" s="354">
        <v>0.70510810347999997</v>
      </c>
      <c r="F32" s="354">
        <v>0.61112622396000005</v>
      </c>
      <c r="G32" s="354">
        <v>0.60618708212000005</v>
      </c>
      <c r="H32" s="354">
        <v>0.62355567593000005</v>
      </c>
      <c r="I32" s="354">
        <v>0.64701154471</v>
      </c>
      <c r="J32" s="354">
        <v>0.63879746652000002</v>
      </c>
      <c r="K32" s="354">
        <v>0.63658791727999997</v>
      </c>
      <c r="L32" s="354">
        <v>0.63087632445999997</v>
      </c>
      <c r="M32" s="354">
        <v>0.64346878339000002</v>
      </c>
      <c r="N32" s="354">
        <v>0.66513316038000003</v>
      </c>
      <c r="O32" s="354">
        <v>0.67927198834000002</v>
      </c>
      <c r="P32" s="354">
        <v>0.65303230860000006</v>
      </c>
      <c r="Q32" s="354">
        <v>0.61946063277999996</v>
      </c>
      <c r="R32" s="354">
        <v>0.61110180000000003</v>
      </c>
      <c r="S32" s="354">
        <v>0.6321118</v>
      </c>
      <c r="T32" s="354">
        <v>0.63108180000000003</v>
      </c>
      <c r="U32" s="354">
        <v>0.58063180000000003</v>
      </c>
      <c r="V32" s="354">
        <v>0.56302139220000003</v>
      </c>
      <c r="W32" s="354">
        <v>0.57595139220000002</v>
      </c>
      <c r="X32" s="354">
        <v>0.56198139219999999</v>
      </c>
      <c r="Y32" s="354">
        <v>0.60098139220000002</v>
      </c>
      <c r="Z32" s="354">
        <v>0.59898139220000002</v>
      </c>
      <c r="AA32" s="354">
        <v>0.59917555958000002</v>
      </c>
      <c r="AB32" s="354">
        <v>0.64317555957999994</v>
      </c>
      <c r="AC32" s="354">
        <v>0.61117555958000003</v>
      </c>
      <c r="AD32" s="354">
        <v>0.60217555958000002</v>
      </c>
      <c r="AE32" s="354">
        <v>0.58400889292000002</v>
      </c>
      <c r="AF32" s="354">
        <v>0.60884222624999995</v>
      </c>
      <c r="AG32" s="354">
        <v>0.54567555958000002</v>
      </c>
      <c r="AH32" s="354">
        <v>0.59250899999999995</v>
      </c>
      <c r="AI32" s="354">
        <v>0.59634222625</v>
      </c>
      <c r="AJ32" s="354">
        <v>0.60117555958000002</v>
      </c>
      <c r="AK32" s="354">
        <v>0.62700889291999995</v>
      </c>
      <c r="AL32" s="354">
        <v>0.62484300000000004</v>
      </c>
      <c r="AM32" s="354">
        <v>0.60567555957999997</v>
      </c>
      <c r="AN32" s="354">
        <v>0.62239999999999995</v>
      </c>
      <c r="AO32" s="354">
        <v>0.60619999999999996</v>
      </c>
      <c r="AP32" s="354">
        <v>0.60209999999999997</v>
      </c>
      <c r="AQ32" s="354">
        <v>0.55220000000000002</v>
      </c>
      <c r="AR32" s="354">
        <v>0.59219999999999995</v>
      </c>
      <c r="AS32" s="354">
        <v>0.59699999999999998</v>
      </c>
      <c r="AT32" s="354">
        <v>0.54779999999999995</v>
      </c>
      <c r="AU32" s="354">
        <v>0.59870000000000001</v>
      </c>
      <c r="AV32" s="354">
        <v>0.59079999999999999</v>
      </c>
      <c r="AW32" s="354">
        <v>0.61518053518000004</v>
      </c>
      <c r="AX32" s="354">
        <v>0.62107386257999997</v>
      </c>
      <c r="AY32" s="354">
        <v>0.60221061669999998</v>
      </c>
      <c r="AZ32" s="354">
        <v>0.59540874925999998</v>
      </c>
      <c r="BA32" s="354">
        <v>0.59293966999000003</v>
      </c>
      <c r="BB32" s="354">
        <v>0.58996427813999996</v>
      </c>
      <c r="BC32" s="354">
        <v>0.58766535545999998</v>
      </c>
      <c r="BD32" s="434">
        <v>0.58557553913000004</v>
      </c>
      <c r="BE32" s="434">
        <v>0.58310608474000003</v>
      </c>
      <c r="BF32" s="434">
        <v>0.58080389231999996</v>
      </c>
      <c r="BG32" s="434">
        <v>0.57848636773999995</v>
      </c>
      <c r="BH32" s="434">
        <v>0.58089651538999998</v>
      </c>
      <c r="BI32" s="434">
        <v>0.58169584339000002</v>
      </c>
      <c r="BJ32" s="434">
        <v>0.58255165904999995</v>
      </c>
      <c r="BK32" s="434">
        <v>0.58548583525999998</v>
      </c>
      <c r="BL32" s="434">
        <v>0.58624213376000001</v>
      </c>
      <c r="BM32" s="434">
        <v>0.58669274141000005</v>
      </c>
      <c r="BN32" s="434">
        <v>0.58668753074000002</v>
      </c>
      <c r="BO32" s="434">
        <v>0.58937868231000001</v>
      </c>
      <c r="BP32" s="434">
        <v>0.59129521761000003</v>
      </c>
      <c r="BQ32" s="434">
        <v>0.59384039100999997</v>
      </c>
      <c r="BR32" s="434">
        <v>0.59348928055000005</v>
      </c>
      <c r="BS32" s="434">
        <v>0.59320395174999996</v>
      </c>
      <c r="BT32" s="434">
        <v>0.59264272366000004</v>
      </c>
      <c r="BU32" s="434">
        <v>0.59243502675000004</v>
      </c>
      <c r="BV32" s="434">
        <v>0.59631441220000003</v>
      </c>
      <c r="BW32" s="218"/>
    </row>
    <row r="33" spans="1:75" ht="11.1" customHeight="1" x14ac:dyDescent="0.2">
      <c r="A33" s="398" t="s">
        <v>191</v>
      </c>
      <c r="B33" s="491" t="s">
        <v>210</v>
      </c>
      <c r="C33" s="354">
        <v>1.9912847</v>
      </c>
      <c r="D33" s="354">
        <v>1.9943846999999999</v>
      </c>
      <c r="E33" s="354">
        <v>2.0108847000000001</v>
      </c>
      <c r="F33" s="354">
        <v>1.9956847</v>
      </c>
      <c r="G33" s="354">
        <v>1.9110847</v>
      </c>
      <c r="H33" s="354">
        <v>1.8951846999999999</v>
      </c>
      <c r="I33" s="354">
        <v>1.8790846999999999</v>
      </c>
      <c r="J33" s="354">
        <v>1.9207847</v>
      </c>
      <c r="K33" s="354">
        <v>1.9221847000000001</v>
      </c>
      <c r="L33" s="354">
        <v>1.8871846999999999</v>
      </c>
      <c r="M33" s="354">
        <v>1.8867847</v>
      </c>
      <c r="N33" s="354">
        <v>1.9119847000000001</v>
      </c>
      <c r="O33" s="354">
        <v>1.9014853</v>
      </c>
      <c r="P33" s="354">
        <v>1.9274853000000001</v>
      </c>
      <c r="Q33" s="354">
        <v>1.9521853</v>
      </c>
      <c r="R33" s="354">
        <v>1.9481853</v>
      </c>
      <c r="S33" s="354">
        <v>1.9467852999999999</v>
      </c>
      <c r="T33" s="354">
        <v>1.9409852999999999</v>
      </c>
      <c r="U33" s="354">
        <v>1.9313853000000001</v>
      </c>
      <c r="V33" s="354">
        <v>1.8633573745000001</v>
      </c>
      <c r="W33" s="354">
        <v>1.8997573745</v>
      </c>
      <c r="X33" s="354">
        <v>1.9128573744999999</v>
      </c>
      <c r="Y33" s="354">
        <v>1.9317573745000001</v>
      </c>
      <c r="Z33" s="354">
        <v>1.9288726111000001</v>
      </c>
      <c r="AA33" s="354">
        <v>1.9293205094999999</v>
      </c>
      <c r="AB33" s="354">
        <v>1.9101271657000001</v>
      </c>
      <c r="AC33" s="354">
        <v>1.9013271656999999</v>
      </c>
      <c r="AD33" s="354">
        <v>1.8833271656999999</v>
      </c>
      <c r="AE33" s="354">
        <v>1.8924271657</v>
      </c>
      <c r="AF33" s="354">
        <v>1.9005271657</v>
      </c>
      <c r="AG33" s="354">
        <v>1.8969261181999999</v>
      </c>
      <c r="AH33" s="354">
        <v>1.90316</v>
      </c>
      <c r="AI33" s="354">
        <v>1.9009344581000001</v>
      </c>
      <c r="AJ33" s="354">
        <v>1.9027517641</v>
      </c>
      <c r="AK33" s="354">
        <v>1.9091932241</v>
      </c>
      <c r="AL33" s="354">
        <v>1.901535</v>
      </c>
      <c r="AM33" s="354">
        <v>1.9912962241000001</v>
      </c>
      <c r="AN33" s="354">
        <v>2.1116000000000001</v>
      </c>
      <c r="AO33" s="354">
        <v>2.1217000000000001</v>
      </c>
      <c r="AP33" s="354">
        <v>2.1602999999999999</v>
      </c>
      <c r="AQ33" s="354">
        <v>2.1640000000000001</v>
      </c>
      <c r="AR33" s="354">
        <v>2.1480000000000001</v>
      </c>
      <c r="AS33" s="354">
        <v>2.0912000000000002</v>
      </c>
      <c r="AT33" s="354">
        <v>2.1089000000000002</v>
      </c>
      <c r="AU33" s="354">
        <v>2.1214</v>
      </c>
      <c r="AV33" s="354">
        <v>2.0975999999999999</v>
      </c>
      <c r="AW33" s="354">
        <v>2.0979752520999999</v>
      </c>
      <c r="AX33" s="354">
        <v>2.0856780130999999</v>
      </c>
      <c r="AY33" s="354">
        <v>2.0545198833999998</v>
      </c>
      <c r="AZ33" s="354">
        <v>2.0464737164</v>
      </c>
      <c r="BA33" s="354">
        <v>2.0466579636</v>
      </c>
      <c r="BB33" s="354">
        <v>2.0341779820000001</v>
      </c>
      <c r="BC33" s="354">
        <v>2.0246912323999999</v>
      </c>
      <c r="BD33" s="434">
        <v>2.0173747048999999</v>
      </c>
      <c r="BE33" s="434">
        <v>2.0045331943</v>
      </c>
      <c r="BF33" s="434">
        <v>2.0017966890999999</v>
      </c>
      <c r="BG33" s="434">
        <v>1.9963032811000001</v>
      </c>
      <c r="BH33" s="434">
        <v>1.980436171</v>
      </c>
      <c r="BI33" s="434">
        <v>1.9661315266999999</v>
      </c>
      <c r="BJ33" s="434">
        <v>1.9637332305999999</v>
      </c>
      <c r="BK33" s="434">
        <v>1.9710452168000001</v>
      </c>
      <c r="BL33" s="434">
        <v>1.9719864807</v>
      </c>
      <c r="BM33" s="434">
        <v>1.9672008515999999</v>
      </c>
      <c r="BN33" s="434">
        <v>1.9500035603000001</v>
      </c>
      <c r="BO33" s="434">
        <v>1.9425935128</v>
      </c>
      <c r="BP33" s="434">
        <v>1.9371694240999999</v>
      </c>
      <c r="BQ33" s="434">
        <v>1.9260485456000001</v>
      </c>
      <c r="BR33" s="434">
        <v>1.9247935022</v>
      </c>
      <c r="BS33" s="434">
        <v>1.9207321720999999</v>
      </c>
      <c r="BT33" s="434">
        <v>1.9061615322000001</v>
      </c>
      <c r="BU33" s="434">
        <v>1.8929965313999999</v>
      </c>
      <c r="BV33" s="434">
        <v>1.8916686171999999</v>
      </c>
      <c r="BW33" s="218"/>
    </row>
    <row r="34" spans="1:75" ht="11.1" customHeight="1" x14ac:dyDescent="0.2">
      <c r="A34" s="398" t="s">
        <v>989</v>
      </c>
      <c r="B34" s="491" t="s">
        <v>228</v>
      </c>
      <c r="C34" s="354">
        <v>0.9675397</v>
      </c>
      <c r="D34" s="354">
        <v>0.96476969999999995</v>
      </c>
      <c r="E34" s="354">
        <v>1.0877449903</v>
      </c>
      <c r="F34" s="354">
        <v>1.1176801000000001</v>
      </c>
      <c r="G34" s="354">
        <v>0.84726970000000001</v>
      </c>
      <c r="H34" s="354">
        <v>0.90226969999999995</v>
      </c>
      <c r="I34" s="354">
        <v>0.90126969999999995</v>
      </c>
      <c r="J34" s="354">
        <v>0.93026969999999998</v>
      </c>
      <c r="K34" s="354">
        <v>0.92626969999999997</v>
      </c>
      <c r="L34" s="354">
        <v>0.9532697</v>
      </c>
      <c r="M34" s="354">
        <v>0.94926969999999999</v>
      </c>
      <c r="N34" s="354">
        <v>0.9542697</v>
      </c>
      <c r="O34" s="354">
        <v>0.96741520000000003</v>
      </c>
      <c r="P34" s="354">
        <v>0.95841520000000002</v>
      </c>
      <c r="Q34" s="354">
        <v>0.96141520000000003</v>
      </c>
      <c r="R34" s="354">
        <v>0.95941520000000002</v>
      </c>
      <c r="S34" s="354">
        <v>0.96441520000000003</v>
      </c>
      <c r="T34" s="354">
        <v>0.97141520000000003</v>
      </c>
      <c r="U34" s="354">
        <v>0.97541520000000004</v>
      </c>
      <c r="V34" s="354">
        <v>0.98235182236999996</v>
      </c>
      <c r="W34" s="354">
        <v>0.99235182236999997</v>
      </c>
      <c r="X34" s="354">
        <v>1.0013518224</v>
      </c>
      <c r="Y34" s="354">
        <v>1.0073518224</v>
      </c>
      <c r="Z34" s="354">
        <v>1.0193518224</v>
      </c>
      <c r="AA34" s="354">
        <v>1.0373693427999999</v>
      </c>
      <c r="AB34" s="354">
        <v>1.0463693428</v>
      </c>
      <c r="AC34" s="354">
        <v>1.0533693427999999</v>
      </c>
      <c r="AD34" s="354">
        <v>1.0583693428000001</v>
      </c>
      <c r="AE34" s="354">
        <v>1.0623693428000001</v>
      </c>
      <c r="AF34" s="354">
        <v>1.0783693428000001</v>
      </c>
      <c r="AG34" s="354">
        <v>1.0933693428</v>
      </c>
      <c r="AH34" s="354">
        <v>1.1003689999999999</v>
      </c>
      <c r="AI34" s="354">
        <v>1.1003693428000001</v>
      </c>
      <c r="AJ34" s="354">
        <v>1.1033693428</v>
      </c>
      <c r="AK34" s="354">
        <v>1.0703693428000001</v>
      </c>
      <c r="AL34" s="354">
        <v>1.0653919999999999</v>
      </c>
      <c r="AM34" s="354">
        <v>1.0743693428000001</v>
      </c>
      <c r="AN34" s="354">
        <v>1.0703</v>
      </c>
      <c r="AO34" s="354">
        <v>1.0723</v>
      </c>
      <c r="AP34" s="354">
        <v>1.0752999999999999</v>
      </c>
      <c r="AQ34" s="354">
        <v>1.0532999999999999</v>
      </c>
      <c r="AR34" s="354">
        <v>1.0495000000000001</v>
      </c>
      <c r="AS34" s="354">
        <v>1.0478000000000001</v>
      </c>
      <c r="AT34" s="354">
        <v>1.0504</v>
      </c>
      <c r="AU34" s="354">
        <v>1.0501</v>
      </c>
      <c r="AV34" s="354">
        <v>1.0499000000000001</v>
      </c>
      <c r="AW34" s="354">
        <v>1.0438485255000001</v>
      </c>
      <c r="AX34" s="354">
        <v>1.0473244355</v>
      </c>
      <c r="AY34" s="354">
        <v>1.0151610097999999</v>
      </c>
      <c r="AZ34" s="354">
        <v>1.0018876102000001</v>
      </c>
      <c r="BA34" s="354">
        <v>1.0013274309</v>
      </c>
      <c r="BB34" s="354">
        <v>0.99955319760000005</v>
      </c>
      <c r="BC34" s="354">
        <v>1.0042630713</v>
      </c>
      <c r="BD34" s="434">
        <v>1.004245493</v>
      </c>
      <c r="BE34" s="434">
        <v>1.0042076843000001</v>
      </c>
      <c r="BF34" s="434">
        <v>1.0041772164</v>
      </c>
      <c r="BG34" s="434">
        <v>1.0042114895000001</v>
      </c>
      <c r="BH34" s="434">
        <v>1.0079837212</v>
      </c>
      <c r="BI34" s="434">
        <v>1.0117919076999999</v>
      </c>
      <c r="BJ34" s="434">
        <v>1.0157146918</v>
      </c>
      <c r="BK34" s="434">
        <v>1.0154582478</v>
      </c>
      <c r="BL34" s="434">
        <v>1.0192262995000001</v>
      </c>
      <c r="BM34" s="434">
        <v>1.0229971382</v>
      </c>
      <c r="BN34" s="434">
        <v>1.0267443426</v>
      </c>
      <c r="BO34" s="434">
        <v>1.0305472537</v>
      </c>
      <c r="BP34" s="434">
        <v>1.0343538983</v>
      </c>
      <c r="BQ34" s="434">
        <v>1.0381408346000001</v>
      </c>
      <c r="BR34" s="434">
        <v>1.0419291621</v>
      </c>
      <c r="BS34" s="434">
        <v>1.0419711609</v>
      </c>
      <c r="BT34" s="434">
        <v>1.0511963184999999</v>
      </c>
      <c r="BU34" s="434">
        <v>1.0511901207000001</v>
      </c>
      <c r="BV34" s="434">
        <v>1.0513010984</v>
      </c>
      <c r="BW34" s="218"/>
    </row>
    <row r="35" spans="1:75" ht="11.1" customHeight="1" x14ac:dyDescent="0.2">
      <c r="A35" s="398" t="s">
        <v>990</v>
      </c>
      <c r="B35" s="491" t="s">
        <v>226</v>
      </c>
      <c r="C35" s="354">
        <v>11.541134488999999</v>
      </c>
      <c r="D35" s="354">
        <v>11.522200421999999</v>
      </c>
      <c r="E35" s="354">
        <v>11.518718875999999</v>
      </c>
      <c r="F35" s="354">
        <v>11.563714857000001</v>
      </c>
      <c r="G35" s="354">
        <v>9.6256006181</v>
      </c>
      <c r="H35" s="354">
        <v>9.5583419567999997</v>
      </c>
      <c r="I35" s="354">
        <v>9.6107987471000005</v>
      </c>
      <c r="J35" s="354">
        <v>10.100466392</v>
      </c>
      <c r="K35" s="354">
        <v>10.195001323</v>
      </c>
      <c r="L35" s="354">
        <v>10.226424165999999</v>
      </c>
      <c r="M35" s="354">
        <v>10.254862989999999</v>
      </c>
      <c r="N35" s="354">
        <v>10.287617844</v>
      </c>
      <c r="O35" s="354">
        <v>10.404126547000001</v>
      </c>
      <c r="P35" s="354">
        <v>10.352994693999999</v>
      </c>
      <c r="Q35" s="354">
        <v>10.5086972</v>
      </c>
      <c r="R35" s="354">
        <v>10.728067906</v>
      </c>
      <c r="S35" s="354">
        <v>10.724565627</v>
      </c>
      <c r="T35" s="354">
        <v>10.682126861</v>
      </c>
      <c r="U35" s="354">
        <v>10.730252215</v>
      </c>
      <c r="V35" s="354">
        <v>10.696325433</v>
      </c>
      <c r="W35" s="354">
        <v>10.989086339</v>
      </c>
      <c r="X35" s="354">
        <v>11.118307851999999</v>
      </c>
      <c r="Y35" s="354">
        <v>11.181750972</v>
      </c>
      <c r="Z35" s="354">
        <v>11.178603013</v>
      </c>
      <c r="AA35" s="354">
        <v>11.277783275999999</v>
      </c>
      <c r="AB35" s="354">
        <v>11.330900442000001</v>
      </c>
      <c r="AC35" s="354">
        <v>11.287241341</v>
      </c>
      <c r="AD35" s="354">
        <v>10.322676395</v>
      </c>
      <c r="AE35" s="354">
        <v>10.467676395</v>
      </c>
      <c r="AF35" s="354">
        <v>10.977676395</v>
      </c>
      <c r="AG35" s="354">
        <v>10.999360101000001</v>
      </c>
      <c r="AH35" s="354">
        <v>10.874453000000001</v>
      </c>
      <c r="AI35" s="354">
        <v>10.991544804</v>
      </c>
      <c r="AJ35" s="354">
        <v>10.966544804</v>
      </c>
      <c r="AK35" s="354">
        <v>11.116544804</v>
      </c>
      <c r="AL35" s="354">
        <v>11.091546477</v>
      </c>
      <c r="AM35" s="354">
        <v>11.066544803999999</v>
      </c>
      <c r="AN35" s="354">
        <v>11.216401477</v>
      </c>
      <c r="AO35" s="354">
        <v>10.916401477000001</v>
      </c>
      <c r="AP35" s="354">
        <v>10.816401476999999</v>
      </c>
      <c r="AQ35" s="354">
        <v>10.6168</v>
      </c>
      <c r="AR35" s="354">
        <v>10.6173</v>
      </c>
      <c r="AS35" s="354">
        <v>10.617100000000001</v>
      </c>
      <c r="AT35" s="354">
        <v>10.5421</v>
      </c>
      <c r="AU35" s="354">
        <v>10.571999999999999</v>
      </c>
      <c r="AV35" s="354">
        <v>10.6532</v>
      </c>
      <c r="AW35" s="354">
        <v>10.685616862</v>
      </c>
      <c r="AX35" s="354">
        <v>10.762418254</v>
      </c>
      <c r="AY35" s="354">
        <v>10.737862754</v>
      </c>
      <c r="AZ35" s="354">
        <v>10.664792151</v>
      </c>
      <c r="BA35" s="354">
        <v>10.640451851</v>
      </c>
      <c r="BB35" s="354">
        <v>10.510577611</v>
      </c>
      <c r="BC35" s="354">
        <v>10.411810374</v>
      </c>
      <c r="BD35" s="434">
        <v>10.243413001</v>
      </c>
      <c r="BE35" s="434">
        <v>10.189543983</v>
      </c>
      <c r="BF35" s="434">
        <v>10.190770809</v>
      </c>
      <c r="BG35" s="434">
        <v>10.016970463</v>
      </c>
      <c r="BH35" s="434">
        <v>10.017688314000001</v>
      </c>
      <c r="BI35" s="434">
        <v>10.266556131</v>
      </c>
      <c r="BJ35" s="434">
        <v>10.304293063999999</v>
      </c>
      <c r="BK35" s="434">
        <v>10.34065966</v>
      </c>
      <c r="BL35" s="434">
        <v>10.372379168</v>
      </c>
      <c r="BM35" s="434">
        <v>10.372866342</v>
      </c>
      <c r="BN35" s="434">
        <v>10.448470795</v>
      </c>
      <c r="BO35" s="434">
        <v>10.449384806999999</v>
      </c>
      <c r="BP35" s="434">
        <v>10.450698158</v>
      </c>
      <c r="BQ35" s="434">
        <v>10.551355163</v>
      </c>
      <c r="BR35" s="434">
        <v>10.552196236</v>
      </c>
      <c r="BS35" s="434">
        <v>10.553154252000001</v>
      </c>
      <c r="BT35" s="434">
        <v>10.553624749000001</v>
      </c>
      <c r="BU35" s="434">
        <v>10.554721195999999</v>
      </c>
      <c r="BV35" s="434">
        <v>10.555972218000001</v>
      </c>
      <c r="BW35" s="218"/>
    </row>
    <row r="36" spans="1:75" ht="11.1" customHeight="1" x14ac:dyDescent="0.2">
      <c r="A36" s="398" t="s">
        <v>991</v>
      </c>
      <c r="B36" s="491" t="s">
        <v>618</v>
      </c>
      <c r="C36" s="354">
        <v>0.15649420750000001</v>
      </c>
      <c r="D36" s="354">
        <v>0.15028043366999999</v>
      </c>
      <c r="E36" s="354">
        <v>0.15569391317</v>
      </c>
      <c r="F36" s="354">
        <v>0.1515197365</v>
      </c>
      <c r="G36" s="354">
        <v>0.15614186817</v>
      </c>
      <c r="H36" s="354">
        <v>0.15116222317</v>
      </c>
      <c r="I36" s="354">
        <v>0.16143501817</v>
      </c>
      <c r="J36" s="354">
        <v>0.17078794983000001</v>
      </c>
      <c r="K36" s="354">
        <v>0.17806088649999999</v>
      </c>
      <c r="L36" s="354">
        <v>0.17435210649999999</v>
      </c>
      <c r="M36" s="354">
        <v>0.17173773482999999</v>
      </c>
      <c r="N36" s="354">
        <v>0.17198991150000001</v>
      </c>
      <c r="O36" s="354">
        <v>0.16730964933</v>
      </c>
      <c r="P36" s="354">
        <v>0.16272318332999999</v>
      </c>
      <c r="Q36" s="354">
        <v>0.15232433433000001</v>
      </c>
      <c r="R36" s="354">
        <v>0.15415143033000001</v>
      </c>
      <c r="S36" s="354">
        <v>0.15589967699999999</v>
      </c>
      <c r="T36" s="354">
        <v>0.160555222</v>
      </c>
      <c r="U36" s="354">
        <v>0.15794232033</v>
      </c>
      <c r="V36" s="354">
        <v>0.14966812733000001</v>
      </c>
      <c r="W36" s="354">
        <v>0.15608389967</v>
      </c>
      <c r="X36" s="354">
        <v>0.16064390033000001</v>
      </c>
      <c r="Y36" s="354">
        <v>0.15763070428000001</v>
      </c>
      <c r="Z36" s="354">
        <v>0.151073121</v>
      </c>
      <c r="AA36" s="354">
        <v>0.15394946232000001</v>
      </c>
      <c r="AB36" s="354">
        <v>0.15982827893000001</v>
      </c>
      <c r="AC36" s="354">
        <v>0.15084302399999999</v>
      </c>
      <c r="AD36" s="354">
        <v>0.15502636567</v>
      </c>
      <c r="AE36" s="354">
        <v>0.15337201735</v>
      </c>
      <c r="AF36" s="354">
        <v>0.15522743899999999</v>
      </c>
      <c r="AG36" s="354">
        <v>0.15683343297999999</v>
      </c>
      <c r="AH36" s="354">
        <v>0.15813099999999999</v>
      </c>
      <c r="AI36" s="354">
        <v>0.16265841620999999</v>
      </c>
      <c r="AJ36" s="354">
        <v>0.15949658954000001</v>
      </c>
      <c r="AK36" s="354">
        <v>0.15148937889</v>
      </c>
      <c r="AL36" s="354">
        <v>0.14504400000000001</v>
      </c>
      <c r="AM36" s="354">
        <v>0.13954844382000001</v>
      </c>
      <c r="AN36" s="354">
        <v>0.13600000000000001</v>
      </c>
      <c r="AO36" s="354">
        <v>0.1245</v>
      </c>
      <c r="AP36" s="354">
        <v>0.1176</v>
      </c>
      <c r="AQ36" s="354">
        <v>0.13400000000000001</v>
      </c>
      <c r="AR36" s="354">
        <v>0.14729999999999999</v>
      </c>
      <c r="AS36" s="354">
        <v>0.157</v>
      </c>
      <c r="AT36" s="354">
        <v>0.15720000000000001</v>
      </c>
      <c r="AU36" s="354">
        <v>0.1764</v>
      </c>
      <c r="AV36" s="354">
        <v>0.18240000000000001</v>
      </c>
      <c r="AW36" s="354">
        <v>0.16</v>
      </c>
      <c r="AX36" s="354">
        <v>0.16</v>
      </c>
      <c r="AY36" s="354">
        <v>0.16</v>
      </c>
      <c r="AZ36" s="354">
        <v>0.16</v>
      </c>
      <c r="BA36" s="354">
        <v>0.08</v>
      </c>
      <c r="BB36" s="354">
        <v>7.0000000000000007E-2</v>
      </c>
      <c r="BC36" s="354">
        <v>0.06</v>
      </c>
      <c r="BD36" s="434">
        <v>0.06</v>
      </c>
      <c r="BE36" s="434">
        <v>0.15</v>
      </c>
      <c r="BF36" s="434">
        <v>0.15</v>
      </c>
      <c r="BG36" s="434">
        <v>0.15</v>
      </c>
      <c r="BH36" s="434">
        <v>0.15</v>
      </c>
      <c r="BI36" s="434">
        <v>0.15</v>
      </c>
      <c r="BJ36" s="434">
        <v>0.15</v>
      </c>
      <c r="BK36" s="434">
        <v>0.14499999999999999</v>
      </c>
      <c r="BL36" s="434">
        <v>0.14499999999999999</v>
      </c>
      <c r="BM36" s="434">
        <v>0.14499999999999999</v>
      </c>
      <c r="BN36" s="434">
        <v>0.14499999999999999</v>
      </c>
      <c r="BO36" s="434">
        <v>0.14499999999999999</v>
      </c>
      <c r="BP36" s="434">
        <v>0.14499999999999999</v>
      </c>
      <c r="BQ36" s="434">
        <v>0.14000000000000001</v>
      </c>
      <c r="BR36" s="434">
        <v>0.14000000000000001</v>
      </c>
      <c r="BS36" s="434">
        <v>0.14000000000000001</v>
      </c>
      <c r="BT36" s="434">
        <v>0.14000000000000001</v>
      </c>
      <c r="BU36" s="434">
        <v>0.14000000000000001</v>
      </c>
      <c r="BV36" s="434">
        <v>0.14000000000000001</v>
      </c>
      <c r="BW36" s="218"/>
    </row>
    <row r="37" spans="1:75" ht="11.1" customHeight="1" x14ac:dyDescent="0.2">
      <c r="A37" s="398" t="s">
        <v>992</v>
      </c>
      <c r="B37" s="492" t="s">
        <v>993</v>
      </c>
      <c r="C37" s="407">
        <v>7.2040072666999994E-2</v>
      </c>
      <c r="D37" s="407">
        <v>7.0497565666999995E-2</v>
      </c>
      <c r="E37" s="407">
        <v>6.8902480000000002E-2</v>
      </c>
      <c r="F37" s="407">
        <v>6.7336781666999995E-2</v>
      </c>
      <c r="G37" s="407">
        <v>6.591176E-2</v>
      </c>
      <c r="H37" s="407">
        <v>6.5457929666999995E-2</v>
      </c>
      <c r="I37" s="407">
        <v>6.4260267332999998E-2</v>
      </c>
      <c r="J37" s="407">
        <v>6.3034011000000001E-2</v>
      </c>
      <c r="K37" s="407">
        <v>6.1091410667000003E-2</v>
      </c>
      <c r="L37" s="407">
        <v>6.0819199999999997E-2</v>
      </c>
      <c r="M37" s="407">
        <v>6.0819199999999997E-2</v>
      </c>
      <c r="N37" s="407">
        <v>6.34382E-2</v>
      </c>
      <c r="O37" s="407">
        <v>6.6249299999999997E-2</v>
      </c>
      <c r="P37" s="407">
        <v>6.6744966667E-2</v>
      </c>
      <c r="Q37" s="407">
        <v>6.4621633333E-2</v>
      </c>
      <c r="R37" s="407">
        <v>6.24983E-2</v>
      </c>
      <c r="S37" s="407">
        <v>6.24983E-2</v>
      </c>
      <c r="T37" s="407">
        <v>6.24983E-2</v>
      </c>
      <c r="U37" s="407">
        <v>6.24983E-2</v>
      </c>
      <c r="V37" s="407">
        <v>6.2414614200000003E-2</v>
      </c>
      <c r="W37" s="407">
        <v>6.2414614200000003E-2</v>
      </c>
      <c r="X37" s="407">
        <v>6.2414614200000003E-2</v>
      </c>
      <c r="Y37" s="407">
        <v>6.2414614200000003E-2</v>
      </c>
      <c r="Z37" s="407">
        <v>6.3590420866999994E-2</v>
      </c>
      <c r="AA37" s="407">
        <v>6.5778784817000002E-2</v>
      </c>
      <c r="AB37" s="407">
        <v>6.7629338817000006E-2</v>
      </c>
      <c r="AC37" s="407">
        <v>6.8319420150999996E-2</v>
      </c>
      <c r="AD37" s="407">
        <v>6.7350887816999994E-2</v>
      </c>
      <c r="AE37" s="407">
        <v>6.7353998151000002E-2</v>
      </c>
      <c r="AF37" s="407">
        <v>6.5561742150999996E-2</v>
      </c>
      <c r="AG37" s="407">
        <v>6.4772937151000007E-2</v>
      </c>
      <c r="AH37" s="407">
        <v>6.4050503667000006E-2</v>
      </c>
      <c r="AI37" s="407">
        <v>6.5281451150999995E-2</v>
      </c>
      <c r="AJ37" s="407">
        <v>6.7113822816999999E-2</v>
      </c>
      <c r="AK37" s="407">
        <v>6.8297488483999996E-2</v>
      </c>
      <c r="AL37" s="407">
        <v>6.8825503666999993E-2</v>
      </c>
      <c r="AM37" s="407">
        <v>6.9513850483999995E-2</v>
      </c>
      <c r="AN37" s="407">
        <v>6.9500000000000006E-2</v>
      </c>
      <c r="AO37" s="407">
        <v>6.9800000000000001E-2</v>
      </c>
      <c r="AP37" s="407">
        <v>7.0800000000000002E-2</v>
      </c>
      <c r="AQ37" s="407">
        <v>7.0000000000000007E-2</v>
      </c>
      <c r="AR37" s="407">
        <v>7.0300000000000001E-2</v>
      </c>
      <c r="AS37" s="407">
        <v>6.8699999999999997E-2</v>
      </c>
      <c r="AT37" s="407">
        <v>6.8199999999999997E-2</v>
      </c>
      <c r="AU37" s="407">
        <v>6.7699999999999996E-2</v>
      </c>
      <c r="AV37" s="407">
        <v>6.9199999999999998E-2</v>
      </c>
      <c r="AW37" s="407">
        <v>7.1732652132000002E-2</v>
      </c>
      <c r="AX37" s="407">
        <v>7.3209643946000005E-2</v>
      </c>
      <c r="AY37" s="407">
        <v>7.2175975448999993E-2</v>
      </c>
      <c r="AZ37" s="407">
        <v>5.2201157455000001E-2</v>
      </c>
      <c r="BA37" s="407">
        <v>5.2172829242999999E-2</v>
      </c>
      <c r="BB37" s="407">
        <v>4.2164542216000002E-2</v>
      </c>
      <c r="BC37" s="407">
        <v>3.2174570999999999E-2</v>
      </c>
      <c r="BD37" s="481">
        <v>3.2209399588000003E-2</v>
      </c>
      <c r="BE37" s="481">
        <v>6.0198901734999997E-2</v>
      </c>
      <c r="BF37" s="481">
        <v>5.9208231143999999E-2</v>
      </c>
      <c r="BG37" s="481">
        <v>5.8215642339999998E-2</v>
      </c>
      <c r="BH37" s="481">
        <v>5.7190526674E-2</v>
      </c>
      <c r="BI37" s="481">
        <v>5.6211689252999998E-2</v>
      </c>
      <c r="BJ37" s="481">
        <v>5.5239503660000001E-2</v>
      </c>
      <c r="BK37" s="481">
        <v>5.4202844617E-2</v>
      </c>
      <c r="BL37" s="481">
        <v>5.3258674765999998E-2</v>
      </c>
      <c r="BM37" s="481">
        <v>5.2236625612000001E-2</v>
      </c>
      <c r="BN37" s="481">
        <v>5.1222401161999997E-2</v>
      </c>
      <c r="BO37" s="481">
        <v>5.0228953145999997E-2</v>
      </c>
      <c r="BP37" s="481">
        <v>4.9262330957E-2</v>
      </c>
      <c r="BQ37" s="481">
        <v>4.8251451527999999E-2</v>
      </c>
      <c r="BR37" s="481">
        <v>4.7252909443999999E-2</v>
      </c>
      <c r="BS37" s="481">
        <v>4.6262188021000003E-2</v>
      </c>
      <c r="BT37" s="481">
        <v>4.5238587513E-2</v>
      </c>
      <c r="BU37" s="481">
        <v>4.4257088818000001E-2</v>
      </c>
      <c r="BV37" s="481">
        <v>4.3285953710999997E-2</v>
      </c>
      <c r="BW37" s="218"/>
    </row>
    <row r="38" spans="1:75" ht="12" customHeight="1" x14ac:dyDescent="0.2">
      <c r="B38" s="826" t="s">
        <v>953</v>
      </c>
      <c r="C38" s="814"/>
      <c r="D38" s="814"/>
      <c r="E38" s="814"/>
      <c r="F38" s="814"/>
      <c r="G38" s="814"/>
      <c r="H38" s="814"/>
      <c r="I38" s="814"/>
      <c r="J38" s="814"/>
      <c r="K38" s="814"/>
      <c r="L38" s="814"/>
      <c r="M38" s="814"/>
      <c r="N38" s="814"/>
      <c r="O38" s="814"/>
      <c r="P38" s="814"/>
      <c r="Q38" s="814"/>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218"/>
    </row>
    <row r="39" spans="1:75" ht="12" customHeight="1" x14ac:dyDescent="0.2">
      <c r="B39" s="812" t="s">
        <v>955</v>
      </c>
      <c r="C39" s="812"/>
      <c r="D39" s="812"/>
      <c r="E39" s="812"/>
      <c r="F39" s="812"/>
      <c r="G39" s="812"/>
      <c r="H39" s="812"/>
      <c r="I39" s="812"/>
      <c r="J39" s="812"/>
      <c r="K39" s="812"/>
      <c r="L39" s="812"/>
      <c r="M39" s="812"/>
      <c r="N39" s="812"/>
      <c r="O39" s="812"/>
      <c r="P39" s="812"/>
      <c r="Q39" s="812"/>
      <c r="BD39" s="218"/>
      <c r="BE39" s="218"/>
      <c r="BF39" s="218"/>
      <c r="BK39" s="218"/>
      <c r="BL39" s="218"/>
      <c r="BM39" s="218"/>
      <c r="BN39" s="218"/>
      <c r="BO39" s="218"/>
      <c r="BP39" s="218"/>
      <c r="BQ39" s="218"/>
      <c r="BR39" s="218"/>
      <c r="BS39" s="218"/>
      <c r="BT39" s="218"/>
      <c r="BU39" s="218"/>
      <c r="BV39" s="218"/>
      <c r="BW39" s="218"/>
    </row>
    <row r="40" spans="1:75" ht="12" customHeight="1" x14ac:dyDescent="0.2">
      <c r="B40" s="812" t="s">
        <v>956</v>
      </c>
      <c r="C40" s="812"/>
      <c r="D40" s="812"/>
      <c r="E40" s="812"/>
      <c r="F40" s="812"/>
      <c r="G40" s="812"/>
      <c r="H40" s="812"/>
      <c r="I40" s="812"/>
      <c r="J40" s="812"/>
      <c r="K40" s="812"/>
      <c r="L40" s="812"/>
      <c r="M40" s="812"/>
      <c r="N40" s="812"/>
      <c r="O40" s="812"/>
      <c r="P40" s="812"/>
      <c r="Q40" s="812"/>
      <c r="BD40" s="218"/>
      <c r="BE40" s="218"/>
      <c r="BF40" s="218"/>
      <c r="BK40" s="218"/>
      <c r="BL40" s="218"/>
      <c r="BM40" s="218"/>
      <c r="BN40" s="218"/>
      <c r="BO40" s="218"/>
      <c r="BP40" s="218"/>
      <c r="BQ40" s="218"/>
      <c r="BR40" s="218"/>
      <c r="BS40" s="218"/>
      <c r="BT40" s="218"/>
      <c r="BU40" s="218"/>
      <c r="BV40" s="218"/>
      <c r="BW40" s="218"/>
    </row>
    <row r="41" spans="1:75" s="183" customFormat="1" ht="12" customHeight="1" x14ac:dyDescent="0.2">
      <c r="A41" s="182"/>
      <c r="B41" s="827" t="s">
        <v>957</v>
      </c>
      <c r="C41" s="827"/>
      <c r="D41" s="827"/>
      <c r="E41" s="827"/>
      <c r="F41" s="827"/>
      <c r="G41" s="827"/>
      <c r="H41" s="827"/>
      <c r="I41" s="827"/>
      <c r="J41" s="827"/>
      <c r="K41" s="827"/>
      <c r="L41" s="827"/>
      <c r="M41" s="827"/>
      <c r="N41" s="827"/>
      <c r="O41" s="827"/>
      <c r="P41" s="827"/>
      <c r="Q41" s="367"/>
      <c r="R41" s="367"/>
      <c r="AY41" s="250"/>
      <c r="AZ41" s="250"/>
      <c r="BA41" s="250"/>
      <c r="BB41" s="250"/>
      <c r="BC41" s="250"/>
      <c r="BD41" s="308"/>
      <c r="BE41" s="308"/>
      <c r="BF41" s="308"/>
      <c r="BG41" s="250"/>
      <c r="BH41" s="250"/>
      <c r="BI41" s="250"/>
      <c r="BJ41" s="250"/>
    </row>
    <row r="42" spans="1:75" s="184" customFormat="1" ht="12" customHeight="1" x14ac:dyDescent="0.2">
      <c r="A42" s="185"/>
      <c r="B42" s="404" t="s">
        <v>929</v>
      </c>
      <c r="C42" s="402"/>
      <c r="D42" s="402"/>
      <c r="E42" s="402"/>
      <c r="F42" s="402"/>
      <c r="G42" s="402"/>
      <c r="H42" s="402"/>
      <c r="I42" s="402"/>
      <c r="J42" s="402"/>
      <c r="K42" s="402"/>
      <c r="L42" s="402"/>
      <c r="M42" s="402"/>
      <c r="N42" s="402"/>
      <c r="O42" s="402"/>
      <c r="P42" s="402"/>
      <c r="Q42" s="402"/>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row>
    <row r="43" spans="1:75" s="184" customFormat="1" ht="12" customHeight="1" x14ac:dyDescent="0.2">
      <c r="A43" s="185"/>
      <c r="B43" s="788" t="str">
        <f>Dates!$G$2</f>
        <v>EIA completed modeling and analysis for this report on Thursday, June 6, 2024.</v>
      </c>
      <c r="C43" s="789"/>
      <c r="D43" s="789"/>
      <c r="E43" s="789"/>
      <c r="F43" s="789"/>
      <c r="G43" s="789"/>
      <c r="H43" s="789"/>
      <c r="I43" s="789"/>
      <c r="J43" s="789"/>
      <c r="K43" s="789"/>
      <c r="L43" s="789"/>
      <c r="M43" s="789"/>
      <c r="N43" s="789"/>
      <c r="O43" s="789"/>
      <c r="P43" s="789"/>
      <c r="Q43" s="789"/>
      <c r="AY43" s="249"/>
      <c r="AZ43" s="249"/>
      <c r="BA43" s="249"/>
      <c r="BB43" s="249"/>
      <c r="BC43" s="249"/>
      <c r="BD43" s="307"/>
      <c r="BE43" s="307"/>
      <c r="BF43" s="307"/>
      <c r="BG43" s="249"/>
      <c r="BH43" s="249"/>
      <c r="BI43" s="249"/>
      <c r="BJ43" s="249"/>
    </row>
    <row r="44" spans="1:75" s="184" customFormat="1" ht="12" customHeight="1" x14ac:dyDescent="0.2">
      <c r="A44" s="185"/>
      <c r="B44" s="823" t="s">
        <v>520</v>
      </c>
      <c r="C44" s="824"/>
      <c r="D44" s="824"/>
      <c r="E44" s="824"/>
      <c r="F44" s="824"/>
      <c r="G44" s="824"/>
      <c r="H44" s="824"/>
      <c r="I44" s="824"/>
      <c r="J44" s="824"/>
      <c r="K44" s="824"/>
      <c r="L44" s="824"/>
      <c r="M44" s="824"/>
      <c r="N44" s="824"/>
      <c r="O44" s="824"/>
      <c r="P44" s="824"/>
      <c r="Q44" s="824"/>
      <c r="AY44" s="249"/>
      <c r="AZ44" s="249"/>
      <c r="BA44" s="249"/>
      <c r="BB44" s="249"/>
      <c r="BC44" s="249"/>
      <c r="BD44" s="307"/>
      <c r="BE44" s="307"/>
      <c r="BF44" s="307"/>
      <c r="BG44" s="249"/>
      <c r="BH44" s="249"/>
      <c r="BI44" s="249"/>
      <c r="BJ44" s="249"/>
    </row>
    <row r="45" spans="1:75" s="184" customFormat="1" ht="12" customHeight="1" x14ac:dyDescent="0.2">
      <c r="A45" s="185"/>
      <c r="B45" s="800" t="s">
        <v>213</v>
      </c>
      <c r="C45" s="825"/>
      <c r="D45" s="825"/>
      <c r="E45" s="825"/>
      <c r="F45" s="825"/>
      <c r="G45" s="825"/>
      <c r="H45" s="825"/>
      <c r="I45" s="825"/>
      <c r="J45" s="825"/>
      <c r="K45" s="825"/>
      <c r="L45" s="825"/>
      <c r="M45" s="825"/>
      <c r="N45" s="825"/>
      <c r="O45" s="825"/>
      <c r="P45" s="825"/>
      <c r="Q45" s="814"/>
      <c r="AY45" s="249"/>
      <c r="AZ45" s="249"/>
      <c r="BA45" s="249"/>
      <c r="BB45" s="249"/>
      <c r="BC45" s="249"/>
      <c r="BD45" s="307"/>
      <c r="BE45" s="307"/>
      <c r="BF45" s="307"/>
      <c r="BG45" s="249"/>
      <c r="BH45" s="249"/>
      <c r="BI45" s="249"/>
      <c r="BJ45" s="249"/>
    </row>
    <row r="46" spans="1:75" s="184" customFormat="1" ht="12" customHeight="1" x14ac:dyDescent="0.2">
      <c r="A46" s="185"/>
      <c r="B46" s="800" t="s">
        <v>536</v>
      </c>
      <c r="C46" s="814"/>
      <c r="D46" s="814"/>
      <c r="E46" s="814"/>
      <c r="F46" s="814"/>
      <c r="G46" s="814"/>
      <c r="H46" s="814"/>
      <c r="I46" s="814"/>
      <c r="J46" s="814"/>
      <c r="K46" s="814"/>
      <c r="L46" s="814"/>
      <c r="M46" s="814"/>
      <c r="N46" s="814"/>
      <c r="O46" s="814"/>
      <c r="P46" s="814"/>
      <c r="Q46" s="814"/>
      <c r="AY46" s="249"/>
      <c r="AZ46" s="249"/>
      <c r="BA46" s="249"/>
      <c r="BB46" s="249"/>
      <c r="BC46" s="249"/>
      <c r="BD46" s="307"/>
      <c r="BE46" s="307"/>
      <c r="BF46" s="307"/>
      <c r="BG46" s="249"/>
      <c r="BH46" s="249"/>
      <c r="BI46" s="249"/>
      <c r="BJ46" s="249"/>
    </row>
    <row r="47" spans="1:75" s="184" customFormat="1" ht="12" customHeight="1" x14ac:dyDescent="0.2">
      <c r="A47" s="180"/>
      <c r="B47" s="397" t="s">
        <v>950</v>
      </c>
      <c r="C47" s="403"/>
      <c r="D47" s="403"/>
      <c r="E47" s="403"/>
      <c r="F47" s="403"/>
      <c r="G47" s="403"/>
      <c r="H47" s="403"/>
      <c r="I47" s="403"/>
      <c r="J47" s="403"/>
      <c r="K47" s="403"/>
      <c r="L47" s="403"/>
      <c r="M47" s="403"/>
      <c r="N47" s="403"/>
      <c r="O47" s="403"/>
      <c r="P47" s="403"/>
      <c r="Q47" s="401"/>
      <c r="AY47" s="249"/>
      <c r="AZ47" s="249"/>
      <c r="BA47" s="249"/>
      <c r="BB47" s="249"/>
      <c r="BC47" s="249"/>
      <c r="BD47" s="307"/>
      <c r="BE47" s="307"/>
      <c r="BF47" s="307"/>
      <c r="BG47" s="249"/>
      <c r="BH47" s="249"/>
      <c r="BI47" s="249"/>
      <c r="BJ47" s="249"/>
    </row>
    <row r="48" spans="1:75" ht="12.75" x14ac:dyDescent="0.2">
      <c r="B48" s="815" t="s">
        <v>951</v>
      </c>
      <c r="C48" s="814"/>
      <c r="D48" s="814"/>
      <c r="E48" s="814"/>
      <c r="F48" s="814"/>
      <c r="G48" s="814"/>
      <c r="H48" s="814"/>
      <c r="I48" s="814"/>
      <c r="J48" s="814"/>
      <c r="K48" s="814"/>
      <c r="L48" s="814"/>
      <c r="M48" s="814"/>
      <c r="N48" s="814"/>
      <c r="O48" s="814"/>
      <c r="P48" s="814"/>
      <c r="Q48" s="814"/>
      <c r="BK48" s="161"/>
      <c r="BL48" s="161"/>
      <c r="BM48" s="161"/>
      <c r="BN48" s="161"/>
      <c r="BO48" s="161"/>
      <c r="BP48" s="161"/>
      <c r="BQ48" s="161"/>
      <c r="BR48" s="161"/>
      <c r="BS48" s="161"/>
      <c r="BT48" s="161"/>
      <c r="BU48" s="161"/>
      <c r="BV48" s="161"/>
    </row>
    <row r="49" spans="2:74" ht="12.75" x14ac:dyDescent="0.2">
      <c r="B49" s="813" t="s">
        <v>952</v>
      </c>
      <c r="C49" s="814"/>
      <c r="D49" s="814"/>
      <c r="E49" s="814"/>
      <c r="F49" s="814"/>
      <c r="G49" s="814"/>
      <c r="H49" s="814"/>
      <c r="I49" s="814"/>
      <c r="J49" s="814"/>
      <c r="K49" s="814"/>
      <c r="L49" s="814"/>
      <c r="M49" s="814"/>
      <c r="N49" s="814"/>
      <c r="O49" s="814"/>
      <c r="P49" s="814"/>
      <c r="Q49" s="814"/>
      <c r="BK49" s="161"/>
      <c r="BL49" s="161"/>
      <c r="BM49" s="161"/>
      <c r="BN49" s="161"/>
      <c r="BO49" s="161"/>
      <c r="BP49" s="161"/>
      <c r="BQ49" s="161"/>
      <c r="BR49" s="161"/>
      <c r="BS49" s="161"/>
      <c r="BT49" s="161"/>
      <c r="BU49" s="161"/>
      <c r="BV49" s="161"/>
    </row>
    <row r="50" spans="2:74" x14ac:dyDescent="0.2">
      <c r="BK50" s="161"/>
      <c r="BL50" s="161"/>
      <c r="BM50" s="161"/>
      <c r="BN50" s="161"/>
      <c r="BO50" s="161"/>
      <c r="BP50" s="161"/>
      <c r="BQ50" s="161"/>
      <c r="BR50" s="161"/>
      <c r="BS50" s="161"/>
      <c r="BT50" s="161"/>
      <c r="BU50" s="161"/>
      <c r="BV50" s="161"/>
    </row>
    <row r="51" spans="2:74" x14ac:dyDescent="0.2">
      <c r="BK51" s="161"/>
      <c r="BL51" s="161"/>
      <c r="BM51" s="161"/>
      <c r="BN51" s="161"/>
      <c r="BO51" s="161"/>
      <c r="BP51" s="161"/>
      <c r="BQ51" s="161"/>
      <c r="BR51" s="161"/>
      <c r="BS51" s="161"/>
      <c r="BT51" s="161"/>
      <c r="BU51" s="161"/>
      <c r="BV51" s="161"/>
    </row>
    <row r="52" spans="2:74" x14ac:dyDescent="0.2">
      <c r="BK52" s="161"/>
      <c r="BL52" s="161"/>
      <c r="BM52" s="161"/>
      <c r="BN52" s="161"/>
      <c r="BO52" s="161"/>
      <c r="BP52" s="161"/>
      <c r="BQ52" s="161"/>
      <c r="BR52" s="161"/>
      <c r="BS52" s="161"/>
      <c r="BT52" s="161"/>
      <c r="BU52" s="161"/>
      <c r="BV52" s="161"/>
    </row>
    <row r="53" spans="2:74" x14ac:dyDescent="0.2">
      <c r="BK53" s="161"/>
      <c r="BL53" s="161"/>
      <c r="BM53" s="161"/>
      <c r="BN53" s="161"/>
      <c r="BO53" s="161"/>
      <c r="BP53" s="161"/>
      <c r="BQ53" s="161"/>
      <c r="BR53" s="161"/>
      <c r="BS53" s="161"/>
      <c r="BT53" s="161"/>
      <c r="BU53" s="161"/>
      <c r="BV53" s="161"/>
    </row>
    <row r="54" spans="2:74" x14ac:dyDescent="0.2">
      <c r="BK54" s="161"/>
      <c r="BL54" s="161"/>
      <c r="BM54" s="161"/>
      <c r="BN54" s="161"/>
      <c r="BO54" s="161"/>
      <c r="BP54" s="161"/>
      <c r="BQ54" s="161"/>
      <c r="BR54" s="161"/>
      <c r="BS54" s="161"/>
      <c r="BT54" s="161"/>
      <c r="BU54" s="161"/>
      <c r="BV54" s="161"/>
    </row>
    <row r="55" spans="2:74" x14ac:dyDescent="0.2">
      <c r="BK55" s="161"/>
      <c r="BL55" s="161"/>
      <c r="BM55" s="161"/>
      <c r="BN55" s="161"/>
      <c r="BO55" s="161"/>
      <c r="BP55" s="161"/>
      <c r="BQ55" s="161"/>
      <c r="BR55" s="161"/>
      <c r="BS55" s="161"/>
      <c r="BT55" s="161"/>
      <c r="BU55" s="161"/>
      <c r="BV55" s="161"/>
    </row>
    <row r="56" spans="2:74" x14ac:dyDescent="0.2">
      <c r="BK56" s="161"/>
      <c r="BL56" s="161"/>
      <c r="BM56" s="161"/>
      <c r="BN56" s="161"/>
      <c r="BO56" s="161"/>
      <c r="BP56" s="161"/>
      <c r="BQ56" s="161"/>
      <c r="BR56" s="161"/>
      <c r="BS56" s="161"/>
      <c r="BT56" s="161"/>
      <c r="BU56" s="161"/>
      <c r="BV56" s="161"/>
    </row>
    <row r="57" spans="2:74" x14ac:dyDescent="0.2">
      <c r="BK57" s="161"/>
      <c r="BL57" s="161"/>
      <c r="BM57" s="161"/>
      <c r="BN57" s="161"/>
      <c r="BO57" s="161"/>
      <c r="BP57" s="161"/>
      <c r="BQ57" s="161"/>
      <c r="BR57" s="161"/>
      <c r="BS57" s="161"/>
      <c r="BT57" s="161"/>
      <c r="BU57" s="161"/>
      <c r="BV57" s="161"/>
    </row>
    <row r="58" spans="2:74" x14ac:dyDescent="0.2">
      <c r="BK58" s="161"/>
      <c r="BL58" s="161"/>
      <c r="BM58" s="161"/>
      <c r="BN58" s="161"/>
      <c r="BO58" s="161"/>
      <c r="BP58" s="161"/>
      <c r="BQ58" s="161"/>
      <c r="BR58" s="161"/>
      <c r="BS58" s="161"/>
      <c r="BT58" s="161"/>
      <c r="BU58" s="161"/>
      <c r="BV58" s="161"/>
    </row>
    <row r="59" spans="2:74" x14ac:dyDescent="0.2">
      <c r="BK59" s="161"/>
      <c r="BL59" s="161"/>
      <c r="BM59" s="161"/>
      <c r="BN59" s="161"/>
      <c r="BO59" s="161"/>
      <c r="BP59" s="161"/>
      <c r="BQ59" s="161"/>
      <c r="BR59" s="161"/>
      <c r="BS59" s="161"/>
      <c r="BT59" s="161"/>
      <c r="BU59" s="161"/>
      <c r="BV59" s="161"/>
    </row>
    <row r="60" spans="2:74" x14ac:dyDescent="0.2">
      <c r="BK60" s="161"/>
      <c r="BL60" s="161"/>
      <c r="BM60" s="161"/>
      <c r="BN60" s="161"/>
      <c r="BO60" s="161"/>
      <c r="BP60" s="161"/>
      <c r="BQ60" s="161"/>
      <c r="BR60" s="161"/>
      <c r="BS60" s="161"/>
      <c r="BT60" s="161"/>
      <c r="BU60" s="161"/>
      <c r="BV60" s="161"/>
    </row>
    <row r="61" spans="2:74" x14ac:dyDescent="0.2">
      <c r="BK61" s="161"/>
      <c r="BL61" s="161"/>
      <c r="BM61" s="161"/>
      <c r="BN61" s="161"/>
      <c r="BO61" s="161"/>
      <c r="BP61" s="161"/>
      <c r="BQ61" s="161"/>
      <c r="BR61" s="161"/>
      <c r="BS61" s="161"/>
      <c r="BT61" s="161"/>
      <c r="BU61" s="161"/>
      <c r="BV61" s="161"/>
    </row>
    <row r="62" spans="2:74" x14ac:dyDescent="0.2">
      <c r="BK62" s="161"/>
      <c r="BL62" s="161"/>
      <c r="BM62" s="161"/>
      <c r="BN62" s="161"/>
      <c r="BO62" s="161"/>
      <c r="BP62" s="161"/>
      <c r="BQ62" s="161"/>
      <c r="BR62" s="161"/>
      <c r="BS62" s="161"/>
      <c r="BT62" s="161"/>
      <c r="BU62" s="161"/>
      <c r="BV62" s="161"/>
    </row>
    <row r="63" spans="2:74" x14ac:dyDescent="0.2">
      <c r="BK63" s="161"/>
      <c r="BL63" s="161"/>
      <c r="BM63" s="161"/>
      <c r="BN63" s="161"/>
      <c r="BO63" s="161"/>
      <c r="BP63" s="161"/>
      <c r="BQ63" s="161"/>
      <c r="BR63" s="161"/>
      <c r="BS63" s="161"/>
      <c r="BT63" s="161"/>
      <c r="BU63" s="161"/>
      <c r="BV63" s="161"/>
    </row>
    <row r="64" spans="2:74" x14ac:dyDescent="0.2">
      <c r="BK64" s="161"/>
      <c r="BL64" s="161"/>
      <c r="BM64" s="161"/>
      <c r="BN64" s="161"/>
      <c r="BO64" s="161"/>
      <c r="BP64" s="161"/>
      <c r="BQ64" s="161"/>
      <c r="BR64" s="161"/>
      <c r="BS64" s="161"/>
      <c r="BT64" s="161"/>
      <c r="BU64" s="161"/>
      <c r="BV64" s="161"/>
    </row>
    <row r="65" spans="63:74" x14ac:dyDescent="0.2">
      <c r="BK65" s="161"/>
      <c r="BL65" s="161"/>
      <c r="BM65" s="161"/>
      <c r="BN65" s="161"/>
      <c r="BO65" s="161"/>
      <c r="BP65" s="161"/>
      <c r="BQ65" s="161"/>
      <c r="BR65" s="161"/>
      <c r="BS65" s="161"/>
      <c r="BT65" s="161"/>
      <c r="BU65" s="161"/>
      <c r="BV65" s="161"/>
    </row>
    <row r="66" spans="63:74" x14ac:dyDescent="0.2">
      <c r="BK66" s="161"/>
      <c r="BL66" s="161"/>
      <c r="BM66" s="161"/>
      <c r="BN66" s="161"/>
      <c r="BO66" s="161"/>
      <c r="BP66" s="161"/>
      <c r="BQ66" s="161"/>
      <c r="BR66" s="161"/>
      <c r="BS66" s="161"/>
      <c r="BT66" s="161"/>
      <c r="BU66" s="161"/>
      <c r="BV66" s="161"/>
    </row>
    <row r="67" spans="63:74" x14ac:dyDescent="0.2">
      <c r="BK67" s="161"/>
      <c r="BL67" s="161"/>
      <c r="BM67" s="161"/>
      <c r="BN67" s="161"/>
      <c r="BO67" s="161"/>
      <c r="BP67" s="161"/>
      <c r="BQ67" s="161"/>
      <c r="BR67" s="161"/>
      <c r="BS67" s="161"/>
      <c r="BT67" s="161"/>
      <c r="BU67" s="161"/>
      <c r="BV67" s="161"/>
    </row>
    <row r="68" spans="63:74" x14ac:dyDescent="0.2">
      <c r="BK68" s="161"/>
      <c r="BL68" s="161"/>
      <c r="BM68" s="161"/>
      <c r="BN68" s="161"/>
      <c r="BO68" s="161"/>
      <c r="BP68" s="161"/>
      <c r="BQ68" s="161"/>
      <c r="BR68" s="161"/>
      <c r="BS68" s="161"/>
      <c r="BT68" s="161"/>
      <c r="BU68" s="161"/>
      <c r="BV68" s="161"/>
    </row>
    <row r="69" spans="63:74" x14ac:dyDescent="0.2">
      <c r="BK69" s="161"/>
      <c r="BL69" s="161"/>
      <c r="BM69" s="161"/>
      <c r="BN69" s="161"/>
      <c r="BO69" s="161"/>
      <c r="BP69" s="161"/>
      <c r="BQ69" s="161"/>
      <c r="BR69" s="161"/>
      <c r="BS69" s="161"/>
      <c r="BT69" s="161"/>
      <c r="BU69" s="161"/>
      <c r="BV69" s="161"/>
    </row>
    <row r="70" spans="63:74" x14ac:dyDescent="0.2">
      <c r="BK70" s="161"/>
      <c r="BL70" s="161"/>
      <c r="BM70" s="161"/>
      <c r="BN70" s="161"/>
      <c r="BO70" s="161"/>
      <c r="BP70" s="161"/>
      <c r="BQ70" s="161"/>
      <c r="BR70" s="161"/>
      <c r="BS70" s="161"/>
      <c r="BT70" s="161"/>
      <c r="BU70" s="161"/>
      <c r="BV70" s="161"/>
    </row>
    <row r="71" spans="63:74" x14ac:dyDescent="0.2">
      <c r="BK71" s="161"/>
      <c r="BL71" s="161"/>
      <c r="BM71" s="161"/>
      <c r="BN71" s="161"/>
      <c r="BO71" s="161"/>
      <c r="BP71" s="161"/>
      <c r="BQ71" s="161"/>
      <c r="BR71" s="161"/>
      <c r="BS71" s="161"/>
      <c r="BT71" s="161"/>
      <c r="BU71" s="161"/>
      <c r="BV71" s="161"/>
    </row>
    <row r="72" spans="63:74" x14ac:dyDescent="0.2">
      <c r="BK72" s="161"/>
      <c r="BL72" s="161"/>
      <c r="BM72" s="161"/>
      <c r="BN72" s="161"/>
      <c r="BO72" s="161"/>
      <c r="BP72" s="161"/>
      <c r="BQ72" s="161"/>
      <c r="BR72" s="161"/>
      <c r="BS72" s="161"/>
      <c r="BT72" s="161"/>
      <c r="BU72" s="161"/>
      <c r="BV72" s="161"/>
    </row>
    <row r="73" spans="63:74" x14ac:dyDescent="0.2">
      <c r="BK73" s="161"/>
      <c r="BL73" s="161"/>
      <c r="BM73" s="161"/>
      <c r="BN73" s="161"/>
      <c r="BO73" s="161"/>
      <c r="BP73" s="161"/>
      <c r="BQ73" s="161"/>
      <c r="BR73" s="161"/>
      <c r="BS73" s="161"/>
      <c r="BT73" s="161"/>
      <c r="BU73" s="161"/>
      <c r="BV73" s="161"/>
    </row>
    <row r="74" spans="63:74" x14ac:dyDescent="0.2">
      <c r="BK74" s="161"/>
      <c r="BL74" s="161"/>
      <c r="BM74" s="161"/>
      <c r="BN74" s="161"/>
      <c r="BO74" s="161"/>
      <c r="BP74" s="161"/>
      <c r="BQ74" s="161"/>
      <c r="BR74" s="161"/>
      <c r="BS74" s="161"/>
      <c r="BT74" s="161"/>
      <c r="BU74" s="161"/>
      <c r="BV74" s="161"/>
    </row>
    <row r="75" spans="63:74" x14ac:dyDescent="0.2">
      <c r="BK75" s="161"/>
      <c r="BL75" s="161"/>
      <c r="BM75" s="161"/>
      <c r="BN75" s="161"/>
      <c r="BO75" s="161"/>
      <c r="BP75" s="161"/>
      <c r="BQ75" s="161"/>
      <c r="BR75" s="161"/>
      <c r="BS75" s="161"/>
      <c r="BT75" s="161"/>
      <c r="BU75" s="161"/>
      <c r="BV75" s="161"/>
    </row>
    <row r="76" spans="63:74" x14ac:dyDescent="0.2">
      <c r="BK76" s="161"/>
      <c r="BL76" s="161"/>
      <c r="BM76" s="161"/>
      <c r="BN76" s="161"/>
      <c r="BO76" s="161"/>
      <c r="BP76" s="161"/>
      <c r="BQ76" s="161"/>
      <c r="BR76" s="161"/>
      <c r="BS76" s="161"/>
      <c r="BT76" s="161"/>
      <c r="BU76" s="161"/>
      <c r="BV76" s="161"/>
    </row>
    <row r="77" spans="63:74" x14ac:dyDescent="0.2">
      <c r="BK77" s="161"/>
      <c r="BL77" s="161"/>
      <c r="BM77" s="161"/>
      <c r="BN77" s="161"/>
      <c r="BO77" s="161"/>
      <c r="BP77" s="161"/>
      <c r="BQ77" s="161"/>
      <c r="BR77" s="161"/>
      <c r="BS77" s="161"/>
      <c r="BT77" s="161"/>
      <c r="BU77" s="161"/>
      <c r="BV77" s="161"/>
    </row>
    <row r="78" spans="63:74" x14ac:dyDescent="0.2">
      <c r="BK78" s="161"/>
      <c r="BL78" s="161"/>
      <c r="BM78" s="161"/>
      <c r="BN78" s="161"/>
      <c r="BO78" s="161"/>
      <c r="BP78" s="161"/>
      <c r="BQ78" s="161"/>
      <c r="BR78" s="161"/>
      <c r="BS78" s="161"/>
      <c r="BT78" s="161"/>
      <c r="BU78" s="161"/>
      <c r="BV78" s="161"/>
    </row>
    <row r="79" spans="63:74" x14ac:dyDescent="0.2">
      <c r="BK79" s="161"/>
      <c r="BL79" s="161"/>
      <c r="BM79" s="161"/>
      <c r="BN79" s="161"/>
      <c r="BO79" s="161"/>
      <c r="BP79" s="161"/>
      <c r="BQ79" s="161"/>
      <c r="BR79" s="161"/>
      <c r="BS79" s="161"/>
      <c r="BT79" s="161"/>
      <c r="BU79" s="161"/>
      <c r="BV79" s="161"/>
    </row>
    <row r="80" spans="63:74" x14ac:dyDescent="0.2">
      <c r="BK80" s="161"/>
      <c r="BL80" s="161"/>
      <c r="BM80" s="161"/>
      <c r="BN80" s="161"/>
      <c r="BO80" s="161"/>
      <c r="BP80" s="161"/>
      <c r="BQ80" s="161"/>
      <c r="BR80" s="161"/>
      <c r="BS80" s="161"/>
      <c r="BT80" s="161"/>
      <c r="BU80" s="161"/>
      <c r="BV80" s="161"/>
    </row>
    <row r="81" spans="63:74" x14ac:dyDescent="0.2">
      <c r="BK81" s="161"/>
      <c r="BL81" s="161"/>
      <c r="BM81" s="161"/>
      <c r="BN81" s="161"/>
      <c r="BO81" s="161"/>
      <c r="BP81" s="161"/>
      <c r="BQ81" s="161"/>
      <c r="BR81" s="161"/>
      <c r="BS81" s="161"/>
      <c r="BT81" s="161"/>
      <c r="BU81" s="161"/>
      <c r="BV81" s="161"/>
    </row>
    <row r="82" spans="63:74" x14ac:dyDescent="0.2">
      <c r="BK82" s="161"/>
      <c r="BL82" s="161"/>
      <c r="BM82" s="161"/>
      <c r="BN82" s="161"/>
      <c r="BO82" s="161"/>
      <c r="BP82" s="161"/>
      <c r="BQ82" s="161"/>
      <c r="BR82" s="161"/>
      <c r="BS82" s="161"/>
      <c r="BT82" s="161"/>
      <c r="BU82" s="161"/>
      <c r="BV82" s="161"/>
    </row>
    <row r="83" spans="63:74" x14ac:dyDescent="0.2">
      <c r="BK83" s="161"/>
      <c r="BL83" s="161"/>
      <c r="BM83" s="161"/>
      <c r="BN83" s="161"/>
      <c r="BO83" s="161"/>
      <c r="BP83" s="161"/>
      <c r="BQ83" s="161"/>
      <c r="BR83" s="161"/>
      <c r="BS83" s="161"/>
      <c r="BT83" s="161"/>
      <c r="BU83" s="161"/>
      <c r="BV83" s="161"/>
    </row>
    <row r="84" spans="63:74" x14ac:dyDescent="0.2">
      <c r="BK84" s="161"/>
      <c r="BL84" s="161"/>
      <c r="BM84" s="161"/>
      <c r="BN84" s="161"/>
      <c r="BO84" s="161"/>
      <c r="BP84" s="161"/>
      <c r="BQ84" s="161"/>
      <c r="BR84" s="161"/>
      <c r="BS84" s="161"/>
      <c r="BT84" s="161"/>
      <c r="BU84" s="161"/>
      <c r="BV84" s="161"/>
    </row>
    <row r="85" spans="63:74" x14ac:dyDescent="0.2">
      <c r="BK85" s="161"/>
      <c r="BL85" s="161"/>
      <c r="BM85" s="161"/>
      <c r="BN85" s="161"/>
      <c r="BO85" s="161"/>
      <c r="BP85" s="161"/>
      <c r="BQ85" s="161"/>
      <c r="BR85" s="161"/>
      <c r="BS85" s="161"/>
      <c r="BT85" s="161"/>
      <c r="BU85" s="161"/>
      <c r="BV85" s="161"/>
    </row>
    <row r="86" spans="63:74" x14ac:dyDescent="0.2">
      <c r="BK86" s="161"/>
      <c r="BL86" s="161"/>
      <c r="BM86" s="161"/>
      <c r="BN86" s="161"/>
      <c r="BO86" s="161"/>
      <c r="BP86" s="161"/>
      <c r="BQ86" s="161"/>
      <c r="BR86" s="161"/>
      <c r="BS86" s="161"/>
      <c r="BT86" s="161"/>
      <c r="BU86" s="161"/>
      <c r="BV86" s="161"/>
    </row>
    <row r="87" spans="63:74" x14ac:dyDescent="0.2">
      <c r="BK87" s="161"/>
      <c r="BL87" s="161"/>
      <c r="BM87" s="161"/>
      <c r="BN87" s="161"/>
      <c r="BO87" s="161"/>
      <c r="BP87" s="161"/>
      <c r="BQ87" s="161"/>
      <c r="BR87" s="161"/>
      <c r="BS87" s="161"/>
      <c r="BT87" s="161"/>
      <c r="BU87" s="161"/>
      <c r="BV87" s="161"/>
    </row>
    <row r="88" spans="63:74" x14ac:dyDescent="0.2">
      <c r="BK88" s="161"/>
      <c r="BL88" s="161"/>
      <c r="BM88" s="161"/>
      <c r="BN88" s="161"/>
      <c r="BO88" s="161"/>
      <c r="BP88" s="161"/>
      <c r="BQ88" s="161"/>
      <c r="BR88" s="161"/>
      <c r="BS88" s="161"/>
      <c r="BT88" s="161"/>
      <c r="BU88" s="161"/>
      <c r="BV88" s="161"/>
    </row>
    <row r="89" spans="63:74" x14ac:dyDescent="0.2">
      <c r="BK89" s="161"/>
      <c r="BL89" s="161"/>
      <c r="BM89" s="161"/>
      <c r="BN89" s="161"/>
      <c r="BO89" s="161"/>
      <c r="BP89" s="161"/>
      <c r="BQ89" s="161"/>
      <c r="BR89" s="161"/>
      <c r="BS89" s="161"/>
      <c r="BT89" s="161"/>
      <c r="BU89" s="161"/>
      <c r="BV89" s="161"/>
    </row>
    <row r="90" spans="63:74" x14ac:dyDescent="0.2">
      <c r="BK90" s="161"/>
      <c r="BL90" s="161"/>
      <c r="BM90" s="161"/>
      <c r="BN90" s="161"/>
      <c r="BO90" s="161"/>
      <c r="BP90" s="161"/>
      <c r="BQ90" s="161"/>
      <c r="BR90" s="161"/>
      <c r="BS90" s="161"/>
      <c r="BT90" s="161"/>
      <c r="BU90" s="161"/>
      <c r="BV90" s="161"/>
    </row>
    <row r="91" spans="63:74" x14ac:dyDescent="0.2">
      <c r="BK91" s="161"/>
      <c r="BL91" s="161"/>
      <c r="BM91" s="161"/>
      <c r="BN91" s="161"/>
      <c r="BO91" s="161"/>
      <c r="BP91" s="161"/>
      <c r="BQ91" s="161"/>
      <c r="BR91" s="161"/>
      <c r="BS91" s="161"/>
      <c r="BT91" s="161"/>
      <c r="BU91" s="161"/>
      <c r="BV91" s="161"/>
    </row>
    <row r="92" spans="63:74" x14ac:dyDescent="0.2">
      <c r="BK92" s="161"/>
      <c r="BL92" s="161"/>
      <c r="BM92" s="161"/>
      <c r="BN92" s="161"/>
      <c r="BO92" s="161"/>
      <c r="BP92" s="161"/>
      <c r="BQ92" s="161"/>
      <c r="BR92" s="161"/>
      <c r="BS92" s="161"/>
      <c r="BT92" s="161"/>
      <c r="BU92" s="161"/>
      <c r="BV92" s="161"/>
    </row>
    <row r="93" spans="63:74" x14ac:dyDescent="0.2">
      <c r="BK93" s="161"/>
      <c r="BL93" s="161"/>
      <c r="BM93" s="161"/>
      <c r="BN93" s="161"/>
      <c r="BO93" s="161"/>
      <c r="BP93" s="161"/>
      <c r="BQ93" s="161"/>
      <c r="BR93" s="161"/>
      <c r="BS93" s="161"/>
      <c r="BT93" s="161"/>
      <c r="BU93" s="161"/>
      <c r="BV93" s="161"/>
    </row>
    <row r="94" spans="63:74" x14ac:dyDescent="0.2">
      <c r="BK94" s="161"/>
      <c r="BL94" s="161"/>
      <c r="BM94" s="161"/>
      <c r="BN94" s="161"/>
      <c r="BO94" s="161"/>
      <c r="BP94" s="161"/>
      <c r="BQ94" s="161"/>
      <c r="BR94" s="161"/>
      <c r="BS94" s="161"/>
      <c r="BT94" s="161"/>
      <c r="BU94" s="161"/>
      <c r="BV94" s="161"/>
    </row>
    <row r="95" spans="63:74" x14ac:dyDescent="0.2">
      <c r="BK95" s="161"/>
      <c r="BL95" s="161"/>
      <c r="BM95" s="161"/>
      <c r="BN95" s="161"/>
      <c r="BO95" s="161"/>
      <c r="BP95" s="161"/>
      <c r="BQ95" s="161"/>
      <c r="BR95" s="161"/>
      <c r="BS95" s="161"/>
      <c r="BT95" s="161"/>
      <c r="BU95" s="161"/>
      <c r="BV95" s="161"/>
    </row>
    <row r="96" spans="63:74" x14ac:dyDescent="0.2">
      <c r="BK96" s="161"/>
      <c r="BL96" s="161"/>
      <c r="BM96" s="161"/>
      <c r="BN96" s="161"/>
      <c r="BO96" s="161"/>
      <c r="BP96" s="161"/>
      <c r="BQ96" s="161"/>
      <c r="BR96" s="161"/>
      <c r="BS96" s="161"/>
      <c r="BT96" s="161"/>
      <c r="BU96" s="161"/>
      <c r="BV96" s="161"/>
    </row>
    <row r="97" spans="63:74" x14ac:dyDescent="0.2">
      <c r="BK97" s="161"/>
      <c r="BL97" s="161"/>
      <c r="BM97" s="161"/>
      <c r="BN97" s="161"/>
      <c r="BO97" s="161"/>
      <c r="BP97" s="161"/>
      <c r="BQ97" s="161"/>
      <c r="BR97" s="161"/>
      <c r="BS97" s="161"/>
      <c r="BT97" s="161"/>
      <c r="BU97" s="161"/>
      <c r="BV97" s="161"/>
    </row>
    <row r="98" spans="63:74" x14ac:dyDescent="0.2">
      <c r="BK98" s="161"/>
      <c r="BL98" s="161"/>
      <c r="BM98" s="161"/>
      <c r="BN98" s="161"/>
      <c r="BO98" s="161"/>
      <c r="BP98" s="161"/>
      <c r="BQ98" s="161"/>
      <c r="BR98" s="161"/>
      <c r="BS98" s="161"/>
      <c r="BT98" s="161"/>
      <c r="BU98" s="161"/>
      <c r="BV98" s="161"/>
    </row>
    <row r="99" spans="63:74" x14ac:dyDescent="0.2">
      <c r="BK99" s="161"/>
      <c r="BL99" s="161"/>
      <c r="BM99" s="161"/>
      <c r="BN99" s="161"/>
      <c r="BO99" s="161"/>
      <c r="BP99" s="161"/>
      <c r="BQ99" s="161"/>
      <c r="BR99" s="161"/>
      <c r="BS99" s="161"/>
      <c r="BT99" s="161"/>
      <c r="BU99" s="161"/>
      <c r="BV99" s="161"/>
    </row>
    <row r="100" spans="63:74" x14ac:dyDescent="0.2">
      <c r="BK100" s="161"/>
      <c r="BL100" s="161"/>
      <c r="BM100" s="161"/>
      <c r="BN100" s="161"/>
      <c r="BO100" s="161"/>
      <c r="BP100" s="161"/>
      <c r="BQ100" s="161"/>
      <c r="BR100" s="161"/>
      <c r="BS100" s="161"/>
      <c r="BT100" s="161"/>
      <c r="BU100" s="161"/>
      <c r="BV100" s="161"/>
    </row>
    <row r="101" spans="63:74" x14ac:dyDescent="0.2">
      <c r="BK101" s="161"/>
      <c r="BL101" s="161"/>
      <c r="BM101" s="161"/>
      <c r="BN101" s="161"/>
      <c r="BO101" s="161"/>
      <c r="BP101" s="161"/>
      <c r="BQ101" s="161"/>
      <c r="BR101" s="161"/>
      <c r="BS101" s="161"/>
      <c r="BT101" s="161"/>
      <c r="BU101" s="161"/>
      <c r="BV101" s="161"/>
    </row>
    <row r="102" spans="63:74" x14ac:dyDescent="0.2">
      <c r="BK102" s="161"/>
      <c r="BL102" s="161"/>
      <c r="BM102" s="161"/>
      <c r="BN102" s="161"/>
      <c r="BO102" s="161"/>
      <c r="BP102" s="161"/>
      <c r="BQ102" s="161"/>
      <c r="BR102" s="161"/>
      <c r="BS102" s="161"/>
      <c r="BT102" s="161"/>
      <c r="BU102" s="161"/>
      <c r="BV102" s="161"/>
    </row>
    <row r="103" spans="63:74" x14ac:dyDescent="0.2">
      <c r="BK103" s="161"/>
      <c r="BL103" s="161"/>
      <c r="BM103" s="161"/>
      <c r="BN103" s="161"/>
      <c r="BO103" s="161"/>
      <c r="BP103" s="161"/>
      <c r="BQ103" s="161"/>
      <c r="BR103" s="161"/>
      <c r="BS103" s="161"/>
      <c r="BT103" s="161"/>
      <c r="BU103" s="161"/>
      <c r="BV103" s="161"/>
    </row>
    <row r="104" spans="63:74" x14ac:dyDescent="0.2">
      <c r="BK104" s="161"/>
      <c r="BL104" s="161"/>
      <c r="BM104" s="161"/>
      <c r="BN104" s="161"/>
      <c r="BO104" s="161"/>
      <c r="BP104" s="161"/>
      <c r="BQ104" s="161"/>
      <c r="BR104" s="161"/>
      <c r="BS104" s="161"/>
      <c r="BT104" s="161"/>
      <c r="BU104" s="161"/>
      <c r="BV104" s="161"/>
    </row>
    <row r="105" spans="63:74" x14ac:dyDescent="0.2">
      <c r="BK105" s="161"/>
      <c r="BL105" s="161"/>
      <c r="BM105" s="161"/>
      <c r="BN105" s="161"/>
      <c r="BO105" s="161"/>
      <c r="BP105" s="161"/>
      <c r="BQ105" s="161"/>
      <c r="BR105" s="161"/>
      <c r="BS105" s="161"/>
      <c r="BT105" s="161"/>
      <c r="BU105" s="161"/>
      <c r="BV105" s="161"/>
    </row>
    <row r="106" spans="63:74" x14ac:dyDescent="0.2">
      <c r="BK106" s="161"/>
      <c r="BL106" s="161"/>
      <c r="BM106" s="161"/>
      <c r="BN106" s="161"/>
      <c r="BO106" s="161"/>
      <c r="BP106" s="161"/>
      <c r="BQ106" s="161"/>
      <c r="BR106" s="161"/>
      <c r="BS106" s="161"/>
      <c r="BT106" s="161"/>
      <c r="BU106" s="161"/>
      <c r="BV106" s="161"/>
    </row>
    <row r="107" spans="63:74" x14ac:dyDescent="0.2">
      <c r="BK107" s="161"/>
      <c r="BL107" s="161"/>
      <c r="BM107" s="161"/>
      <c r="BN107" s="161"/>
      <c r="BO107" s="161"/>
      <c r="BP107" s="161"/>
      <c r="BQ107" s="161"/>
      <c r="BR107" s="161"/>
      <c r="BS107" s="161"/>
      <c r="BT107" s="161"/>
      <c r="BU107" s="161"/>
      <c r="BV107" s="161"/>
    </row>
    <row r="108" spans="63:74" x14ac:dyDescent="0.2">
      <c r="BK108" s="161"/>
      <c r="BL108" s="161"/>
      <c r="BM108" s="161"/>
      <c r="BN108" s="161"/>
      <c r="BO108" s="161"/>
      <c r="BP108" s="161"/>
      <c r="BQ108" s="161"/>
      <c r="BR108" s="161"/>
      <c r="BS108" s="161"/>
      <c r="BT108" s="161"/>
      <c r="BU108" s="161"/>
      <c r="BV108" s="161"/>
    </row>
    <row r="109" spans="63:74" x14ac:dyDescent="0.2">
      <c r="BK109" s="161"/>
      <c r="BL109" s="161"/>
      <c r="BM109" s="161"/>
      <c r="BN109" s="161"/>
      <c r="BO109" s="161"/>
      <c r="BP109" s="161"/>
      <c r="BQ109" s="161"/>
      <c r="BR109" s="161"/>
      <c r="BS109" s="161"/>
      <c r="BT109" s="161"/>
      <c r="BU109" s="161"/>
      <c r="BV109" s="161"/>
    </row>
    <row r="110" spans="63:74" x14ac:dyDescent="0.2">
      <c r="BK110" s="161"/>
      <c r="BL110" s="161"/>
      <c r="BM110" s="161"/>
      <c r="BN110" s="161"/>
      <c r="BO110" s="161"/>
      <c r="BP110" s="161"/>
      <c r="BQ110" s="161"/>
      <c r="BR110" s="161"/>
      <c r="BS110" s="161"/>
      <c r="BT110" s="161"/>
      <c r="BU110" s="161"/>
      <c r="BV110" s="161"/>
    </row>
    <row r="111" spans="63:74" x14ac:dyDescent="0.2">
      <c r="BK111" s="161"/>
      <c r="BL111" s="161"/>
      <c r="BM111" s="161"/>
      <c r="BN111" s="161"/>
      <c r="BO111" s="161"/>
      <c r="BP111" s="161"/>
      <c r="BQ111" s="161"/>
      <c r="BR111" s="161"/>
      <c r="BS111" s="161"/>
      <c r="BT111" s="161"/>
      <c r="BU111" s="161"/>
      <c r="BV111" s="161"/>
    </row>
    <row r="112" spans="63:74" x14ac:dyDescent="0.2">
      <c r="BK112" s="161"/>
      <c r="BL112" s="161"/>
      <c r="BM112" s="161"/>
      <c r="BN112" s="161"/>
      <c r="BO112" s="161"/>
      <c r="BP112" s="161"/>
      <c r="BQ112" s="161"/>
      <c r="BR112" s="161"/>
      <c r="BS112" s="161"/>
      <c r="BT112" s="161"/>
      <c r="BU112" s="161"/>
      <c r="BV112" s="161"/>
    </row>
    <row r="113" spans="63:74" x14ac:dyDescent="0.2">
      <c r="BK113" s="161"/>
      <c r="BL113" s="161"/>
      <c r="BM113" s="161"/>
      <c r="BN113" s="161"/>
      <c r="BO113" s="161"/>
      <c r="BP113" s="161"/>
      <c r="BQ113" s="161"/>
      <c r="BR113" s="161"/>
      <c r="BS113" s="161"/>
      <c r="BT113" s="161"/>
      <c r="BU113" s="161"/>
      <c r="BV113" s="161"/>
    </row>
    <row r="114" spans="63:74" x14ac:dyDescent="0.2">
      <c r="BK114" s="161"/>
      <c r="BL114" s="161"/>
      <c r="BM114" s="161"/>
      <c r="BN114" s="161"/>
      <c r="BO114" s="161"/>
      <c r="BP114" s="161"/>
      <c r="BQ114" s="161"/>
      <c r="BR114" s="161"/>
      <c r="BS114" s="161"/>
      <c r="BT114" s="161"/>
      <c r="BU114" s="161"/>
      <c r="BV114" s="161"/>
    </row>
    <row r="115" spans="63:74" x14ac:dyDescent="0.2">
      <c r="BK115" s="161"/>
      <c r="BL115" s="161"/>
      <c r="BM115" s="161"/>
      <c r="BN115" s="161"/>
      <c r="BO115" s="161"/>
      <c r="BP115" s="161"/>
      <c r="BQ115" s="161"/>
      <c r="BR115" s="161"/>
      <c r="BS115" s="161"/>
      <c r="BT115" s="161"/>
      <c r="BU115" s="161"/>
      <c r="BV115" s="161"/>
    </row>
    <row r="116" spans="63:74" x14ac:dyDescent="0.2">
      <c r="BK116" s="161"/>
      <c r="BL116" s="161"/>
      <c r="BM116" s="161"/>
      <c r="BN116" s="161"/>
      <c r="BO116" s="161"/>
      <c r="BP116" s="161"/>
      <c r="BQ116" s="161"/>
      <c r="BR116" s="161"/>
      <c r="BS116" s="161"/>
      <c r="BT116" s="161"/>
      <c r="BU116" s="161"/>
      <c r="BV116" s="161"/>
    </row>
    <row r="117" spans="63:74" x14ac:dyDescent="0.2">
      <c r="BK117" s="161"/>
      <c r="BL117" s="161"/>
      <c r="BM117" s="161"/>
      <c r="BN117" s="161"/>
      <c r="BO117" s="161"/>
      <c r="BP117" s="161"/>
      <c r="BQ117" s="161"/>
      <c r="BR117" s="161"/>
      <c r="BS117" s="161"/>
      <c r="BT117" s="161"/>
      <c r="BU117" s="161"/>
      <c r="BV117" s="161"/>
    </row>
    <row r="118" spans="63:74" x14ac:dyDescent="0.2">
      <c r="BK118" s="161"/>
      <c r="BL118" s="161"/>
      <c r="BM118" s="161"/>
      <c r="BN118" s="161"/>
      <c r="BO118" s="161"/>
      <c r="BP118" s="161"/>
      <c r="BQ118" s="161"/>
      <c r="BR118" s="161"/>
      <c r="BS118" s="161"/>
      <c r="BT118" s="161"/>
      <c r="BU118" s="161"/>
      <c r="BV118" s="161"/>
    </row>
    <row r="119" spans="63:74" x14ac:dyDescent="0.2">
      <c r="BK119" s="161"/>
      <c r="BL119" s="161"/>
      <c r="BM119" s="161"/>
      <c r="BN119" s="161"/>
      <c r="BO119" s="161"/>
      <c r="BP119" s="161"/>
      <c r="BQ119" s="161"/>
      <c r="BR119" s="161"/>
      <c r="BS119" s="161"/>
      <c r="BT119" s="161"/>
      <c r="BU119" s="161"/>
      <c r="BV119" s="161"/>
    </row>
    <row r="120" spans="63:74" x14ac:dyDescent="0.2">
      <c r="BK120" s="161"/>
      <c r="BL120" s="161"/>
      <c r="BM120" s="161"/>
      <c r="BN120" s="161"/>
      <c r="BO120" s="161"/>
      <c r="BP120" s="161"/>
      <c r="BQ120" s="161"/>
      <c r="BR120" s="161"/>
      <c r="BS120" s="161"/>
      <c r="BT120" s="161"/>
      <c r="BU120" s="161"/>
      <c r="BV120" s="161"/>
    </row>
    <row r="121" spans="63:74" x14ac:dyDescent="0.2">
      <c r="BK121" s="161"/>
      <c r="BL121" s="161"/>
      <c r="BM121" s="161"/>
      <c r="BN121" s="161"/>
      <c r="BO121" s="161"/>
      <c r="BP121" s="161"/>
      <c r="BQ121" s="161"/>
      <c r="BR121" s="161"/>
      <c r="BS121" s="161"/>
      <c r="BT121" s="161"/>
      <c r="BU121" s="161"/>
      <c r="BV121" s="161"/>
    </row>
    <row r="122" spans="63:74" x14ac:dyDescent="0.2">
      <c r="BK122" s="161"/>
      <c r="BL122" s="161"/>
      <c r="BM122" s="161"/>
      <c r="BN122" s="161"/>
      <c r="BO122" s="161"/>
      <c r="BP122" s="161"/>
      <c r="BQ122" s="161"/>
      <c r="BR122" s="161"/>
      <c r="BS122" s="161"/>
      <c r="BT122" s="161"/>
      <c r="BU122" s="161"/>
      <c r="BV122" s="161"/>
    </row>
    <row r="123" spans="63:74" x14ac:dyDescent="0.2">
      <c r="BK123" s="161"/>
      <c r="BL123" s="161"/>
      <c r="BM123" s="161"/>
      <c r="BN123" s="161"/>
      <c r="BO123" s="161"/>
      <c r="BP123" s="161"/>
      <c r="BQ123" s="161"/>
      <c r="BR123" s="161"/>
      <c r="BS123" s="161"/>
      <c r="BT123" s="161"/>
      <c r="BU123" s="161"/>
      <c r="BV123" s="161"/>
    </row>
    <row r="124" spans="63:74" x14ac:dyDescent="0.2">
      <c r="BK124" s="161"/>
      <c r="BL124" s="161"/>
      <c r="BM124" s="161"/>
      <c r="BN124" s="161"/>
      <c r="BO124" s="161"/>
      <c r="BP124" s="161"/>
      <c r="BQ124" s="161"/>
      <c r="BR124" s="161"/>
      <c r="BS124" s="161"/>
      <c r="BT124" s="161"/>
      <c r="BU124" s="161"/>
      <c r="BV124" s="161"/>
    </row>
    <row r="125" spans="63:74" x14ac:dyDescent="0.2">
      <c r="BK125" s="161"/>
      <c r="BL125" s="161"/>
      <c r="BM125" s="161"/>
      <c r="BN125" s="161"/>
      <c r="BO125" s="161"/>
      <c r="BP125" s="161"/>
      <c r="BQ125" s="161"/>
      <c r="BR125" s="161"/>
      <c r="BS125" s="161"/>
      <c r="BT125" s="161"/>
      <c r="BU125" s="161"/>
      <c r="BV125" s="161"/>
    </row>
    <row r="126" spans="63:74" x14ac:dyDescent="0.2">
      <c r="BK126" s="161"/>
      <c r="BL126" s="161"/>
      <c r="BM126" s="161"/>
      <c r="BN126" s="161"/>
      <c r="BO126" s="161"/>
      <c r="BP126" s="161"/>
      <c r="BQ126" s="161"/>
      <c r="BR126" s="161"/>
      <c r="BS126" s="161"/>
      <c r="BT126" s="161"/>
      <c r="BU126" s="161"/>
      <c r="BV126" s="161"/>
    </row>
    <row r="127" spans="63:74" x14ac:dyDescent="0.2">
      <c r="BK127" s="161"/>
      <c r="BL127" s="161"/>
      <c r="BM127" s="161"/>
      <c r="BN127" s="161"/>
      <c r="BO127" s="161"/>
      <c r="BP127" s="161"/>
      <c r="BQ127" s="161"/>
      <c r="BR127" s="161"/>
      <c r="BS127" s="161"/>
      <c r="BT127" s="161"/>
      <c r="BU127" s="161"/>
      <c r="BV127" s="161"/>
    </row>
    <row r="128" spans="63:74" x14ac:dyDescent="0.2">
      <c r="BK128" s="161"/>
      <c r="BL128" s="161"/>
      <c r="BM128" s="161"/>
      <c r="BN128" s="161"/>
      <c r="BO128" s="161"/>
      <c r="BP128" s="161"/>
      <c r="BQ128" s="161"/>
      <c r="BR128" s="161"/>
      <c r="BS128" s="161"/>
      <c r="BT128" s="161"/>
      <c r="BU128" s="161"/>
      <c r="BV128" s="161"/>
    </row>
    <row r="129" spans="63:74" x14ac:dyDescent="0.2">
      <c r="BK129" s="161"/>
      <c r="BL129" s="161"/>
      <c r="BM129" s="161"/>
      <c r="BN129" s="161"/>
      <c r="BO129" s="161"/>
      <c r="BP129" s="161"/>
      <c r="BQ129" s="161"/>
      <c r="BR129" s="161"/>
      <c r="BS129" s="161"/>
      <c r="BT129" s="161"/>
      <c r="BU129" s="161"/>
      <c r="BV129" s="161"/>
    </row>
  </sheetData>
  <mergeCells count="18">
    <mergeCell ref="B48:Q48"/>
    <mergeCell ref="B49:Q49"/>
    <mergeCell ref="AM3:AX3"/>
    <mergeCell ref="AY3:BJ3"/>
    <mergeCell ref="BK3:BV3"/>
    <mergeCell ref="B43:Q43"/>
    <mergeCell ref="B46:Q46"/>
    <mergeCell ref="A1:A2"/>
    <mergeCell ref="B41:P41"/>
    <mergeCell ref="B40:Q40"/>
    <mergeCell ref="B44:Q44"/>
    <mergeCell ref="B45:Q45"/>
    <mergeCell ref="B1:AL1"/>
    <mergeCell ref="C3:N3"/>
    <mergeCell ref="O3:Z3"/>
    <mergeCell ref="AA3:AL3"/>
    <mergeCell ref="B39:Q39"/>
    <mergeCell ref="B38:Q38"/>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62"/>
  <sheetViews>
    <sheetView zoomScaleNormal="100" workbookViewId="0">
      <pane xSplit="2" ySplit="4" topLeftCell="AQ5" activePane="bottomRight" state="frozen"/>
      <selection activeCell="BF63" sqref="BF63"/>
      <selection pane="topRight" activeCell="BF63" sqref="BF63"/>
      <selection pane="bottomLeft" activeCell="BF63" sqref="BF63"/>
      <selection pane="bottomRight" activeCell="B56" sqref="B56:Q56"/>
    </sheetView>
  </sheetViews>
  <sheetFormatPr defaultColWidth="8.5703125" defaultRowHeight="11.25" x14ac:dyDescent="0.2"/>
  <cols>
    <col min="1" max="1" width="17.5703125" style="94" customWidth="1"/>
    <col min="2" max="2" width="42.7109375" style="88" customWidth="1"/>
    <col min="3" max="50" width="6.5703125" style="88" customWidth="1"/>
    <col min="51" max="55" width="6.5703125" style="218" customWidth="1"/>
    <col min="56" max="58" width="6.5703125" style="305" customWidth="1"/>
    <col min="59" max="62" width="6.5703125" style="218" customWidth="1"/>
    <col min="63" max="74" width="6.5703125" style="88" customWidth="1"/>
    <col min="75" max="16384" width="8.5703125" style="88"/>
  </cols>
  <sheetData>
    <row r="1" spans="1:74" ht="12.75" customHeight="1" x14ac:dyDescent="0.2">
      <c r="A1" s="777" t="s">
        <v>516</v>
      </c>
      <c r="B1" s="832" t="s">
        <v>1022</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row>
    <row r="2" spans="1:74" ht="12.75" customHeight="1" x14ac:dyDescent="0.2">
      <c r="A2" s="778"/>
      <c r="B2" s="251" t="str">
        <f>"U.S. Energy Information Administration  |  Short-Term Energy Outlook  - "&amp;Dates!D1</f>
        <v>U.S. Energy Information Administration  |  Short-Term Energy Outlook  - June 2024</v>
      </c>
      <c r="C2" s="252"/>
      <c r="D2" s="252"/>
      <c r="E2" s="252"/>
      <c r="F2" s="252"/>
      <c r="G2" s="366"/>
      <c r="H2" s="412"/>
      <c r="I2" s="412"/>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2"/>
      <c r="AN2" s="292"/>
      <c r="AO2" s="292"/>
      <c r="AP2" s="292"/>
      <c r="AQ2" s="292"/>
      <c r="AR2" s="292"/>
      <c r="AS2" s="292"/>
      <c r="AT2" s="292"/>
      <c r="AU2" s="292"/>
      <c r="AV2" s="292"/>
      <c r="AW2" s="292"/>
      <c r="AX2" s="292"/>
      <c r="AY2" s="293"/>
      <c r="AZ2" s="293"/>
      <c r="BA2" s="293"/>
      <c r="BB2" s="293"/>
      <c r="BC2" s="293"/>
      <c r="BD2" s="312"/>
      <c r="BE2" s="312"/>
      <c r="BF2" s="312"/>
      <c r="BG2" s="293"/>
      <c r="BH2" s="293"/>
      <c r="BI2" s="293"/>
      <c r="BJ2" s="293"/>
      <c r="BK2" s="292"/>
      <c r="BL2" s="292"/>
      <c r="BM2" s="292"/>
      <c r="BN2" s="292"/>
      <c r="BO2" s="292"/>
      <c r="BP2" s="292"/>
      <c r="BQ2" s="292"/>
      <c r="BR2" s="292"/>
      <c r="BS2" s="292"/>
      <c r="BT2" s="292"/>
      <c r="BU2" s="292"/>
      <c r="BV2" s="294"/>
    </row>
    <row r="3" spans="1:74" ht="12.75" x14ac:dyDescent="0.2">
      <c r="A3" s="386" t="s">
        <v>848</v>
      </c>
      <c r="B3" s="216"/>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x14ac:dyDescent="0.2">
      <c r="A4" s="396" t="str">
        <f>TEXT(Dates!$D$2,"dddd, mmmm d, yyyy")</f>
        <v>Thursday, June 6, 2024</v>
      </c>
      <c r="B4" s="217"/>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ht="11.1" customHeight="1" x14ac:dyDescent="0.2">
      <c r="A5" s="413"/>
      <c r="B5" s="405" t="s">
        <v>994</v>
      </c>
      <c r="AY5" s="88"/>
      <c r="BD5" s="479"/>
      <c r="BE5" s="479"/>
      <c r="BF5" s="479"/>
      <c r="BG5" s="479"/>
      <c r="BH5" s="479"/>
      <c r="BI5" s="479"/>
      <c r="BJ5" s="480"/>
      <c r="BK5" s="480"/>
      <c r="BL5" s="480"/>
      <c r="BM5" s="480"/>
      <c r="BN5" s="480"/>
      <c r="BO5" s="480"/>
      <c r="BP5" s="480"/>
      <c r="BQ5" s="480"/>
      <c r="BR5" s="480"/>
      <c r="BS5" s="480"/>
      <c r="BT5" s="480"/>
      <c r="BU5" s="480"/>
      <c r="BV5" s="480"/>
    </row>
    <row r="6" spans="1:74" s="305" customFormat="1" ht="11.1" customHeight="1" x14ac:dyDescent="0.2">
      <c r="A6" s="499" t="s">
        <v>938</v>
      </c>
      <c r="B6" s="493" t="s">
        <v>937</v>
      </c>
      <c r="C6" s="111">
        <v>78.622922156000001</v>
      </c>
      <c r="D6" s="111">
        <v>77.751463258000001</v>
      </c>
      <c r="E6" s="111">
        <v>77.957155611999994</v>
      </c>
      <c r="F6" s="111">
        <v>78.125578856000004</v>
      </c>
      <c r="G6" s="111">
        <v>66.799083413000005</v>
      </c>
      <c r="H6" s="111">
        <v>65.994418218999996</v>
      </c>
      <c r="I6" s="111">
        <v>67.318501940999994</v>
      </c>
      <c r="J6" s="111">
        <v>68.337065949000007</v>
      </c>
      <c r="K6" s="111">
        <v>68.378216303000002</v>
      </c>
      <c r="L6" s="111">
        <v>68.690415303999998</v>
      </c>
      <c r="M6" s="111">
        <v>70.541105044999995</v>
      </c>
      <c r="N6" s="111">
        <v>71.061023390000003</v>
      </c>
      <c r="O6" s="111">
        <v>71.392290466999995</v>
      </c>
      <c r="P6" s="111">
        <v>69.355670128</v>
      </c>
      <c r="Q6" s="111">
        <v>71.399118857000005</v>
      </c>
      <c r="R6" s="111">
        <v>70.890159629999999</v>
      </c>
      <c r="S6" s="111">
        <v>71.345049564999997</v>
      </c>
      <c r="T6" s="111">
        <v>72.030108815000006</v>
      </c>
      <c r="U6" s="111">
        <v>73.227143858999995</v>
      </c>
      <c r="V6" s="111">
        <v>72.964335884999997</v>
      </c>
      <c r="W6" s="111">
        <v>73.165746683999998</v>
      </c>
      <c r="X6" s="111">
        <v>74.385289291999996</v>
      </c>
      <c r="Y6" s="111">
        <v>75.048681330999997</v>
      </c>
      <c r="Z6" s="111">
        <v>74.720128235999994</v>
      </c>
      <c r="AA6" s="111">
        <v>74.87026247</v>
      </c>
      <c r="AB6" s="111">
        <v>75.706700842000004</v>
      </c>
      <c r="AC6" s="111">
        <v>75.814036379000001</v>
      </c>
      <c r="AD6" s="111">
        <v>75.044997240000001</v>
      </c>
      <c r="AE6" s="111">
        <v>74.381646356000005</v>
      </c>
      <c r="AF6" s="111">
        <v>74.596880342000006</v>
      </c>
      <c r="AG6" s="111">
        <v>75.560058225000006</v>
      </c>
      <c r="AH6" s="111">
        <v>76.681334006</v>
      </c>
      <c r="AI6" s="111">
        <v>77.228394174000002</v>
      </c>
      <c r="AJ6" s="111">
        <v>77.197222904</v>
      </c>
      <c r="AK6" s="111">
        <v>77.080376799000007</v>
      </c>
      <c r="AL6" s="111">
        <v>76.920215330999994</v>
      </c>
      <c r="AM6" s="111">
        <v>76.803094238</v>
      </c>
      <c r="AN6" s="111">
        <v>77.270720389000005</v>
      </c>
      <c r="AO6" s="111">
        <v>77.247642135000007</v>
      </c>
      <c r="AP6" s="111">
        <v>76.873908215</v>
      </c>
      <c r="AQ6" s="111">
        <v>76.121838025000002</v>
      </c>
      <c r="AR6" s="111">
        <v>76.813916477000006</v>
      </c>
      <c r="AS6" s="111">
        <v>76.079606849000001</v>
      </c>
      <c r="AT6" s="111">
        <v>75.736336989999998</v>
      </c>
      <c r="AU6" s="111">
        <v>76.767115763999996</v>
      </c>
      <c r="AV6" s="111">
        <v>76.908817979000005</v>
      </c>
      <c r="AW6" s="111">
        <v>77.186331009</v>
      </c>
      <c r="AX6" s="111">
        <v>77.368470052999996</v>
      </c>
      <c r="AY6" s="111">
        <v>76.023735634999994</v>
      </c>
      <c r="AZ6" s="111">
        <v>76.640405055000002</v>
      </c>
      <c r="BA6" s="111">
        <v>77.090070143999995</v>
      </c>
      <c r="BB6" s="111">
        <v>76.749323312000001</v>
      </c>
      <c r="BC6" s="111">
        <v>76.264465181999995</v>
      </c>
      <c r="BD6" s="468">
        <v>76.306995753999999</v>
      </c>
      <c r="BE6" s="468">
        <v>76.792916548999997</v>
      </c>
      <c r="BF6" s="468">
        <v>76.868761978999999</v>
      </c>
      <c r="BG6" s="468">
        <v>76.827416720000002</v>
      </c>
      <c r="BH6" s="468">
        <v>77.023267971999999</v>
      </c>
      <c r="BI6" s="468">
        <v>77.495366270000005</v>
      </c>
      <c r="BJ6" s="468">
        <v>77.521438277000001</v>
      </c>
      <c r="BK6" s="468">
        <v>77.708984689000005</v>
      </c>
      <c r="BL6" s="468">
        <v>77.661964239</v>
      </c>
      <c r="BM6" s="468">
        <v>77.895630963000002</v>
      </c>
      <c r="BN6" s="468">
        <v>78.196357560999999</v>
      </c>
      <c r="BO6" s="468">
        <v>78.104760072000005</v>
      </c>
      <c r="BP6" s="468">
        <v>78.562088736000007</v>
      </c>
      <c r="BQ6" s="468">
        <v>79.069411728000006</v>
      </c>
      <c r="BR6" s="468">
        <v>78.819429537999994</v>
      </c>
      <c r="BS6" s="468">
        <v>79.213063376999997</v>
      </c>
      <c r="BT6" s="468">
        <v>79.346688439000005</v>
      </c>
      <c r="BU6" s="468">
        <v>79.382342159999993</v>
      </c>
      <c r="BV6" s="468">
        <v>79.298399872000005</v>
      </c>
    </row>
    <row r="7" spans="1:74" ht="11.1" customHeight="1" x14ac:dyDescent="0.2">
      <c r="A7" s="413" t="s">
        <v>923</v>
      </c>
      <c r="B7" s="485" t="s">
        <v>979</v>
      </c>
      <c r="C7" s="354">
        <v>39.958877887</v>
      </c>
      <c r="D7" s="354">
        <v>39.931704967999998</v>
      </c>
      <c r="E7" s="354">
        <v>40.485869968999999</v>
      </c>
      <c r="F7" s="354">
        <v>42.668509114999999</v>
      </c>
      <c r="G7" s="354">
        <v>34.239583770000003</v>
      </c>
      <c r="H7" s="354">
        <v>32.355663503999999</v>
      </c>
      <c r="I7" s="354">
        <v>33.113191520999997</v>
      </c>
      <c r="J7" s="354">
        <v>34.656996104999997</v>
      </c>
      <c r="K7" s="354">
        <v>34.676453641999998</v>
      </c>
      <c r="L7" s="354">
        <v>34.820809652000001</v>
      </c>
      <c r="M7" s="354">
        <v>34.865595667000001</v>
      </c>
      <c r="N7" s="354">
        <v>34.954674818000001</v>
      </c>
      <c r="O7" s="354">
        <v>35.047120769000003</v>
      </c>
      <c r="P7" s="354">
        <v>34.469978060000003</v>
      </c>
      <c r="Q7" s="354">
        <v>34.597506242999998</v>
      </c>
      <c r="R7" s="354">
        <v>34.744125171999997</v>
      </c>
      <c r="S7" s="354">
        <v>35.165022241000003</v>
      </c>
      <c r="T7" s="354">
        <v>35.684805869999998</v>
      </c>
      <c r="U7" s="354">
        <v>36.364932107999998</v>
      </c>
      <c r="V7" s="354">
        <v>36.278456976999998</v>
      </c>
      <c r="W7" s="354">
        <v>36.898781855999999</v>
      </c>
      <c r="X7" s="354">
        <v>37.440893817999999</v>
      </c>
      <c r="Y7" s="354">
        <v>37.848608632000001</v>
      </c>
      <c r="Z7" s="354">
        <v>37.994090286000002</v>
      </c>
      <c r="AA7" s="354">
        <v>38.100439532999999</v>
      </c>
      <c r="AB7" s="354">
        <v>38.623930899000001</v>
      </c>
      <c r="AC7" s="354">
        <v>38.165414898000002</v>
      </c>
      <c r="AD7" s="354">
        <v>37.628345873999997</v>
      </c>
      <c r="AE7" s="354">
        <v>37.656300160000001</v>
      </c>
      <c r="AF7" s="354">
        <v>38.125114992</v>
      </c>
      <c r="AG7" s="354">
        <v>38.720935466999997</v>
      </c>
      <c r="AH7" s="354">
        <v>38.875521503999998</v>
      </c>
      <c r="AI7" s="354">
        <v>39.131232746000002</v>
      </c>
      <c r="AJ7" s="354">
        <v>38.669696096999999</v>
      </c>
      <c r="AK7" s="354">
        <v>38.650099845</v>
      </c>
      <c r="AL7" s="354">
        <v>38.730474504</v>
      </c>
      <c r="AM7" s="354">
        <v>38.017272439000003</v>
      </c>
      <c r="AN7" s="354">
        <v>38.356839999999998</v>
      </c>
      <c r="AO7" s="354">
        <v>38.247140100000003</v>
      </c>
      <c r="AP7" s="354">
        <v>38.024940000000001</v>
      </c>
      <c r="AQ7" s="354">
        <v>37.188699999999997</v>
      </c>
      <c r="AR7" s="354">
        <v>37.301499999999997</v>
      </c>
      <c r="AS7" s="354">
        <v>36.211799999999997</v>
      </c>
      <c r="AT7" s="354">
        <v>35.847900000000003</v>
      </c>
      <c r="AU7" s="354">
        <v>36.695799999999998</v>
      </c>
      <c r="AV7" s="354">
        <v>36.5824</v>
      </c>
      <c r="AW7" s="354">
        <v>36.271168179</v>
      </c>
      <c r="AX7" s="354">
        <v>36.172645537999998</v>
      </c>
      <c r="AY7" s="354">
        <v>36.065810114000001</v>
      </c>
      <c r="AZ7" s="354">
        <v>36.078180670000002</v>
      </c>
      <c r="BA7" s="354">
        <v>36.205989076999998</v>
      </c>
      <c r="BB7" s="354">
        <v>35.955324789999999</v>
      </c>
      <c r="BC7" s="354">
        <v>35.607096128999999</v>
      </c>
      <c r="BD7" s="434">
        <v>35.477045109000002</v>
      </c>
      <c r="BE7" s="434">
        <v>35.785038444000001</v>
      </c>
      <c r="BF7" s="434">
        <v>35.702579024000002</v>
      </c>
      <c r="BG7" s="434">
        <v>35.653498390000003</v>
      </c>
      <c r="BH7" s="434">
        <v>35.559740622</v>
      </c>
      <c r="BI7" s="434">
        <v>35.754767456000003</v>
      </c>
      <c r="BJ7" s="434">
        <v>35.847927423000002</v>
      </c>
      <c r="BK7" s="434">
        <v>35.940663637999997</v>
      </c>
      <c r="BL7" s="434">
        <v>36.037836646000002</v>
      </c>
      <c r="BM7" s="434">
        <v>36.200230255999998</v>
      </c>
      <c r="BN7" s="434">
        <v>36.496626214000003</v>
      </c>
      <c r="BO7" s="434">
        <v>36.496556167999998</v>
      </c>
      <c r="BP7" s="434">
        <v>36.619726208000003</v>
      </c>
      <c r="BQ7" s="434">
        <v>36.921687832000003</v>
      </c>
      <c r="BR7" s="434">
        <v>36.631578937</v>
      </c>
      <c r="BS7" s="434">
        <v>37.085919457999999</v>
      </c>
      <c r="BT7" s="434">
        <v>36.982325262000003</v>
      </c>
      <c r="BU7" s="434">
        <v>36.818757445999999</v>
      </c>
      <c r="BV7" s="434">
        <v>36.719213111000002</v>
      </c>
    </row>
    <row r="8" spans="1:74" ht="11.1" customHeight="1" x14ac:dyDescent="0.2">
      <c r="A8" s="413" t="s">
        <v>995</v>
      </c>
      <c r="B8" s="485" t="s">
        <v>211</v>
      </c>
      <c r="C8" s="354">
        <v>12.850118999999999</v>
      </c>
      <c r="D8" s="354">
        <v>12.844479</v>
      </c>
      <c r="E8" s="354">
        <v>12.795216999999999</v>
      </c>
      <c r="F8" s="354">
        <v>11.910579</v>
      </c>
      <c r="G8" s="354">
        <v>9.7139690000000005</v>
      </c>
      <c r="H8" s="354">
        <v>10.446463</v>
      </c>
      <c r="I8" s="354">
        <v>11.003636</v>
      </c>
      <c r="J8" s="354">
        <v>10.578666</v>
      </c>
      <c r="K8" s="354">
        <v>10.926155</v>
      </c>
      <c r="L8" s="354">
        <v>10.455707</v>
      </c>
      <c r="M8" s="354">
        <v>11.196146000000001</v>
      </c>
      <c r="N8" s="354">
        <v>11.171507</v>
      </c>
      <c r="O8" s="354">
        <v>11.137354</v>
      </c>
      <c r="P8" s="354">
        <v>9.9159360000000003</v>
      </c>
      <c r="Q8" s="354">
        <v>11.351134999999999</v>
      </c>
      <c r="R8" s="354">
        <v>11.317989000000001</v>
      </c>
      <c r="S8" s="354">
        <v>11.389749</v>
      </c>
      <c r="T8" s="354">
        <v>11.365923</v>
      </c>
      <c r="U8" s="354">
        <v>11.392429</v>
      </c>
      <c r="V8" s="354">
        <v>11.276332</v>
      </c>
      <c r="W8" s="354">
        <v>10.921417</v>
      </c>
      <c r="X8" s="354">
        <v>11.563782</v>
      </c>
      <c r="Y8" s="354">
        <v>11.781943999999999</v>
      </c>
      <c r="Z8" s="354">
        <v>11.678139</v>
      </c>
      <c r="AA8" s="354">
        <v>11.479767000000001</v>
      </c>
      <c r="AB8" s="354">
        <v>11.257889</v>
      </c>
      <c r="AC8" s="354">
        <v>11.806029000000001</v>
      </c>
      <c r="AD8" s="354">
        <v>11.769842000000001</v>
      </c>
      <c r="AE8" s="354">
        <v>11.734401999999999</v>
      </c>
      <c r="AF8" s="354">
        <v>11.800309</v>
      </c>
      <c r="AG8" s="354">
        <v>11.834305000000001</v>
      </c>
      <c r="AH8" s="354">
        <v>11.985232</v>
      </c>
      <c r="AI8" s="354">
        <v>12.325189999999999</v>
      </c>
      <c r="AJ8" s="354">
        <v>12.377552</v>
      </c>
      <c r="AK8" s="354">
        <v>12.376018</v>
      </c>
      <c r="AL8" s="354">
        <v>12.138051000000001</v>
      </c>
      <c r="AM8" s="354">
        <v>12.568448</v>
      </c>
      <c r="AN8" s="354">
        <v>12.532403</v>
      </c>
      <c r="AO8" s="354">
        <v>12.770144</v>
      </c>
      <c r="AP8" s="354">
        <v>12.649998</v>
      </c>
      <c r="AQ8" s="354">
        <v>12.693955000000001</v>
      </c>
      <c r="AR8" s="354">
        <v>12.894467000000001</v>
      </c>
      <c r="AS8" s="354">
        <v>12.925407999999999</v>
      </c>
      <c r="AT8" s="354">
        <v>13.041109000000001</v>
      </c>
      <c r="AU8" s="354">
        <v>13.246560000000001</v>
      </c>
      <c r="AV8" s="354">
        <v>13.218734</v>
      </c>
      <c r="AW8" s="354">
        <v>13.295252</v>
      </c>
      <c r="AX8" s="354">
        <v>13.264092</v>
      </c>
      <c r="AY8" s="354">
        <v>12.553175</v>
      </c>
      <c r="AZ8" s="354">
        <v>13.105371</v>
      </c>
      <c r="BA8" s="354">
        <v>13.182041</v>
      </c>
      <c r="BB8" s="354">
        <v>13.150111524</v>
      </c>
      <c r="BC8" s="354">
        <v>13.200367525000001</v>
      </c>
      <c r="BD8" s="434">
        <v>13.166729999999999</v>
      </c>
      <c r="BE8" s="434">
        <v>13.266209999999999</v>
      </c>
      <c r="BF8" s="434">
        <v>13.34985</v>
      </c>
      <c r="BG8" s="434">
        <v>13.361140000000001</v>
      </c>
      <c r="BH8" s="434">
        <v>13.42911</v>
      </c>
      <c r="BI8" s="434">
        <v>13.514419999999999</v>
      </c>
      <c r="BJ8" s="434">
        <v>13.54983</v>
      </c>
      <c r="BK8" s="434">
        <v>13.5693</v>
      </c>
      <c r="BL8" s="434">
        <v>13.329470000000001</v>
      </c>
      <c r="BM8" s="434">
        <v>13.600009999999999</v>
      </c>
      <c r="BN8" s="434">
        <v>13.632009999999999</v>
      </c>
      <c r="BO8" s="434">
        <v>13.6934</v>
      </c>
      <c r="BP8" s="434">
        <v>13.71163</v>
      </c>
      <c r="BQ8" s="434">
        <v>13.73976</v>
      </c>
      <c r="BR8" s="434">
        <v>13.781219999999999</v>
      </c>
      <c r="BS8" s="434">
        <v>13.75295</v>
      </c>
      <c r="BT8" s="434">
        <v>13.824909999999999</v>
      </c>
      <c r="BU8" s="434">
        <v>13.892580000000001</v>
      </c>
      <c r="BV8" s="434">
        <v>13.917009999999999</v>
      </c>
    </row>
    <row r="9" spans="1:74" ht="11.1" customHeight="1" x14ac:dyDescent="0.2">
      <c r="A9" s="413" t="s">
        <v>996</v>
      </c>
      <c r="B9" s="485" t="s">
        <v>1100</v>
      </c>
      <c r="C9" s="354">
        <v>25.813925268999999</v>
      </c>
      <c r="D9" s="354">
        <v>24.97527929</v>
      </c>
      <c r="E9" s="354">
        <v>24.676068643000001</v>
      </c>
      <c r="F9" s="354">
        <v>23.546490741</v>
      </c>
      <c r="G9" s="354">
        <v>22.845530643</v>
      </c>
      <c r="H9" s="354">
        <v>23.192291715</v>
      </c>
      <c r="I9" s="354">
        <v>23.20167442</v>
      </c>
      <c r="J9" s="354">
        <v>23.101403844</v>
      </c>
      <c r="K9" s="354">
        <v>22.775607659999999</v>
      </c>
      <c r="L9" s="354">
        <v>23.413898652</v>
      </c>
      <c r="M9" s="354">
        <v>24.479363377999999</v>
      </c>
      <c r="N9" s="354">
        <v>24.934841572</v>
      </c>
      <c r="O9" s="354">
        <v>25.207815698000001</v>
      </c>
      <c r="P9" s="354">
        <v>24.969756067999999</v>
      </c>
      <c r="Q9" s="354">
        <v>25.450477614</v>
      </c>
      <c r="R9" s="354">
        <v>24.828045457000002</v>
      </c>
      <c r="S9" s="354">
        <v>24.790278323999999</v>
      </c>
      <c r="T9" s="354">
        <v>24.979379945000002</v>
      </c>
      <c r="U9" s="354">
        <v>25.46978275</v>
      </c>
      <c r="V9" s="354">
        <v>25.409546907999999</v>
      </c>
      <c r="W9" s="354">
        <v>25.345547828000001</v>
      </c>
      <c r="X9" s="354">
        <v>25.380613474</v>
      </c>
      <c r="Y9" s="354">
        <v>25.418128699</v>
      </c>
      <c r="Z9" s="354">
        <v>25.047898949</v>
      </c>
      <c r="AA9" s="354">
        <v>25.290055937000002</v>
      </c>
      <c r="AB9" s="354">
        <v>25.824880943</v>
      </c>
      <c r="AC9" s="354">
        <v>25.842592481000001</v>
      </c>
      <c r="AD9" s="354">
        <v>25.646809365999999</v>
      </c>
      <c r="AE9" s="354">
        <v>24.990944196000001</v>
      </c>
      <c r="AF9" s="354">
        <v>24.67145635</v>
      </c>
      <c r="AG9" s="354">
        <v>25.004817758000002</v>
      </c>
      <c r="AH9" s="354">
        <v>25.820580501999999</v>
      </c>
      <c r="AI9" s="354">
        <v>25.771971429000001</v>
      </c>
      <c r="AJ9" s="354">
        <v>26.149974807</v>
      </c>
      <c r="AK9" s="354">
        <v>26.054258954000002</v>
      </c>
      <c r="AL9" s="354">
        <v>26.051689827000001</v>
      </c>
      <c r="AM9" s="354">
        <v>26.217373800000001</v>
      </c>
      <c r="AN9" s="354">
        <v>26.381477389</v>
      </c>
      <c r="AO9" s="354">
        <v>26.230358034999998</v>
      </c>
      <c r="AP9" s="354">
        <v>26.198970214999999</v>
      </c>
      <c r="AQ9" s="354">
        <v>26.239183024999999</v>
      </c>
      <c r="AR9" s="354">
        <v>26.617949477</v>
      </c>
      <c r="AS9" s="354">
        <v>26.942398849</v>
      </c>
      <c r="AT9" s="354">
        <v>26.84732799</v>
      </c>
      <c r="AU9" s="354">
        <v>26.824755763999999</v>
      </c>
      <c r="AV9" s="354">
        <v>27.107683979000001</v>
      </c>
      <c r="AW9" s="354">
        <v>27.619910828999998</v>
      </c>
      <c r="AX9" s="354">
        <v>27.931732515</v>
      </c>
      <c r="AY9" s="354">
        <v>27.404750522000001</v>
      </c>
      <c r="AZ9" s="354">
        <v>27.456853383999999</v>
      </c>
      <c r="BA9" s="354">
        <v>27.702040066999999</v>
      </c>
      <c r="BB9" s="354">
        <v>27.643886996999999</v>
      </c>
      <c r="BC9" s="354">
        <v>27.457001527999999</v>
      </c>
      <c r="BD9" s="434">
        <v>27.663220643999999</v>
      </c>
      <c r="BE9" s="434">
        <v>27.741668104999999</v>
      </c>
      <c r="BF9" s="434">
        <v>27.816332956</v>
      </c>
      <c r="BG9" s="434">
        <v>27.81277833</v>
      </c>
      <c r="BH9" s="434">
        <v>28.034417349999998</v>
      </c>
      <c r="BI9" s="434">
        <v>28.226178814000001</v>
      </c>
      <c r="BJ9" s="434">
        <v>28.123680854</v>
      </c>
      <c r="BK9" s="434">
        <v>28.199021051999999</v>
      </c>
      <c r="BL9" s="434">
        <v>28.294657594</v>
      </c>
      <c r="BM9" s="434">
        <v>28.095390706</v>
      </c>
      <c r="BN9" s="434">
        <v>28.067721346999999</v>
      </c>
      <c r="BO9" s="434">
        <v>27.914803903999999</v>
      </c>
      <c r="BP9" s="434">
        <v>28.230732528000001</v>
      </c>
      <c r="BQ9" s="434">
        <v>28.407963895999998</v>
      </c>
      <c r="BR9" s="434">
        <v>28.406630601</v>
      </c>
      <c r="BS9" s="434">
        <v>28.374193919</v>
      </c>
      <c r="BT9" s="434">
        <v>28.539453175999999</v>
      </c>
      <c r="BU9" s="434">
        <v>28.671004714999999</v>
      </c>
      <c r="BV9" s="434">
        <v>28.662176762000001</v>
      </c>
    </row>
    <row r="10" spans="1:74" ht="11.1" customHeight="1" x14ac:dyDescent="0.2">
      <c r="A10" s="413"/>
      <c r="B10" s="494"/>
      <c r="AY10" s="88"/>
      <c r="AZ10" s="88"/>
      <c r="BA10" s="88"/>
      <c r="BB10" s="88"/>
      <c r="BC10" s="88"/>
      <c r="BD10" s="480"/>
      <c r="BE10" s="480"/>
      <c r="BF10" s="480"/>
      <c r="BG10" s="480"/>
      <c r="BH10" s="480"/>
      <c r="BI10" s="480"/>
      <c r="BJ10" s="480"/>
      <c r="BK10" s="480"/>
      <c r="BL10" s="480"/>
      <c r="BM10" s="480"/>
      <c r="BN10" s="480"/>
      <c r="BO10" s="480"/>
      <c r="BP10" s="480"/>
      <c r="BQ10" s="480"/>
      <c r="BR10" s="480"/>
      <c r="BS10" s="480"/>
      <c r="BT10" s="480"/>
      <c r="BU10" s="480"/>
      <c r="BV10" s="480"/>
    </row>
    <row r="11" spans="1:74" s="305" customFormat="1" ht="11.1" customHeight="1" x14ac:dyDescent="0.2">
      <c r="A11" s="499" t="s">
        <v>193</v>
      </c>
      <c r="B11" s="495" t="s">
        <v>966</v>
      </c>
      <c r="C11" s="111">
        <v>27.32</v>
      </c>
      <c r="D11" s="111">
        <v>26.65</v>
      </c>
      <c r="E11" s="111">
        <v>26.79</v>
      </c>
      <c r="F11" s="111">
        <v>28.855</v>
      </c>
      <c r="G11" s="111">
        <v>23.03</v>
      </c>
      <c r="H11" s="111">
        <v>21.13</v>
      </c>
      <c r="I11" s="111">
        <v>21.824999999999999</v>
      </c>
      <c r="J11" s="111">
        <v>22.76</v>
      </c>
      <c r="K11" s="111">
        <v>22.734999999999999</v>
      </c>
      <c r="L11" s="111">
        <v>23.19</v>
      </c>
      <c r="M11" s="111">
        <v>23.92</v>
      </c>
      <c r="N11" s="111">
        <v>24.155000000000001</v>
      </c>
      <c r="O11" s="111">
        <v>24.204999999999998</v>
      </c>
      <c r="P11" s="111">
        <v>23.785</v>
      </c>
      <c r="Q11" s="111">
        <v>23.895</v>
      </c>
      <c r="R11" s="111">
        <v>23.885000000000002</v>
      </c>
      <c r="S11" s="111">
        <v>24.391999999999999</v>
      </c>
      <c r="T11" s="111">
        <v>24.954999999999998</v>
      </c>
      <c r="U11" s="111">
        <v>25.61</v>
      </c>
      <c r="V11" s="111">
        <v>25.635000000000002</v>
      </c>
      <c r="W11" s="111">
        <v>25.965</v>
      </c>
      <c r="X11" s="111">
        <v>26.285</v>
      </c>
      <c r="Y11" s="111">
        <v>26.635000000000002</v>
      </c>
      <c r="Z11" s="111">
        <v>26.7</v>
      </c>
      <c r="AA11" s="111">
        <v>26.7</v>
      </c>
      <c r="AB11" s="111">
        <v>27.395</v>
      </c>
      <c r="AC11" s="111">
        <v>27.065000000000001</v>
      </c>
      <c r="AD11" s="111">
        <v>27.39</v>
      </c>
      <c r="AE11" s="111">
        <v>26.944654</v>
      </c>
      <c r="AF11" s="111">
        <v>27.1</v>
      </c>
      <c r="AG11" s="111">
        <v>27.38</v>
      </c>
      <c r="AH11" s="111">
        <v>28.35</v>
      </c>
      <c r="AI11" s="111">
        <v>28.5</v>
      </c>
      <c r="AJ11" s="111">
        <v>28.085000000000001</v>
      </c>
      <c r="AK11" s="111">
        <v>27.66</v>
      </c>
      <c r="AL11" s="111">
        <v>27.71</v>
      </c>
      <c r="AM11" s="111">
        <v>27.114999999999998</v>
      </c>
      <c r="AN11" s="111">
        <v>27.4</v>
      </c>
      <c r="AO11" s="111">
        <v>27.614999999999998</v>
      </c>
      <c r="AP11" s="111">
        <v>27.59</v>
      </c>
      <c r="AQ11" s="111">
        <v>26.984999999999999</v>
      </c>
      <c r="AR11" s="111">
        <v>27.135000000000002</v>
      </c>
      <c r="AS11" s="111">
        <v>26.29</v>
      </c>
      <c r="AT11" s="111">
        <v>26.085000000000001</v>
      </c>
      <c r="AU11" s="111">
        <v>26.745000000000001</v>
      </c>
      <c r="AV11" s="111">
        <v>26.625</v>
      </c>
      <c r="AW11" s="111">
        <v>26.61</v>
      </c>
      <c r="AX11" s="111">
        <v>26.52</v>
      </c>
      <c r="AY11" s="111">
        <v>26.34</v>
      </c>
      <c r="AZ11" s="111">
        <v>26.625</v>
      </c>
      <c r="BA11" s="111">
        <v>26.914999999999999</v>
      </c>
      <c r="BB11" s="111">
        <v>26.87</v>
      </c>
      <c r="BC11" s="111">
        <v>26.68</v>
      </c>
      <c r="BD11" s="468">
        <v>26.566763999999999</v>
      </c>
      <c r="BE11" s="468">
        <v>26.720924</v>
      </c>
      <c r="BF11" s="468">
        <v>26.750083</v>
      </c>
      <c r="BG11" s="468">
        <v>26.789242999999999</v>
      </c>
      <c r="BH11" s="468">
        <v>26.797319000000002</v>
      </c>
      <c r="BI11" s="468">
        <v>26.660397</v>
      </c>
      <c r="BJ11" s="468">
        <v>26.713471999999999</v>
      </c>
      <c r="BK11" s="468">
        <v>26.759215000000001</v>
      </c>
      <c r="BL11" s="468">
        <v>26.811793000000002</v>
      </c>
      <c r="BM11" s="468">
        <v>26.964368</v>
      </c>
      <c r="BN11" s="468">
        <v>27.061944</v>
      </c>
      <c r="BO11" s="468">
        <v>27.114522000000001</v>
      </c>
      <c r="BP11" s="468">
        <v>27.167097999999999</v>
      </c>
      <c r="BQ11" s="468">
        <v>27.364673</v>
      </c>
      <c r="BR11" s="468">
        <v>27.417251</v>
      </c>
      <c r="BS11" s="468">
        <v>27.469826999999999</v>
      </c>
      <c r="BT11" s="468">
        <v>27.363486000000002</v>
      </c>
      <c r="BU11" s="468">
        <v>27.212146000000001</v>
      </c>
      <c r="BV11" s="468">
        <v>27.110806</v>
      </c>
    </row>
    <row r="12" spans="1:74" ht="11.1" customHeight="1" x14ac:dyDescent="0.2">
      <c r="A12" s="413" t="s">
        <v>611</v>
      </c>
      <c r="B12" s="485" t="s">
        <v>1101</v>
      </c>
      <c r="C12" s="354">
        <v>1.01</v>
      </c>
      <c r="D12" s="354">
        <v>1.01</v>
      </c>
      <c r="E12" s="354">
        <v>1.03</v>
      </c>
      <c r="F12" s="354">
        <v>1.03</v>
      </c>
      <c r="G12" s="354">
        <v>0.85</v>
      </c>
      <c r="H12" s="354">
        <v>0.81499999999999995</v>
      </c>
      <c r="I12" s="354">
        <v>0.81</v>
      </c>
      <c r="J12" s="354">
        <v>0.85</v>
      </c>
      <c r="K12" s="354">
        <v>0.85</v>
      </c>
      <c r="L12" s="354">
        <v>0.86</v>
      </c>
      <c r="M12" s="354">
        <v>0.86</v>
      </c>
      <c r="N12" s="354">
        <v>0.85</v>
      </c>
      <c r="O12" s="354">
        <v>0.85</v>
      </c>
      <c r="P12" s="354">
        <v>0.87</v>
      </c>
      <c r="Q12" s="354">
        <v>0.87</v>
      </c>
      <c r="R12" s="354">
        <v>0.87</v>
      </c>
      <c r="S12" s="354">
        <v>0.88</v>
      </c>
      <c r="T12" s="354">
        <v>0.89500000000000002</v>
      </c>
      <c r="U12" s="354">
        <v>0.91</v>
      </c>
      <c r="V12" s="354">
        <v>0.92</v>
      </c>
      <c r="W12" s="354">
        <v>0.93</v>
      </c>
      <c r="X12" s="354">
        <v>0.94</v>
      </c>
      <c r="Y12" s="354">
        <v>0.95</v>
      </c>
      <c r="Z12" s="354">
        <v>0.96</v>
      </c>
      <c r="AA12" s="354">
        <v>0.97</v>
      </c>
      <c r="AB12" s="354">
        <v>0.97</v>
      </c>
      <c r="AC12" s="354">
        <v>0.98</v>
      </c>
      <c r="AD12" s="354">
        <v>0.99</v>
      </c>
      <c r="AE12" s="354">
        <v>1</v>
      </c>
      <c r="AF12" s="354">
        <v>1.01</v>
      </c>
      <c r="AG12" s="354">
        <v>1.01</v>
      </c>
      <c r="AH12" s="354">
        <v>1.02</v>
      </c>
      <c r="AI12" s="354">
        <v>1.02</v>
      </c>
      <c r="AJ12" s="354">
        <v>1.03</v>
      </c>
      <c r="AK12" s="354">
        <v>1.01</v>
      </c>
      <c r="AL12" s="354">
        <v>1.01</v>
      </c>
      <c r="AM12" s="354">
        <v>1.01</v>
      </c>
      <c r="AN12" s="354">
        <v>1.01</v>
      </c>
      <c r="AO12" s="354">
        <v>1</v>
      </c>
      <c r="AP12" s="354">
        <v>1.01</v>
      </c>
      <c r="AQ12" s="354">
        <v>0.98</v>
      </c>
      <c r="AR12" s="354">
        <v>0.95</v>
      </c>
      <c r="AS12" s="354">
        <v>0.96</v>
      </c>
      <c r="AT12" s="354">
        <v>0.94</v>
      </c>
      <c r="AU12" s="354">
        <v>0.95</v>
      </c>
      <c r="AV12" s="354">
        <v>0.96</v>
      </c>
      <c r="AW12" s="354">
        <v>0.96</v>
      </c>
      <c r="AX12" s="354">
        <v>0.95</v>
      </c>
      <c r="AY12" s="354">
        <v>0.92</v>
      </c>
      <c r="AZ12" s="354">
        <v>0.91</v>
      </c>
      <c r="BA12" s="354">
        <v>0.91</v>
      </c>
      <c r="BB12" s="354">
        <v>0.91</v>
      </c>
      <c r="BC12" s="354">
        <v>0.9</v>
      </c>
      <c r="BD12" s="434" t="s">
        <v>1547</v>
      </c>
      <c r="BE12" s="434" t="s">
        <v>1547</v>
      </c>
      <c r="BF12" s="434" t="s">
        <v>1547</v>
      </c>
      <c r="BG12" s="434" t="s">
        <v>1547</v>
      </c>
      <c r="BH12" s="434" t="s">
        <v>1547</v>
      </c>
      <c r="BI12" s="434" t="s">
        <v>1547</v>
      </c>
      <c r="BJ12" s="434" t="s">
        <v>1547</v>
      </c>
      <c r="BK12" s="434" t="s">
        <v>1547</v>
      </c>
      <c r="BL12" s="434" t="s">
        <v>1547</v>
      </c>
      <c r="BM12" s="434" t="s">
        <v>1547</v>
      </c>
      <c r="BN12" s="434" t="s">
        <v>1547</v>
      </c>
      <c r="BO12" s="434" t="s">
        <v>1547</v>
      </c>
      <c r="BP12" s="434" t="s">
        <v>1547</v>
      </c>
      <c r="BQ12" s="434" t="s">
        <v>1547</v>
      </c>
      <c r="BR12" s="434" t="s">
        <v>1547</v>
      </c>
      <c r="BS12" s="434" t="s">
        <v>1547</v>
      </c>
      <c r="BT12" s="434" t="s">
        <v>1547</v>
      </c>
      <c r="BU12" s="434" t="s">
        <v>1547</v>
      </c>
      <c r="BV12" s="434" t="s">
        <v>1547</v>
      </c>
    </row>
    <row r="13" spans="1:74" ht="11.1" customHeight="1" x14ac:dyDescent="0.2">
      <c r="A13" s="413" t="s">
        <v>635</v>
      </c>
      <c r="B13" s="485" t="s">
        <v>1102</v>
      </c>
      <c r="C13" s="354">
        <v>0.30499999999999999</v>
      </c>
      <c r="D13" s="354">
        <v>0.28999999999999998</v>
      </c>
      <c r="E13" s="354">
        <v>0.28000000000000003</v>
      </c>
      <c r="F13" s="354">
        <v>0.28999999999999998</v>
      </c>
      <c r="G13" s="354">
        <v>0.28000000000000003</v>
      </c>
      <c r="H13" s="354">
        <v>0.3</v>
      </c>
      <c r="I13" s="354">
        <v>0.28000000000000003</v>
      </c>
      <c r="J13" s="354">
        <v>0.27</v>
      </c>
      <c r="K13" s="354">
        <v>0.28000000000000003</v>
      </c>
      <c r="L13" s="354">
        <v>0.26</v>
      </c>
      <c r="M13" s="354">
        <v>0.27500000000000002</v>
      </c>
      <c r="N13" s="354">
        <v>0.26</v>
      </c>
      <c r="O13" s="354">
        <v>0.27</v>
      </c>
      <c r="P13" s="354">
        <v>0.27</v>
      </c>
      <c r="Q13" s="354">
        <v>0.28999999999999998</v>
      </c>
      <c r="R13" s="354">
        <v>0.27500000000000002</v>
      </c>
      <c r="S13" s="354">
        <v>0.26</v>
      </c>
      <c r="T13" s="354">
        <v>0.27</v>
      </c>
      <c r="U13" s="354">
        <v>0.26</v>
      </c>
      <c r="V13" s="354">
        <v>0.26</v>
      </c>
      <c r="W13" s="354">
        <v>0.25</v>
      </c>
      <c r="X13" s="354">
        <v>0.26</v>
      </c>
      <c r="Y13" s="354">
        <v>0.25</v>
      </c>
      <c r="Z13" s="354">
        <v>0.26</v>
      </c>
      <c r="AA13" s="354">
        <v>0.27</v>
      </c>
      <c r="AB13" s="354">
        <v>0.28000000000000003</v>
      </c>
      <c r="AC13" s="354">
        <v>0.27</v>
      </c>
      <c r="AD13" s="354">
        <v>0.28000000000000003</v>
      </c>
      <c r="AE13" s="354">
        <v>0.28999999999999998</v>
      </c>
      <c r="AF13" s="354">
        <v>0.28999999999999998</v>
      </c>
      <c r="AG13" s="354">
        <v>0.28000000000000003</v>
      </c>
      <c r="AH13" s="354">
        <v>0.28000000000000003</v>
      </c>
      <c r="AI13" s="354">
        <v>0.28999999999999998</v>
      </c>
      <c r="AJ13" s="354">
        <v>0.27</v>
      </c>
      <c r="AK13" s="354">
        <v>0.25</v>
      </c>
      <c r="AL13" s="354">
        <v>0.25</v>
      </c>
      <c r="AM13" s="354">
        <v>0.26</v>
      </c>
      <c r="AN13" s="354">
        <v>0.28000000000000003</v>
      </c>
      <c r="AO13" s="354">
        <v>0.26</v>
      </c>
      <c r="AP13" s="354">
        <v>0.26</v>
      </c>
      <c r="AQ13" s="354">
        <v>0.25</v>
      </c>
      <c r="AR13" s="354">
        <v>0.25</v>
      </c>
      <c r="AS13" s="354">
        <v>0.26</v>
      </c>
      <c r="AT13" s="354">
        <v>0.25</v>
      </c>
      <c r="AU13" s="354">
        <v>0.26</v>
      </c>
      <c r="AV13" s="354">
        <v>0.26</v>
      </c>
      <c r="AW13" s="354">
        <v>0.27</v>
      </c>
      <c r="AX13" s="354">
        <v>0.25</v>
      </c>
      <c r="AY13" s="354">
        <v>0.25</v>
      </c>
      <c r="AZ13" s="354">
        <v>0.24</v>
      </c>
      <c r="BA13" s="354">
        <v>0.25</v>
      </c>
      <c r="BB13" s="354">
        <v>0.26</v>
      </c>
      <c r="BC13" s="354">
        <v>0.25</v>
      </c>
      <c r="BD13" s="434" t="s">
        <v>1547</v>
      </c>
      <c r="BE13" s="434" t="s">
        <v>1547</v>
      </c>
      <c r="BF13" s="434" t="s">
        <v>1547</v>
      </c>
      <c r="BG13" s="434" t="s">
        <v>1547</v>
      </c>
      <c r="BH13" s="434" t="s">
        <v>1547</v>
      </c>
      <c r="BI13" s="434" t="s">
        <v>1547</v>
      </c>
      <c r="BJ13" s="434" t="s">
        <v>1547</v>
      </c>
      <c r="BK13" s="434" t="s">
        <v>1547</v>
      </c>
      <c r="BL13" s="434" t="s">
        <v>1547</v>
      </c>
      <c r="BM13" s="434" t="s">
        <v>1547</v>
      </c>
      <c r="BN13" s="434" t="s">
        <v>1547</v>
      </c>
      <c r="BO13" s="434" t="s">
        <v>1547</v>
      </c>
      <c r="BP13" s="434" t="s">
        <v>1547</v>
      </c>
      <c r="BQ13" s="434" t="s">
        <v>1547</v>
      </c>
      <c r="BR13" s="434" t="s">
        <v>1547</v>
      </c>
      <c r="BS13" s="434" t="s">
        <v>1547</v>
      </c>
      <c r="BT13" s="434" t="s">
        <v>1547</v>
      </c>
      <c r="BU13" s="434" t="s">
        <v>1547</v>
      </c>
      <c r="BV13" s="434" t="s">
        <v>1547</v>
      </c>
    </row>
    <row r="14" spans="1:74" ht="11.1" customHeight="1" x14ac:dyDescent="0.2">
      <c r="A14" s="413" t="s">
        <v>628</v>
      </c>
      <c r="B14" s="485" t="s">
        <v>1103</v>
      </c>
      <c r="C14" s="354">
        <v>0.13</v>
      </c>
      <c r="D14" s="354">
        <v>0.12</v>
      </c>
      <c r="E14" s="354">
        <v>0.13</v>
      </c>
      <c r="F14" s="354">
        <v>0.13500000000000001</v>
      </c>
      <c r="G14" s="354">
        <v>0.1</v>
      </c>
      <c r="H14" s="354">
        <v>0.115</v>
      </c>
      <c r="I14" s="354">
        <v>0.11</v>
      </c>
      <c r="J14" s="354">
        <v>0.11</v>
      </c>
      <c r="K14" s="354">
        <v>0.105</v>
      </c>
      <c r="L14" s="354">
        <v>0.09</v>
      </c>
      <c r="M14" s="354">
        <v>0.1</v>
      </c>
      <c r="N14" s="354">
        <v>0.13</v>
      </c>
      <c r="O14" s="354">
        <v>0.105</v>
      </c>
      <c r="P14" s="354">
        <v>0.105</v>
      </c>
      <c r="Q14" s="354">
        <v>0.105</v>
      </c>
      <c r="R14" s="354">
        <v>0.1</v>
      </c>
      <c r="S14" s="354">
        <v>0.105</v>
      </c>
      <c r="T14" s="354">
        <v>0.1</v>
      </c>
      <c r="U14" s="354">
        <v>0.1</v>
      </c>
      <c r="V14" s="354">
        <v>0.1</v>
      </c>
      <c r="W14" s="354">
        <v>0.1</v>
      </c>
      <c r="X14" s="354">
        <v>8.5000000000000006E-2</v>
      </c>
      <c r="Y14" s="354">
        <v>0.09</v>
      </c>
      <c r="Z14" s="354">
        <v>0.1</v>
      </c>
      <c r="AA14" s="354">
        <v>0.1</v>
      </c>
      <c r="AB14" s="354">
        <v>0.09</v>
      </c>
      <c r="AC14" s="354">
        <v>0.09</v>
      </c>
      <c r="AD14" s="354">
        <v>0.09</v>
      </c>
      <c r="AE14" s="354">
        <v>0.09</v>
      </c>
      <c r="AF14" s="354">
        <v>0.09</v>
      </c>
      <c r="AG14" s="354">
        <v>0.1</v>
      </c>
      <c r="AH14" s="354">
        <v>0.08</v>
      </c>
      <c r="AI14" s="354">
        <v>0.1</v>
      </c>
      <c r="AJ14" s="354">
        <v>7.4999999999999997E-2</v>
      </c>
      <c r="AK14" s="354">
        <v>0.06</v>
      </c>
      <c r="AL14" s="354">
        <v>0.06</v>
      </c>
      <c r="AM14" s="354">
        <v>5.5E-2</v>
      </c>
      <c r="AN14" s="354">
        <v>0.06</v>
      </c>
      <c r="AO14" s="354">
        <v>5.5E-2</v>
      </c>
      <c r="AP14" s="354">
        <v>0.06</v>
      </c>
      <c r="AQ14" s="354">
        <v>5.5E-2</v>
      </c>
      <c r="AR14" s="354">
        <v>6.5000000000000002E-2</v>
      </c>
      <c r="AS14" s="354">
        <v>0.06</v>
      </c>
      <c r="AT14" s="354">
        <v>6.5000000000000002E-2</v>
      </c>
      <c r="AU14" s="354">
        <v>0.05</v>
      </c>
      <c r="AV14" s="354">
        <v>0.06</v>
      </c>
      <c r="AW14" s="354">
        <v>0.05</v>
      </c>
      <c r="AX14" s="354">
        <v>0.05</v>
      </c>
      <c r="AY14" s="354">
        <v>0.06</v>
      </c>
      <c r="AZ14" s="354">
        <v>0.05</v>
      </c>
      <c r="BA14" s="354">
        <v>0.06</v>
      </c>
      <c r="BB14" s="354">
        <v>0.05</v>
      </c>
      <c r="BC14" s="354">
        <v>0.06</v>
      </c>
      <c r="BD14" s="434" t="s">
        <v>1547</v>
      </c>
      <c r="BE14" s="434" t="s">
        <v>1547</v>
      </c>
      <c r="BF14" s="434" t="s">
        <v>1547</v>
      </c>
      <c r="BG14" s="434" t="s">
        <v>1547</v>
      </c>
      <c r="BH14" s="434" t="s">
        <v>1547</v>
      </c>
      <c r="BI14" s="434" t="s">
        <v>1547</v>
      </c>
      <c r="BJ14" s="434" t="s">
        <v>1547</v>
      </c>
      <c r="BK14" s="434" t="s">
        <v>1547</v>
      </c>
      <c r="BL14" s="434" t="s">
        <v>1547</v>
      </c>
      <c r="BM14" s="434" t="s">
        <v>1547</v>
      </c>
      <c r="BN14" s="434" t="s">
        <v>1547</v>
      </c>
      <c r="BO14" s="434" t="s">
        <v>1547</v>
      </c>
      <c r="BP14" s="434" t="s">
        <v>1547</v>
      </c>
      <c r="BQ14" s="434" t="s">
        <v>1547</v>
      </c>
      <c r="BR14" s="434" t="s">
        <v>1547</v>
      </c>
      <c r="BS14" s="434" t="s">
        <v>1547</v>
      </c>
      <c r="BT14" s="434" t="s">
        <v>1547</v>
      </c>
      <c r="BU14" s="434" t="s">
        <v>1547</v>
      </c>
      <c r="BV14" s="434" t="s">
        <v>1547</v>
      </c>
    </row>
    <row r="15" spans="1:74" ht="11.1" customHeight="1" x14ac:dyDescent="0.2">
      <c r="A15" s="413" t="s">
        <v>612</v>
      </c>
      <c r="B15" s="485" t="s">
        <v>1104</v>
      </c>
      <c r="C15" s="354">
        <v>0.185</v>
      </c>
      <c r="D15" s="354">
        <v>0.2</v>
      </c>
      <c r="E15" s="354">
        <v>0.2</v>
      </c>
      <c r="F15" s="354">
        <v>0.19</v>
      </c>
      <c r="G15" s="354">
        <v>0.18</v>
      </c>
      <c r="H15" s="354">
        <v>0.18</v>
      </c>
      <c r="I15" s="354">
        <v>0.15</v>
      </c>
      <c r="J15" s="354">
        <v>0.15</v>
      </c>
      <c r="K15" s="354">
        <v>0.15</v>
      </c>
      <c r="L15" s="354">
        <v>0.17</v>
      </c>
      <c r="M15" s="354">
        <v>0.16500000000000001</v>
      </c>
      <c r="N15" s="354">
        <v>0.16500000000000001</v>
      </c>
      <c r="O15" s="354">
        <v>0.16</v>
      </c>
      <c r="P15" s="354">
        <v>0.16</v>
      </c>
      <c r="Q15" s="354">
        <v>0.15</v>
      </c>
      <c r="R15" s="354">
        <v>0.17</v>
      </c>
      <c r="S15" s="354">
        <v>0.17</v>
      </c>
      <c r="T15" s="354">
        <v>0.18</v>
      </c>
      <c r="U15" s="354">
        <v>0.18</v>
      </c>
      <c r="V15" s="354">
        <v>0.18</v>
      </c>
      <c r="W15" s="354">
        <v>0.19</v>
      </c>
      <c r="X15" s="354">
        <v>0.18</v>
      </c>
      <c r="Y15" s="354">
        <v>0.19</v>
      </c>
      <c r="Z15" s="354">
        <v>0.19</v>
      </c>
      <c r="AA15" s="354">
        <v>0.18</v>
      </c>
      <c r="AB15" s="354">
        <v>0.19</v>
      </c>
      <c r="AC15" s="354">
        <v>0.19</v>
      </c>
      <c r="AD15" s="354">
        <v>0.2</v>
      </c>
      <c r="AE15" s="354">
        <v>0.18</v>
      </c>
      <c r="AF15" s="354">
        <v>0.19</v>
      </c>
      <c r="AG15" s="354">
        <v>0.2</v>
      </c>
      <c r="AH15" s="354">
        <v>0.19</v>
      </c>
      <c r="AI15" s="354">
        <v>0.21</v>
      </c>
      <c r="AJ15" s="354">
        <v>0.22</v>
      </c>
      <c r="AK15" s="354">
        <v>0.21</v>
      </c>
      <c r="AL15" s="354">
        <v>0.19</v>
      </c>
      <c r="AM15" s="354">
        <v>0.2</v>
      </c>
      <c r="AN15" s="354">
        <v>0.19</v>
      </c>
      <c r="AO15" s="354">
        <v>0.2</v>
      </c>
      <c r="AP15" s="354">
        <v>0.21</v>
      </c>
      <c r="AQ15" s="354">
        <v>0.21</v>
      </c>
      <c r="AR15" s="354">
        <v>0.2</v>
      </c>
      <c r="AS15" s="354">
        <v>0.21</v>
      </c>
      <c r="AT15" s="354">
        <v>0.2</v>
      </c>
      <c r="AU15" s="354">
        <v>0.2</v>
      </c>
      <c r="AV15" s="354">
        <v>0.2</v>
      </c>
      <c r="AW15" s="354">
        <v>0.21</v>
      </c>
      <c r="AX15" s="354">
        <v>0.22</v>
      </c>
      <c r="AY15" s="354">
        <v>0.21</v>
      </c>
      <c r="AZ15" s="354">
        <v>0.21</v>
      </c>
      <c r="BA15" s="354">
        <v>0.22</v>
      </c>
      <c r="BB15" s="354">
        <v>0.21</v>
      </c>
      <c r="BC15" s="354">
        <v>0.22</v>
      </c>
      <c r="BD15" s="434" t="s">
        <v>1547</v>
      </c>
      <c r="BE15" s="434" t="s">
        <v>1547</v>
      </c>
      <c r="BF15" s="434" t="s">
        <v>1547</v>
      </c>
      <c r="BG15" s="434" t="s">
        <v>1547</v>
      </c>
      <c r="BH15" s="434" t="s">
        <v>1547</v>
      </c>
      <c r="BI15" s="434" t="s">
        <v>1547</v>
      </c>
      <c r="BJ15" s="434" t="s">
        <v>1547</v>
      </c>
      <c r="BK15" s="434" t="s">
        <v>1547</v>
      </c>
      <c r="BL15" s="434" t="s">
        <v>1547</v>
      </c>
      <c r="BM15" s="434" t="s">
        <v>1547</v>
      </c>
      <c r="BN15" s="434" t="s">
        <v>1547</v>
      </c>
      <c r="BO15" s="434" t="s">
        <v>1547</v>
      </c>
      <c r="BP15" s="434" t="s">
        <v>1547</v>
      </c>
      <c r="BQ15" s="434" t="s">
        <v>1547</v>
      </c>
      <c r="BR15" s="434" t="s">
        <v>1547</v>
      </c>
      <c r="BS15" s="434" t="s">
        <v>1547</v>
      </c>
      <c r="BT15" s="434" t="s">
        <v>1547</v>
      </c>
      <c r="BU15" s="434" t="s">
        <v>1547</v>
      </c>
      <c r="BV15" s="434" t="s">
        <v>1547</v>
      </c>
    </row>
    <row r="16" spans="1:74" ht="11.1" customHeight="1" x14ac:dyDescent="0.2">
      <c r="A16" s="413" t="s">
        <v>997</v>
      </c>
      <c r="B16" s="485" t="s">
        <v>1105</v>
      </c>
      <c r="C16" s="354">
        <v>2</v>
      </c>
      <c r="D16" s="354">
        <v>2.0499999999999998</v>
      </c>
      <c r="E16" s="354">
        <v>2</v>
      </c>
      <c r="F16" s="354">
        <v>1.9750000000000001</v>
      </c>
      <c r="G16" s="354">
        <v>1.9750000000000001</v>
      </c>
      <c r="H16" s="354">
        <v>1.95</v>
      </c>
      <c r="I16" s="354">
        <v>1.9</v>
      </c>
      <c r="J16" s="354">
        <v>1.9</v>
      </c>
      <c r="K16" s="354">
        <v>1.9</v>
      </c>
      <c r="L16" s="354">
        <v>1.9</v>
      </c>
      <c r="M16" s="354">
        <v>1.95</v>
      </c>
      <c r="N16" s="354">
        <v>2</v>
      </c>
      <c r="O16" s="354">
        <v>2.0499999999999998</v>
      </c>
      <c r="P16" s="354">
        <v>2.2000000000000002</v>
      </c>
      <c r="Q16" s="354">
        <v>2.2999999999999998</v>
      </c>
      <c r="R16" s="354">
        <v>2.4500000000000002</v>
      </c>
      <c r="S16" s="354">
        <v>2.4500000000000002</v>
      </c>
      <c r="T16" s="354">
        <v>2.5</v>
      </c>
      <c r="U16" s="354">
        <v>2.5</v>
      </c>
      <c r="V16" s="354">
        <v>2.4500000000000002</v>
      </c>
      <c r="W16" s="354">
        <v>2.4500000000000002</v>
      </c>
      <c r="X16" s="354">
        <v>2.4500000000000002</v>
      </c>
      <c r="Y16" s="354">
        <v>2.4500000000000002</v>
      </c>
      <c r="Z16" s="354">
        <v>2.4500000000000002</v>
      </c>
      <c r="AA16" s="354">
        <v>2.5</v>
      </c>
      <c r="AB16" s="354">
        <v>2.5499999999999998</v>
      </c>
      <c r="AC16" s="354">
        <v>2.6</v>
      </c>
      <c r="AD16" s="354">
        <v>2.6</v>
      </c>
      <c r="AE16" s="354">
        <v>2.5</v>
      </c>
      <c r="AF16" s="354">
        <v>2.5</v>
      </c>
      <c r="AG16" s="354">
        <v>2.5</v>
      </c>
      <c r="AH16" s="354">
        <v>2.5499999999999998</v>
      </c>
      <c r="AI16" s="354">
        <v>2.5299999999999998</v>
      </c>
      <c r="AJ16" s="354">
        <v>2.5499999999999998</v>
      </c>
      <c r="AK16" s="354">
        <v>2.56</v>
      </c>
      <c r="AL16" s="354">
        <v>2.56</v>
      </c>
      <c r="AM16" s="354">
        <v>2.5499999999999998</v>
      </c>
      <c r="AN16" s="354">
        <v>2.6</v>
      </c>
      <c r="AO16" s="354">
        <v>2.65</v>
      </c>
      <c r="AP16" s="354">
        <v>2.68</v>
      </c>
      <c r="AQ16" s="354">
        <v>2.75</v>
      </c>
      <c r="AR16" s="354">
        <v>2.78</v>
      </c>
      <c r="AS16" s="354">
        <v>2.85</v>
      </c>
      <c r="AT16" s="354">
        <v>3</v>
      </c>
      <c r="AU16" s="354">
        <v>3.05</v>
      </c>
      <c r="AV16" s="354">
        <v>3.1</v>
      </c>
      <c r="AW16" s="354">
        <v>3.2</v>
      </c>
      <c r="AX16" s="354">
        <v>3.25</v>
      </c>
      <c r="AY16" s="354">
        <v>3.22</v>
      </c>
      <c r="AZ16" s="354">
        <v>3.22</v>
      </c>
      <c r="BA16" s="354">
        <v>3.28</v>
      </c>
      <c r="BB16" s="354">
        <v>3.26</v>
      </c>
      <c r="BC16" s="354">
        <v>3.26</v>
      </c>
      <c r="BD16" s="434" t="s">
        <v>1547</v>
      </c>
      <c r="BE16" s="434" t="s">
        <v>1547</v>
      </c>
      <c r="BF16" s="434" t="s">
        <v>1547</v>
      </c>
      <c r="BG16" s="434" t="s">
        <v>1547</v>
      </c>
      <c r="BH16" s="434" t="s">
        <v>1547</v>
      </c>
      <c r="BI16" s="434" t="s">
        <v>1547</v>
      </c>
      <c r="BJ16" s="434" t="s">
        <v>1547</v>
      </c>
      <c r="BK16" s="434" t="s">
        <v>1547</v>
      </c>
      <c r="BL16" s="434" t="s">
        <v>1547</v>
      </c>
      <c r="BM16" s="434" t="s">
        <v>1547</v>
      </c>
      <c r="BN16" s="434" t="s">
        <v>1547</v>
      </c>
      <c r="BO16" s="434" t="s">
        <v>1547</v>
      </c>
      <c r="BP16" s="434" t="s">
        <v>1547</v>
      </c>
      <c r="BQ16" s="434" t="s">
        <v>1547</v>
      </c>
      <c r="BR16" s="434" t="s">
        <v>1547</v>
      </c>
      <c r="BS16" s="434" t="s">
        <v>1547</v>
      </c>
      <c r="BT16" s="434" t="s">
        <v>1547</v>
      </c>
      <c r="BU16" s="434" t="s">
        <v>1547</v>
      </c>
      <c r="BV16" s="434" t="s">
        <v>1547</v>
      </c>
    </row>
    <row r="17" spans="1:74" ht="11.1" customHeight="1" x14ac:dyDescent="0.2">
      <c r="A17" s="413" t="s">
        <v>206</v>
      </c>
      <c r="B17" s="485" t="s">
        <v>1106</v>
      </c>
      <c r="C17" s="354">
        <v>4.55</v>
      </c>
      <c r="D17" s="354">
        <v>4.6500000000000004</v>
      </c>
      <c r="E17" s="354">
        <v>4.5</v>
      </c>
      <c r="F17" s="354">
        <v>4.5</v>
      </c>
      <c r="G17" s="354">
        <v>4.22</v>
      </c>
      <c r="H17" s="354">
        <v>3.75</v>
      </c>
      <c r="I17" s="354">
        <v>3.7</v>
      </c>
      <c r="J17" s="354">
        <v>3.69</v>
      </c>
      <c r="K17" s="354">
        <v>3.71</v>
      </c>
      <c r="L17" s="354">
        <v>3.85</v>
      </c>
      <c r="M17" s="354">
        <v>3.82</v>
      </c>
      <c r="N17" s="354">
        <v>3.86</v>
      </c>
      <c r="O17" s="354">
        <v>3.86</v>
      </c>
      <c r="P17" s="354">
        <v>3.95</v>
      </c>
      <c r="Q17" s="354">
        <v>4</v>
      </c>
      <c r="R17" s="354">
        <v>4</v>
      </c>
      <c r="S17" s="354">
        <v>4</v>
      </c>
      <c r="T17" s="354">
        <v>3.95</v>
      </c>
      <c r="U17" s="354">
        <v>4</v>
      </c>
      <c r="V17" s="354">
        <v>4.0750000000000002</v>
      </c>
      <c r="W17" s="354">
        <v>4.125</v>
      </c>
      <c r="X17" s="354">
        <v>4.2</v>
      </c>
      <c r="Y17" s="354">
        <v>4.25</v>
      </c>
      <c r="Z17" s="354">
        <v>4.3</v>
      </c>
      <c r="AA17" s="354">
        <v>4.25</v>
      </c>
      <c r="AB17" s="354">
        <v>4.3499999999999996</v>
      </c>
      <c r="AC17" s="354">
        <v>4.3</v>
      </c>
      <c r="AD17" s="354">
        <v>4.4000000000000004</v>
      </c>
      <c r="AE17" s="354">
        <v>4.4000000000000004</v>
      </c>
      <c r="AF17" s="354">
        <v>4.45</v>
      </c>
      <c r="AG17" s="354">
        <v>4.55</v>
      </c>
      <c r="AH17" s="354">
        <v>4.55</v>
      </c>
      <c r="AI17" s="354">
        <v>4.55</v>
      </c>
      <c r="AJ17" s="354">
        <v>4.58</v>
      </c>
      <c r="AK17" s="354">
        <v>4.4800000000000004</v>
      </c>
      <c r="AL17" s="354">
        <v>4.4800000000000004</v>
      </c>
      <c r="AM17" s="354">
        <v>4.43</v>
      </c>
      <c r="AN17" s="354">
        <v>4.43</v>
      </c>
      <c r="AO17" s="354">
        <v>4.38</v>
      </c>
      <c r="AP17" s="354">
        <v>4.17</v>
      </c>
      <c r="AQ17" s="354">
        <v>4.2</v>
      </c>
      <c r="AR17" s="354">
        <v>4.21</v>
      </c>
      <c r="AS17" s="354">
        <v>4.28</v>
      </c>
      <c r="AT17" s="354">
        <v>4.3600000000000003</v>
      </c>
      <c r="AU17" s="354">
        <v>4.3499999999999996</v>
      </c>
      <c r="AV17" s="354">
        <v>4.3499999999999996</v>
      </c>
      <c r="AW17" s="354">
        <v>4.29</v>
      </c>
      <c r="AX17" s="354">
        <v>4.3499999999999996</v>
      </c>
      <c r="AY17" s="354">
        <v>4.28</v>
      </c>
      <c r="AZ17" s="354">
        <v>4.28</v>
      </c>
      <c r="BA17" s="354">
        <v>4.32</v>
      </c>
      <c r="BB17" s="354">
        <v>4.28</v>
      </c>
      <c r="BC17" s="354">
        <v>4.25</v>
      </c>
      <c r="BD17" s="434" t="s">
        <v>1547</v>
      </c>
      <c r="BE17" s="434" t="s">
        <v>1547</v>
      </c>
      <c r="BF17" s="434" t="s">
        <v>1547</v>
      </c>
      <c r="BG17" s="434" t="s">
        <v>1547</v>
      </c>
      <c r="BH17" s="434" t="s">
        <v>1547</v>
      </c>
      <c r="BI17" s="434" t="s">
        <v>1547</v>
      </c>
      <c r="BJ17" s="434" t="s">
        <v>1547</v>
      </c>
      <c r="BK17" s="434" t="s">
        <v>1547</v>
      </c>
      <c r="BL17" s="434" t="s">
        <v>1547</v>
      </c>
      <c r="BM17" s="434" t="s">
        <v>1547</v>
      </c>
      <c r="BN17" s="434" t="s">
        <v>1547</v>
      </c>
      <c r="BO17" s="434" t="s">
        <v>1547</v>
      </c>
      <c r="BP17" s="434" t="s">
        <v>1547</v>
      </c>
      <c r="BQ17" s="434" t="s">
        <v>1547</v>
      </c>
      <c r="BR17" s="434" t="s">
        <v>1547</v>
      </c>
      <c r="BS17" s="434" t="s">
        <v>1547</v>
      </c>
      <c r="BT17" s="434" t="s">
        <v>1547</v>
      </c>
      <c r="BU17" s="434" t="s">
        <v>1547</v>
      </c>
      <c r="BV17" s="434" t="s">
        <v>1547</v>
      </c>
    </row>
    <row r="18" spans="1:74" ht="11.1" customHeight="1" x14ac:dyDescent="0.2">
      <c r="A18" s="413" t="s">
        <v>200</v>
      </c>
      <c r="B18" s="485" t="s">
        <v>1107</v>
      </c>
      <c r="C18" s="354">
        <v>2.71</v>
      </c>
      <c r="D18" s="354">
        <v>2.71</v>
      </c>
      <c r="E18" s="354">
        <v>2.9</v>
      </c>
      <c r="F18" s="354">
        <v>3</v>
      </c>
      <c r="G18" s="354">
        <v>2.2000000000000002</v>
      </c>
      <c r="H18" s="354">
        <v>2.09</v>
      </c>
      <c r="I18" s="354">
        <v>2.16</v>
      </c>
      <c r="J18" s="354">
        <v>2.29</v>
      </c>
      <c r="K18" s="354">
        <v>2.29</v>
      </c>
      <c r="L18" s="354">
        <v>2.29</v>
      </c>
      <c r="M18" s="354">
        <v>2.2999999999999998</v>
      </c>
      <c r="N18" s="354">
        <v>2.2999999999999998</v>
      </c>
      <c r="O18" s="354">
        <v>2.33</v>
      </c>
      <c r="P18" s="354">
        <v>2.33</v>
      </c>
      <c r="Q18" s="354">
        <v>2.33</v>
      </c>
      <c r="R18" s="354">
        <v>2.33</v>
      </c>
      <c r="S18" s="354">
        <v>2.36</v>
      </c>
      <c r="T18" s="354">
        <v>2.383</v>
      </c>
      <c r="U18" s="354">
        <v>2.42</v>
      </c>
      <c r="V18" s="354">
        <v>2.4500000000000002</v>
      </c>
      <c r="W18" s="354">
        <v>2.4700000000000002</v>
      </c>
      <c r="X18" s="354">
        <v>2.5</v>
      </c>
      <c r="Y18" s="354">
        <v>2.5350000000000001</v>
      </c>
      <c r="Z18" s="354">
        <v>2.5499999999999998</v>
      </c>
      <c r="AA18" s="354">
        <v>2.58</v>
      </c>
      <c r="AB18" s="354">
        <v>2.61</v>
      </c>
      <c r="AC18" s="354">
        <v>2.64</v>
      </c>
      <c r="AD18" s="354">
        <v>2.66</v>
      </c>
      <c r="AE18" s="354">
        <v>2.6946539999999999</v>
      </c>
      <c r="AF18" s="354">
        <v>2.72</v>
      </c>
      <c r="AG18" s="354">
        <v>2.77</v>
      </c>
      <c r="AH18" s="354">
        <v>2.81</v>
      </c>
      <c r="AI18" s="354">
        <v>2.82</v>
      </c>
      <c r="AJ18" s="354">
        <v>2.8</v>
      </c>
      <c r="AK18" s="354">
        <v>2.7</v>
      </c>
      <c r="AL18" s="354">
        <v>2.65</v>
      </c>
      <c r="AM18" s="354">
        <v>2.7</v>
      </c>
      <c r="AN18" s="354">
        <v>2.68</v>
      </c>
      <c r="AO18" s="354">
        <v>2.67</v>
      </c>
      <c r="AP18" s="354">
        <v>2.63</v>
      </c>
      <c r="AQ18" s="354">
        <v>2.57</v>
      </c>
      <c r="AR18" s="354">
        <v>2.57</v>
      </c>
      <c r="AS18" s="354">
        <v>2.5499999999999998</v>
      </c>
      <c r="AT18" s="354">
        <v>2.54</v>
      </c>
      <c r="AU18" s="354">
        <v>2.58</v>
      </c>
      <c r="AV18" s="354">
        <v>2.52</v>
      </c>
      <c r="AW18" s="354">
        <v>2.5499999999999998</v>
      </c>
      <c r="AX18" s="354">
        <v>2.52</v>
      </c>
      <c r="AY18" s="354">
        <v>2.4500000000000002</v>
      </c>
      <c r="AZ18" s="354">
        <v>2.4500000000000002</v>
      </c>
      <c r="BA18" s="354">
        <v>2.48</v>
      </c>
      <c r="BB18" s="354">
        <v>2.5</v>
      </c>
      <c r="BC18" s="354">
        <v>2.4700000000000002</v>
      </c>
      <c r="BD18" s="434" t="s">
        <v>1547</v>
      </c>
      <c r="BE18" s="434" t="s">
        <v>1547</v>
      </c>
      <c r="BF18" s="434" t="s">
        <v>1547</v>
      </c>
      <c r="BG18" s="434" t="s">
        <v>1547</v>
      </c>
      <c r="BH18" s="434" t="s">
        <v>1547</v>
      </c>
      <c r="BI18" s="434" t="s">
        <v>1547</v>
      </c>
      <c r="BJ18" s="434" t="s">
        <v>1547</v>
      </c>
      <c r="BK18" s="434" t="s">
        <v>1547</v>
      </c>
      <c r="BL18" s="434" t="s">
        <v>1547</v>
      </c>
      <c r="BM18" s="434" t="s">
        <v>1547</v>
      </c>
      <c r="BN18" s="434" t="s">
        <v>1547</v>
      </c>
      <c r="BO18" s="434" t="s">
        <v>1547</v>
      </c>
      <c r="BP18" s="434" t="s">
        <v>1547</v>
      </c>
      <c r="BQ18" s="434" t="s">
        <v>1547</v>
      </c>
      <c r="BR18" s="434" t="s">
        <v>1547</v>
      </c>
      <c r="BS18" s="434" t="s">
        <v>1547</v>
      </c>
      <c r="BT18" s="434" t="s">
        <v>1547</v>
      </c>
      <c r="BU18" s="434" t="s">
        <v>1547</v>
      </c>
      <c r="BV18" s="434" t="s">
        <v>1547</v>
      </c>
    </row>
    <row r="19" spans="1:74" ht="11.1" customHeight="1" x14ac:dyDescent="0.2">
      <c r="A19" s="413" t="s">
        <v>201</v>
      </c>
      <c r="B19" s="485" t="s">
        <v>1108</v>
      </c>
      <c r="C19" s="354">
        <v>0.78</v>
      </c>
      <c r="D19" s="354">
        <v>0.15</v>
      </c>
      <c r="E19" s="354">
        <v>0.1</v>
      </c>
      <c r="F19" s="354">
        <v>8.5000000000000006E-2</v>
      </c>
      <c r="G19" s="354">
        <v>0.08</v>
      </c>
      <c r="H19" s="354">
        <v>0.08</v>
      </c>
      <c r="I19" s="354">
        <v>0.105</v>
      </c>
      <c r="J19" s="354">
        <v>0.09</v>
      </c>
      <c r="K19" s="354">
        <v>0.13</v>
      </c>
      <c r="L19" s="354">
        <v>0.44</v>
      </c>
      <c r="M19" s="354">
        <v>1.08</v>
      </c>
      <c r="N19" s="354">
        <v>1.24</v>
      </c>
      <c r="O19" s="354">
        <v>1.1499999999999999</v>
      </c>
      <c r="P19" s="354">
        <v>1.19</v>
      </c>
      <c r="Q19" s="354">
        <v>1.21</v>
      </c>
      <c r="R19" s="354">
        <v>1.1399999999999999</v>
      </c>
      <c r="S19" s="354">
        <v>1.17</v>
      </c>
      <c r="T19" s="354">
        <v>1.18</v>
      </c>
      <c r="U19" s="354">
        <v>1.19</v>
      </c>
      <c r="V19" s="354">
        <v>1.18</v>
      </c>
      <c r="W19" s="354">
        <v>1.1599999999999999</v>
      </c>
      <c r="X19" s="354">
        <v>1.1599999999999999</v>
      </c>
      <c r="Y19" s="354">
        <v>1.1399999999999999</v>
      </c>
      <c r="Z19" s="354">
        <v>1.05</v>
      </c>
      <c r="AA19" s="354">
        <v>0.98</v>
      </c>
      <c r="AB19" s="354">
        <v>1.1299999999999999</v>
      </c>
      <c r="AC19" s="354">
        <v>1.08</v>
      </c>
      <c r="AD19" s="354">
        <v>0.91</v>
      </c>
      <c r="AE19" s="354">
        <v>0.73</v>
      </c>
      <c r="AF19" s="354">
        <v>0.65</v>
      </c>
      <c r="AG19" s="354">
        <v>0.6</v>
      </c>
      <c r="AH19" s="354">
        <v>1.1200000000000001</v>
      </c>
      <c r="AI19" s="354">
        <v>1.1499999999999999</v>
      </c>
      <c r="AJ19" s="354">
        <v>1.1599999999999999</v>
      </c>
      <c r="AK19" s="354">
        <v>1.1100000000000001</v>
      </c>
      <c r="AL19" s="354">
        <v>1.1499999999999999</v>
      </c>
      <c r="AM19" s="354">
        <v>1.1299999999999999</v>
      </c>
      <c r="AN19" s="354">
        <v>1.1599999999999999</v>
      </c>
      <c r="AO19" s="354">
        <v>1.1399999999999999</v>
      </c>
      <c r="AP19" s="354">
        <v>1.1399999999999999</v>
      </c>
      <c r="AQ19" s="354">
        <v>1.1499999999999999</v>
      </c>
      <c r="AR19" s="354">
        <v>1.1499999999999999</v>
      </c>
      <c r="AS19" s="354">
        <v>1.1299999999999999</v>
      </c>
      <c r="AT19" s="354">
        <v>1.1599999999999999</v>
      </c>
      <c r="AU19" s="354">
        <v>1.1599999999999999</v>
      </c>
      <c r="AV19" s="354">
        <v>1.1499999999999999</v>
      </c>
      <c r="AW19" s="354">
        <v>1.19</v>
      </c>
      <c r="AX19" s="354">
        <v>1.17</v>
      </c>
      <c r="AY19" s="354">
        <v>1.02</v>
      </c>
      <c r="AZ19" s="354">
        <v>1.1399999999999999</v>
      </c>
      <c r="BA19" s="354">
        <v>1.1399999999999999</v>
      </c>
      <c r="BB19" s="354">
        <v>1.18</v>
      </c>
      <c r="BC19" s="354">
        <v>1.1599999999999999</v>
      </c>
      <c r="BD19" s="434" t="s">
        <v>1547</v>
      </c>
      <c r="BE19" s="434" t="s">
        <v>1547</v>
      </c>
      <c r="BF19" s="434" t="s">
        <v>1547</v>
      </c>
      <c r="BG19" s="434" t="s">
        <v>1547</v>
      </c>
      <c r="BH19" s="434" t="s">
        <v>1547</v>
      </c>
      <c r="BI19" s="434" t="s">
        <v>1547</v>
      </c>
      <c r="BJ19" s="434" t="s">
        <v>1547</v>
      </c>
      <c r="BK19" s="434" t="s">
        <v>1547</v>
      </c>
      <c r="BL19" s="434" t="s">
        <v>1547</v>
      </c>
      <c r="BM19" s="434" t="s">
        <v>1547</v>
      </c>
      <c r="BN19" s="434" t="s">
        <v>1547</v>
      </c>
      <c r="BO19" s="434" t="s">
        <v>1547</v>
      </c>
      <c r="BP19" s="434" t="s">
        <v>1547</v>
      </c>
      <c r="BQ19" s="434" t="s">
        <v>1547</v>
      </c>
      <c r="BR19" s="434" t="s">
        <v>1547</v>
      </c>
      <c r="BS19" s="434" t="s">
        <v>1547</v>
      </c>
      <c r="BT19" s="434" t="s">
        <v>1547</v>
      </c>
      <c r="BU19" s="434" t="s">
        <v>1547</v>
      </c>
      <c r="BV19" s="434" t="s">
        <v>1547</v>
      </c>
    </row>
    <row r="20" spans="1:74" ht="11.1" customHeight="1" x14ac:dyDescent="0.2">
      <c r="A20" s="413" t="s">
        <v>202</v>
      </c>
      <c r="B20" s="485" t="s">
        <v>1109</v>
      </c>
      <c r="C20" s="354">
        <v>1.75</v>
      </c>
      <c r="D20" s="354">
        <v>1.72</v>
      </c>
      <c r="E20" s="354">
        <v>1.7</v>
      </c>
      <c r="F20" s="354">
        <v>1.65</v>
      </c>
      <c r="G20" s="354">
        <v>1.57</v>
      </c>
      <c r="H20" s="354">
        <v>1.42</v>
      </c>
      <c r="I20" s="354">
        <v>1.4</v>
      </c>
      <c r="J20" s="354">
        <v>1.45</v>
      </c>
      <c r="K20" s="354">
        <v>1.47</v>
      </c>
      <c r="L20" s="354">
        <v>1.52</v>
      </c>
      <c r="M20" s="354">
        <v>1.45</v>
      </c>
      <c r="N20" s="354">
        <v>1.35</v>
      </c>
      <c r="O20" s="354">
        <v>1.22</v>
      </c>
      <c r="P20" s="354">
        <v>1.36</v>
      </c>
      <c r="Q20" s="354">
        <v>1.35</v>
      </c>
      <c r="R20" s="354">
        <v>1.3</v>
      </c>
      <c r="S20" s="354">
        <v>1.34</v>
      </c>
      <c r="T20" s="354">
        <v>1.31</v>
      </c>
      <c r="U20" s="354">
        <v>1.34</v>
      </c>
      <c r="V20" s="354">
        <v>1.17</v>
      </c>
      <c r="W20" s="354">
        <v>1.32</v>
      </c>
      <c r="X20" s="354">
        <v>1.28</v>
      </c>
      <c r="Y20" s="354">
        <v>1.35</v>
      </c>
      <c r="Z20" s="354">
        <v>1.29</v>
      </c>
      <c r="AA20" s="354">
        <v>1.28</v>
      </c>
      <c r="AB20" s="354">
        <v>1.33</v>
      </c>
      <c r="AC20" s="354">
        <v>1.22</v>
      </c>
      <c r="AD20" s="354">
        <v>1.2</v>
      </c>
      <c r="AE20" s="354">
        <v>1.05</v>
      </c>
      <c r="AF20" s="354">
        <v>1.07</v>
      </c>
      <c r="AG20" s="354">
        <v>1.02</v>
      </c>
      <c r="AH20" s="354">
        <v>0.92</v>
      </c>
      <c r="AI20" s="354">
        <v>0.97</v>
      </c>
      <c r="AJ20" s="354">
        <v>1</v>
      </c>
      <c r="AK20" s="354">
        <v>1.06</v>
      </c>
      <c r="AL20" s="354">
        <v>1.1399999999999999</v>
      </c>
      <c r="AM20" s="354">
        <v>1.2</v>
      </c>
      <c r="AN20" s="354">
        <v>1.26</v>
      </c>
      <c r="AO20" s="354">
        <v>1.25</v>
      </c>
      <c r="AP20" s="354">
        <v>1.06</v>
      </c>
      <c r="AQ20" s="354">
        <v>1.26</v>
      </c>
      <c r="AR20" s="354">
        <v>1.25</v>
      </c>
      <c r="AS20" s="354">
        <v>1.1299999999999999</v>
      </c>
      <c r="AT20" s="354">
        <v>1.2</v>
      </c>
      <c r="AU20" s="354">
        <v>1.29</v>
      </c>
      <c r="AV20" s="354">
        <v>1.31</v>
      </c>
      <c r="AW20" s="354">
        <v>1.25</v>
      </c>
      <c r="AX20" s="354">
        <v>1.36</v>
      </c>
      <c r="AY20" s="354">
        <v>1.29</v>
      </c>
      <c r="AZ20" s="354">
        <v>1.26</v>
      </c>
      <c r="BA20" s="354">
        <v>1.29</v>
      </c>
      <c r="BB20" s="354">
        <v>1.21</v>
      </c>
      <c r="BC20" s="354">
        <v>1.23</v>
      </c>
      <c r="BD20" s="434" t="s">
        <v>1547</v>
      </c>
      <c r="BE20" s="434" t="s">
        <v>1547</v>
      </c>
      <c r="BF20" s="434" t="s">
        <v>1547</v>
      </c>
      <c r="BG20" s="434" t="s">
        <v>1547</v>
      </c>
      <c r="BH20" s="434" t="s">
        <v>1547</v>
      </c>
      <c r="BI20" s="434" t="s">
        <v>1547</v>
      </c>
      <c r="BJ20" s="434" t="s">
        <v>1547</v>
      </c>
      <c r="BK20" s="434" t="s">
        <v>1547</v>
      </c>
      <c r="BL20" s="434" t="s">
        <v>1547</v>
      </c>
      <c r="BM20" s="434" t="s">
        <v>1547</v>
      </c>
      <c r="BN20" s="434" t="s">
        <v>1547</v>
      </c>
      <c r="BO20" s="434" t="s">
        <v>1547</v>
      </c>
      <c r="BP20" s="434" t="s">
        <v>1547</v>
      </c>
      <c r="BQ20" s="434" t="s">
        <v>1547</v>
      </c>
      <c r="BR20" s="434" t="s">
        <v>1547</v>
      </c>
      <c r="BS20" s="434" t="s">
        <v>1547</v>
      </c>
      <c r="BT20" s="434" t="s">
        <v>1547</v>
      </c>
      <c r="BU20" s="434" t="s">
        <v>1547</v>
      </c>
      <c r="BV20" s="434" t="s">
        <v>1547</v>
      </c>
    </row>
    <row r="21" spans="1:74" ht="11.1" customHeight="1" x14ac:dyDescent="0.2">
      <c r="A21" s="413" t="s">
        <v>203</v>
      </c>
      <c r="B21" s="485" t="s">
        <v>1110</v>
      </c>
      <c r="C21" s="354">
        <v>9.85</v>
      </c>
      <c r="D21" s="354">
        <v>9.75</v>
      </c>
      <c r="E21" s="354">
        <v>9.8000000000000007</v>
      </c>
      <c r="F21" s="354">
        <v>11.6</v>
      </c>
      <c r="G21" s="354">
        <v>8.5500000000000007</v>
      </c>
      <c r="H21" s="354">
        <v>7.7</v>
      </c>
      <c r="I21" s="354">
        <v>8.4</v>
      </c>
      <c r="J21" s="354">
        <v>8.9</v>
      </c>
      <c r="K21" s="354">
        <v>9.01</v>
      </c>
      <c r="L21" s="354">
        <v>9.01</v>
      </c>
      <c r="M21" s="354">
        <v>9.01</v>
      </c>
      <c r="N21" s="354">
        <v>9.01</v>
      </c>
      <c r="O21" s="354">
        <v>9.1</v>
      </c>
      <c r="P21" s="354">
        <v>8.1999999999999993</v>
      </c>
      <c r="Q21" s="354">
        <v>8.15</v>
      </c>
      <c r="R21" s="354">
        <v>8.15</v>
      </c>
      <c r="S21" s="354">
        <v>8.4819999999999993</v>
      </c>
      <c r="T21" s="354">
        <v>8.9469999999999992</v>
      </c>
      <c r="U21" s="354">
        <v>9.4499999999999993</v>
      </c>
      <c r="V21" s="354">
        <v>9.5500000000000007</v>
      </c>
      <c r="W21" s="354">
        <v>9.65</v>
      </c>
      <c r="X21" s="354">
        <v>9.8000000000000007</v>
      </c>
      <c r="Y21" s="354">
        <v>9.9</v>
      </c>
      <c r="Z21" s="354">
        <v>9.9</v>
      </c>
      <c r="AA21" s="354">
        <v>10</v>
      </c>
      <c r="AB21" s="354">
        <v>10.25</v>
      </c>
      <c r="AC21" s="354">
        <v>10</v>
      </c>
      <c r="AD21" s="354">
        <v>10.3</v>
      </c>
      <c r="AE21" s="354">
        <v>10.25</v>
      </c>
      <c r="AF21" s="354">
        <v>10.35</v>
      </c>
      <c r="AG21" s="354">
        <v>10.6</v>
      </c>
      <c r="AH21" s="354">
        <v>10.95</v>
      </c>
      <c r="AI21" s="354">
        <v>11</v>
      </c>
      <c r="AJ21" s="354">
        <v>10.5</v>
      </c>
      <c r="AK21" s="354">
        <v>10.5</v>
      </c>
      <c r="AL21" s="354">
        <v>10.5</v>
      </c>
      <c r="AM21" s="354">
        <v>9.8000000000000007</v>
      </c>
      <c r="AN21" s="354">
        <v>10</v>
      </c>
      <c r="AO21" s="354">
        <v>10.25</v>
      </c>
      <c r="AP21" s="354">
        <v>10.6</v>
      </c>
      <c r="AQ21" s="354">
        <v>9.9</v>
      </c>
      <c r="AR21" s="354">
        <v>10.050000000000001</v>
      </c>
      <c r="AS21" s="354">
        <v>9.17</v>
      </c>
      <c r="AT21" s="354">
        <v>8.6999999999999993</v>
      </c>
      <c r="AU21" s="354">
        <v>9.1999999999999993</v>
      </c>
      <c r="AV21" s="354">
        <v>9.0500000000000007</v>
      </c>
      <c r="AW21" s="354">
        <v>9</v>
      </c>
      <c r="AX21" s="354">
        <v>8.75</v>
      </c>
      <c r="AY21" s="354">
        <v>8.9499999999999993</v>
      </c>
      <c r="AZ21" s="354">
        <v>9.15</v>
      </c>
      <c r="BA21" s="354">
        <v>9.25</v>
      </c>
      <c r="BB21" s="354">
        <v>9.25</v>
      </c>
      <c r="BC21" s="354">
        <v>9.1</v>
      </c>
      <c r="BD21" s="434" t="s">
        <v>1547</v>
      </c>
      <c r="BE21" s="434" t="s">
        <v>1547</v>
      </c>
      <c r="BF21" s="434" t="s">
        <v>1547</v>
      </c>
      <c r="BG21" s="434" t="s">
        <v>1547</v>
      </c>
      <c r="BH21" s="434" t="s">
        <v>1547</v>
      </c>
      <c r="BI21" s="434" t="s">
        <v>1547</v>
      </c>
      <c r="BJ21" s="434" t="s">
        <v>1547</v>
      </c>
      <c r="BK21" s="434" t="s">
        <v>1547</v>
      </c>
      <c r="BL21" s="434" t="s">
        <v>1547</v>
      </c>
      <c r="BM21" s="434" t="s">
        <v>1547</v>
      </c>
      <c r="BN21" s="434" t="s">
        <v>1547</v>
      </c>
      <c r="BO21" s="434" t="s">
        <v>1547</v>
      </c>
      <c r="BP21" s="434" t="s">
        <v>1547</v>
      </c>
      <c r="BQ21" s="434" t="s">
        <v>1547</v>
      </c>
      <c r="BR21" s="434" t="s">
        <v>1547</v>
      </c>
      <c r="BS21" s="434" t="s">
        <v>1547</v>
      </c>
      <c r="BT21" s="434" t="s">
        <v>1547</v>
      </c>
      <c r="BU21" s="434" t="s">
        <v>1547</v>
      </c>
      <c r="BV21" s="434" t="s">
        <v>1547</v>
      </c>
    </row>
    <row r="22" spans="1:74" ht="11.1" customHeight="1" x14ac:dyDescent="0.2">
      <c r="A22" s="413" t="s">
        <v>204</v>
      </c>
      <c r="B22" s="485" t="s">
        <v>1111</v>
      </c>
      <c r="C22" s="354">
        <v>3.2</v>
      </c>
      <c r="D22" s="354">
        <v>3.2</v>
      </c>
      <c r="E22" s="354">
        <v>3.5</v>
      </c>
      <c r="F22" s="354">
        <v>3.8</v>
      </c>
      <c r="G22" s="354">
        <v>2.5</v>
      </c>
      <c r="H22" s="354">
        <v>2.35</v>
      </c>
      <c r="I22" s="354">
        <v>2.4500000000000002</v>
      </c>
      <c r="J22" s="354">
        <v>2.7</v>
      </c>
      <c r="K22" s="354">
        <v>2.5</v>
      </c>
      <c r="L22" s="354">
        <v>2.42</v>
      </c>
      <c r="M22" s="354">
        <v>2.5099999999999998</v>
      </c>
      <c r="N22" s="354">
        <v>2.58</v>
      </c>
      <c r="O22" s="354">
        <v>2.61</v>
      </c>
      <c r="P22" s="354">
        <v>2.61</v>
      </c>
      <c r="Q22" s="354">
        <v>2.61</v>
      </c>
      <c r="R22" s="354">
        <v>2.61</v>
      </c>
      <c r="S22" s="354">
        <v>2.64</v>
      </c>
      <c r="T22" s="354">
        <v>2.69</v>
      </c>
      <c r="U22" s="354">
        <v>2.72</v>
      </c>
      <c r="V22" s="354">
        <v>2.77</v>
      </c>
      <c r="W22" s="354">
        <v>2.79</v>
      </c>
      <c r="X22" s="354">
        <v>2.83</v>
      </c>
      <c r="Y22" s="354">
        <v>2.85</v>
      </c>
      <c r="Z22" s="354">
        <v>2.9</v>
      </c>
      <c r="AA22" s="354">
        <v>2.91</v>
      </c>
      <c r="AB22" s="354">
        <v>2.9449999999999998</v>
      </c>
      <c r="AC22" s="354">
        <v>2.97</v>
      </c>
      <c r="AD22" s="354">
        <v>3.01</v>
      </c>
      <c r="AE22" s="354">
        <v>3.04</v>
      </c>
      <c r="AF22" s="354">
        <v>3.08</v>
      </c>
      <c r="AG22" s="354">
        <v>3.13</v>
      </c>
      <c r="AH22" s="354">
        <v>3.18</v>
      </c>
      <c r="AI22" s="354">
        <v>3.19</v>
      </c>
      <c r="AJ22" s="354">
        <v>3.18</v>
      </c>
      <c r="AK22" s="354">
        <v>3.05</v>
      </c>
      <c r="AL22" s="354">
        <v>3.05</v>
      </c>
      <c r="AM22" s="354">
        <v>3.06</v>
      </c>
      <c r="AN22" s="354">
        <v>3.06</v>
      </c>
      <c r="AO22" s="354">
        <v>3.06</v>
      </c>
      <c r="AP22" s="354">
        <v>3.03</v>
      </c>
      <c r="AQ22" s="354">
        <v>2.9</v>
      </c>
      <c r="AR22" s="354">
        <v>2.9</v>
      </c>
      <c r="AS22" s="354">
        <v>2.9</v>
      </c>
      <c r="AT22" s="354">
        <v>2.91</v>
      </c>
      <c r="AU22" s="354">
        <v>2.92</v>
      </c>
      <c r="AV22" s="354">
        <v>2.93</v>
      </c>
      <c r="AW22" s="354">
        <v>2.89</v>
      </c>
      <c r="AX22" s="354">
        <v>2.89</v>
      </c>
      <c r="AY22" s="354">
        <v>2.92</v>
      </c>
      <c r="AZ22" s="354">
        <v>2.91</v>
      </c>
      <c r="BA22" s="354">
        <v>2.91</v>
      </c>
      <c r="BB22" s="354">
        <v>2.94</v>
      </c>
      <c r="BC22" s="354">
        <v>2.94</v>
      </c>
      <c r="BD22" s="434" t="s">
        <v>1547</v>
      </c>
      <c r="BE22" s="434" t="s">
        <v>1547</v>
      </c>
      <c r="BF22" s="434" t="s">
        <v>1547</v>
      </c>
      <c r="BG22" s="434" t="s">
        <v>1547</v>
      </c>
      <c r="BH22" s="434" t="s">
        <v>1547</v>
      </c>
      <c r="BI22" s="434" t="s">
        <v>1547</v>
      </c>
      <c r="BJ22" s="434" t="s">
        <v>1547</v>
      </c>
      <c r="BK22" s="434" t="s">
        <v>1547</v>
      </c>
      <c r="BL22" s="434" t="s">
        <v>1547</v>
      </c>
      <c r="BM22" s="434" t="s">
        <v>1547</v>
      </c>
      <c r="BN22" s="434" t="s">
        <v>1547</v>
      </c>
      <c r="BO22" s="434" t="s">
        <v>1547</v>
      </c>
      <c r="BP22" s="434" t="s">
        <v>1547</v>
      </c>
      <c r="BQ22" s="434" t="s">
        <v>1547</v>
      </c>
      <c r="BR22" s="434" t="s">
        <v>1547</v>
      </c>
      <c r="BS22" s="434" t="s">
        <v>1547</v>
      </c>
      <c r="BT22" s="434" t="s">
        <v>1547</v>
      </c>
      <c r="BU22" s="434" t="s">
        <v>1547</v>
      </c>
      <c r="BV22" s="434" t="s">
        <v>1547</v>
      </c>
    </row>
    <row r="23" spans="1:74" ht="11.1" customHeight="1" x14ac:dyDescent="0.2">
      <c r="A23" s="413" t="s">
        <v>205</v>
      </c>
      <c r="B23" s="485" t="s">
        <v>1112</v>
      </c>
      <c r="C23" s="354">
        <v>0.85</v>
      </c>
      <c r="D23" s="354">
        <v>0.8</v>
      </c>
      <c r="E23" s="354">
        <v>0.65</v>
      </c>
      <c r="F23" s="354">
        <v>0.6</v>
      </c>
      <c r="G23" s="354">
        <v>0.52500000000000002</v>
      </c>
      <c r="H23" s="354">
        <v>0.38</v>
      </c>
      <c r="I23" s="354">
        <v>0.36</v>
      </c>
      <c r="J23" s="354">
        <v>0.36</v>
      </c>
      <c r="K23" s="354">
        <v>0.34</v>
      </c>
      <c r="L23" s="354">
        <v>0.38</v>
      </c>
      <c r="M23" s="354">
        <v>0.4</v>
      </c>
      <c r="N23" s="354">
        <v>0.41</v>
      </c>
      <c r="O23" s="354">
        <v>0.5</v>
      </c>
      <c r="P23" s="354">
        <v>0.54</v>
      </c>
      <c r="Q23" s="354">
        <v>0.53</v>
      </c>
      <c r="R23" s="354">
        <v>0.49</v>
      </c>
      <c r="S23" s="354">
        <v>0.53500000000000003</v>
      </c>
      <c r="T23" s="354">
        <v>0.55000000000000004</v>
      </c>
      <c r="U23" s="354">
        <v>0.54</v>
      </c>
      <c r="V23" s="354">
        <v>0.53</v>
      </c>
      <c r="W23" s="354">
        <v>0.53</v>
      </c>
      <c r="X23" s="354">
        <v>0.6</v>
      </c>
      <c r="Y23" s="354">
        <v>0.68</v>
      </c>
      <c r="Z23" s="354">
        <v>0.75</v>
      </c>
      <c r="AA23" s="354">
        <v>0.68</v>
      </c>
      <c r="AB23" s="354">
        <v>0.7</v>
      </c>
      <c r="AC23" s="354">
        <v>0.72499999999999998</v>
      </c>
      <c r="AD23" s="354">
        <v>0.75</v>
      </c>
      <c r="AE23" s="354">
        <v>0.72</v>
      </c>
      <c r="AF23" s="354">
        <v>0.7</v>
      </c>
      <c r="AG23" s="354">
        <v>0.62</v>
      </c>
      <c r="AH23" s="354">
        <v>0.7</v>
      </c>
      <c r="AI23" s="354">
        <v>0.67</v>
      </c>
      <c r="AJ23" s="354">
        <v>0.72</v>
      </c>
      <c r="AK23" s="354">
        <v>0.67</v>
      </c>
      <c r="AL23" s="354">
        <v>0.67</v>
      </c>
      <c r="AM23" s="354">
        <v>0.72</v>
      </c>
      <c r="AN23" s="354">
        <v>0.67</v>
      </c>
      <c r="AO23" s="354">
        <v>0.7</v>
      </c>
      <c r="AP23" s="354">
        <v>0.74</v>
      </c>
      <c r="AQ23" s="354">
        <v>0.76</v>
      </c>
      <c r="AR23" s="354">
        <v>0.76</v>
      </c>
      <c r="AS23" s="354">
        <v>0.79</v>
      </c>
      <c r="AT23" s="354">
        <v>0.76</v>
      </c>
      <c r="AU23" s="354">
        <v>0.73499999999999999</v>
      </c>
      <c r="AV23" s="354">
        <v>0.73499999999999999</v>
      </c>
      <c r="AW23" s="354">
        <v>0.75</v>
      </c>
      <c r="AX23" s="354">
        <v>0.76</v>
      </c>
      <c r="AY23" s="354">
        <v>0.77</v>
      </c>
      <c r="AZ23" s="354">
        <v>0.80500000000000005</v>
      </c>
      <c r="BA23" s="354">
        <v>0.80500000000000005</v>
      </c>
      <c r="BB23" s="354">
        <v>0.82</v>
      </c>
      <c r="BC23" s="354">
        <v>0.84</v>
      </c>
      <c r="BD23" s="434" t="s">
        <v>1547</v>
      </c>
      <c r="BE23" s="434" t="s">
        <v>1547</v>
      </c>
      <c r="BF23" s="434" t="s">
        <v>1547</v>
      </c>
      <c r="BG23" s="434" t="s">
        <v>1547</v>
      </c>
      <c r="BH23" s="434" t="s">
        <v>1547</v>
      </c>
      <c r="BI23" s="434" t="s">
        <v>1547</v>
      </c>
      <c r="BJ23" s="434" t="s">
        <v>1547</v>
      </c>
      <c r="BK23" s="434" t="s">
        <v>1547</v>
      </c>
      <c r="BL23" s="434" t="s">
        <v>1547</v>
      </c>
      <c r="BM23" s="434" t="s">
        <v>1547</v>
      </c>
      <c r="BN23" s="434" t="s">
        <v>1547</v>
      </c>
      <c r="BO23" s="434" t="s">
        <v>1547</v>
      </c>
      <c r="BP23" s="434" t="s">
        <v>1547</v>
      </c>
      <c r="BQ23" s="434" t="s">
        <v>1547</v>
      </c>
      <c r="BR23" s="434" t="s">
        <v>1547</v>
      </c>
      <c r="BS23" s="434" t="s">
        <v>1547</v>
      </c>
      <c r="BT23" s="434" t="s">
        <v>1547</v>
      </c>
      <c r="BU23" s="434" t="s">
        <v>1547</v>
      </c>
      <c r="BV23" s="434" t="s">
        <v>1547</v>
      </c>
    </row>
    <row r="24" spans="1:74" ht="11.1" customHeight="1" x14ac:dyDescent="0.2">
      <c r="A24" s="413"/>
      <c r="B24" s="408"/>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434"/>
      <c r="BE24" s="434"/>
      <c r="BF24" s="434"/>
      <c r="BG24" s="434"/>
      <c r="BH24" s="434"/>
      <c r="BI24" s="434"/>
      <c r="BJ24" s="434"/>
      <c r="BK24" s="434"/>
      <c r="BL24" s="434"/>
      <c r="BM24" s="434"/>
      <c r="BN24" s="434"/>
      <c r="BO24" s="434"/>
      <c r="BP24" s="434"/>
      <c r="BQ24" s="434"/>
      <c r="BR24" s="434"/>
      <c r="BS24" s="434"/>
      <c r="BT24" s="434"/>
      <c r="BU24" s="434"/>
      <c r="BV24" s="434"/>
    </row>
    <row r="25" spans="1:74" s="305" customFormat="1" ht="11.1" customHeight="1" x14ac:dyDescent="0.2">
      <c r="A25" s="499" t="s">
        <v>923</v>
      </c>
      <c r="B25" s="493" t="s">
        <v>979</v>
      </c>
      <c r="C25" s="111">
        <v>39.958877887</v>
      </c>
      <c r="D25" s="111">
        <v>39.931704967999998</v>
      </c>
      <c r="E25" s="111">
        <v>40.485869968999999</v>
      </c>
      <c r="F25" s="111">
        <v>42.668509114999999</v>
      </c>
      <c r="G25" s="111">
        <v>34.239583770000003</v>
      </c>
      <c r="H25" s="111">
        <v>32.355663503999999</v>
      </c>
      <c r="I25" s="111">
        <v>33.113191520999997</v>
      </c>
      <c r="J25" s="111">
        <v>34.656996104999997</v>
      </c>
      <c r="K25" s="111">
        <v>34.676453641999998</v>
      </c>
      <c r="L25" s="111">
        <v>34.820809652000001</v>
      </c>
      <c r="M25" s="111">
        <v>34.865595667000001</v>
      </c>
      <c r="N25" s="111">
        <v>34.954674818000001</v>
      </c>
      <c r="O25" s="111">
        <v>35.047120769000003</v>
      </c>
      <c r="P25" s="111">
        <v>34.469978060000003</v>
      </c>
      <c r="Q25" s="111">
        <v>34.597506242999998</v>
      </c>
      <c r="R25" s="111">
        <v>34.744125171999997</v>
      </c>
      <c r="S25" s="111">
        <v>35.165022241000003</v>
      </c>
      <c r="T25" s="111">
        <v>35.684805869999998</v>
      </c>
      <c r="U25" s="111">
        <v>36.364932107999998</v>
      </c>
      <c r="V25" s="111">
        <v>36.278456976999998</v>
      </c>
      <c r="W25" s="111">
        <v>36.898781855999999</v>
      </c>
      <c r="X25" s="111">
        <v>37.440893817999999</v>
      </c>
      <c r="Y25" s="111">
        <v>37.848608632000001</v>
      </c>
      <c r="Z25" s="111">
        <v>37.994090286000002</v>
      </c>
      <c r="AA25" s="111">
        <v>38.100439532999999</v>
      </c>
      <c r="AB25" s="111">
        <v>38.623930899000001</v>
      </c>
      <c r="AC25" s="111">
        <v>38.165414898000002</v>
      </c>
      <c r="AD25" s="111">
        <v>37.628345873999997</v>
      </c>
      <c r="AE25" s="111">
        <v>37.656300160000001</v>
      </c>
      <c r="AF25" s="111">
        <v>38.125114992</v>
      </c>
      <c r="AG25" s="111">
        <v>38.720935466999997</v>
      </c>
      <c r="AH25" s="111">
        <v>38.875521503999998</v>
      </c>
      <c r="AI25" s="111">
        <v>39.131232746000002</v>
      </c>
      <c r="AJ25" s="111">
        <v>38.669696096999999</v>
      </c>
      <c r="AK25" s="111">
        <v>38.650099845</v>
      </c>
      <c r="AL25" s="111">
        <v>38.730474504</v>
      </c>
      <c r="AM25" s="111">
        <v>38.017272439000003</v>
      </c>
      <c r="AN25" s="111">
        <v>38.356839999999998</v>
      </c>
      <c r="AO25" s="111">
        <v>38.247140100000003</v>
      </c>
      <c r="AP25" s="111">
        <v>38.024940000000001</v>
      </c>
      <c r="AQ25" s="111">
        <v>37.188699999999997</v>
      </c>
      <c r="AR25" s="111">
        <v>37.301499999999997</v>
      </c>
      <c r="AS25" s="111">
        <v>36.211799999999997</v>
      </c>
      <c r="AT25" s="111">
        <v>35.847900000000003</v>
      </c>
      <c r="AU25" s="111">
        <v>36.695799999999998</v>
      </c>
      <c r="AV25" s="111">
        <v>36.5824</v>
      </c>
      <c r="AW25" s="111">
        <v>36.271168179</v>
      </c>
      <c r="AX25" s="111">
        <v>36.172645537999998</v>
      </c>
      <c r="AY25" s="111">
        <v>36.065810114000001</v>
      </c>
      <c r="AZ25" s="111">
        <v>36.078180670000002</v>
      </c>
      <c r="BA25" s="111">
        <v>36.205989076999998</v>
      </c>
      <c r="BB25" s="111">
        <v>35.955324789999999</v>
      </c>
      <c r="BC25" s="111">
        <v>35.607096128999999</v>
      </c>
      <c r="BD25" s="468">
        <v>35.477045109000002</v>
      </c>
      <c r="BE25" s="468">
        <v>35.785038444000001</v>
      </c>
      <c r="BF25" s="468">
        <v>35.702579024000002</v>
      </c>
      <c r="BG25" s="468">
        <v>35.653498390000003</v>
      </c>
      <c r="BH25" s="468">
        <v>35.559740622</v>
      </c>
      <c r="BI25" s="468">
        <v>35.754767456000003</v>
      </c>
      <c r="BJ25" s="468">
        <v>35.847927423000002</v>
      </c>
      <c r="BK25" s="468">
        <v>35.940663637999997</v>
      </c>
      <c r="BL25" s="468">
        <v>36.037836646000002</v>
      </c>
      <c r="BM25" s="468">
        <v>36.200230255999998</v>
      </c>
      <c r="BN25" s="468">
        <v>36.496626214000003</v>
      </c>
      <c r="BO25" s="468">
        <v>36.496556167999998</v>
      </c>
      <c r="BP25" s="468">
        <v>36.619726208000003</v>
      </c>
      <c r="BQ25" s="468">
        <v>36.921687832000003</v>
      </c>
      <c r="BR25" s="468">
        <v>36.631578937</v>
      </c>
      <c r="BS25" s="468">
        <v>37.085919457999999</v>
      </c>
      <c r="BT25" s="468">
        <v>36.982325262000003</v>
      </c>
      <c r="BU25" s="468">
        <v>36.818757445999999</v>
      </c>
      <c r="BV25" s="468">
        <v>36.719213111000002</v>
      </c>
    </row>
    <row r="26" spans="1:74" s="305" customFormat="1" ht="11.1" customHeight="1" x14ac:dyDescent="0.2">
      <c r="A26" s="499" t="s">
        <v>998</v>
      </c>
      <c r="B26" s="500" t="s">
        <v>1098</v>
      </c>
      <c r="C26" s="111">
        <v>23.69</v>
      </c>
      <c r="D26" s="111">
        <v>23.65</v>
      </c>
      <c r="E26" s="111">
        <v>24.04</v>
      </c>
      <c r="F26" s="111">
        <v>26.195</v>
      </c>
      <c r="G26" s="111">
        <v>20.45</v>
      </c>
      <c r="H26" s="111">
        <v>18.72</v>
      </c>
      <c r="I26" s="111">
        <v>19.46</v>
      </c>
      <c r="J26" s="111">
        <v>20.41</v>
      </c>
      <c r="K26" s="111">
        <v>20.364999999999998</v>
      </c>
      <c r="L26" s="111">
        <v>20.47</v>
      </c>
      <c r="M26" s="111">
        <v>20.49</v>
      </c>
      <c r="N26" s="111">
        <v>20.504999999999999</v>
      </c>
      <c r="O26" s="111">
        <v>20.504999999999999</v>
      </c>
      <c r="P26" s="111">
        <v>19.855</v>
      </c>
      <c r="Q26" s="111">
        <v>19.855</v>
      </c>
      <c r="R26" s="111">
        <v>19.805</v>
      </c>
      <c r="S26" s="111">
        <v>20.236999999999998</v>
      </c>
      <c r="T26" s="111">
        <v>20.725000000000001</v>
      </c>
      <c r="U26" s="111">
        <v>21.38</v>
      </c>
      <c r="V26" s="111">
        <v>21.475000000000001</v>
      </c>
      <c r="W26" s="111">
        <v>21.824999999999999</v>
      </c>
      <c r="X26" s="111">
        <v>22.074999999999999</v>
      </c>
      <c r="Y26" s="111">
        <v>22.364999999999998</v>
      </c>
      <c r="Z26" s="111">
        <v>22.45</v>
      </c>
      <c r="AA26" s="111">
        <v>22.54</v>
      </c>
      <c r="AB26" s="111">
        <v>23.015000000000001</v>
      </c>
      <c r="AC26" s="111">
        <v>22.66</v>
      </c>
      <c r="AD26" s="111">
        <v>23.13</v>
      </c>
      <c r="AE26" s="111">
        <v>22.994654000000001</v>
      </c>
      <c r="AF26" s="111">
        <v>23.25</v>
      </c>
      <c r="AG26" s="111">
        <v>23.66</v>
      </c>
      <c r="AH26" s="111">
        <v>23.98</v>
      </c>
      <c r="AI26" s="111">
        <v>24.15</v>
      </c>
      <c r="AJ26" s="111">
        <v>23.655000000000001</v>
      </c>
      <c r="AK26" s="111">
        <v>23.32</v>
      </c>
      <c r="AL26" s="111">
        <v>23.33</v>
      </c>
      <c r="AM26" s="111">
        <v>22.715</v>
      </c>
      <c r="AN26" s="111">
        <v>22.97</v>
      </c>
      <c r="AO26" s="111">
        <v>23.125</v>
      </c>
      <c r="AP26" s="111">
        <v>23.03</v>
      </c>
      <c r="AQ26" s="111">
        <v>22.324999999999999</v>
      </c>
      <c r="AR26" s="111">
        <v>22.445</v>
      </c>
      <c r="AS26" s="111">
        <v>21.52</v>
      </c>
      <c r="AT26" s="111">
        <v>21.164999999999999</v>
      </c>
      <c r="AU26" s="111">
        <v>21.8</v>
      </c>
      <c r="AV26" s="111">
        <v>21.64</v>
      </c>
      <c r="AW26" s="111">
        <v>21.47</v>
      </c>
      <c r="AX26" s="111">
        <v>21.34</v>
      </c>
      <c r="AY26" s="111">
        <v>21.33</v>
      </c>
      <c r="AZ26" s="111">
        <v>21.46</v>
      </c>
      <c r="BA26" s="111">
        <v>21.69</v>
      </c>
      <c r="BB26" s="111">
        <v>21.61</v>
      </c>
      <c r="BC26" s="111">
        <v>21.42</v>
      </c>
      <c r="BD26" s="468">
        <v>21.416764000000001</v>
      </c>
      <c r="BE26" s="468">
        <v>21.660924000000001</v>
      </c>
      <c r="BF26" s="468">
        <v>21.680083</v>
      </c>
      <c r="BG26" s="468">
        <v>21.709243000000001</v>
      </c>
      <c r="BH26" s="468">
        <v>21.707318999999998</v>
      </c>
      <c r="BI26" s="468">
        <v>21.560396999999998</v>
      </c>
      <c r="BJ26" s="468">
        <v>21.613472000000002</v>
      </c>
      <c r="BK26" s="468">
        <v>21.659215</v>
      </c>
      <c r="BL26" s="468">
        <v>21.711793</v>
      </c>
      <c r="BM26" s="468">
        <v>21.864367999999999</v>
      </c>
      <c r="BN26" s="468">
        <v>21.961943999999999</v>
      </c>
      <c r="BO26" s="468">
        <v>22.014521999999999</v>
      </c>
      <c r="BP26" s="468">
        <v>22.067098000000001</v>
      </c>
      <c r="BQ26" s="468">
        <v>22.264672999999998</v>
      </c>
      <c r="BR26" s="468">
        <v>22.317250999999999</v>
      </c>
      <c r="BS26" s="468">
        <v>22.369827000000001</v>
      </c>
      <c r="BT26" s="468">
        <v>22.263486</v>
      </c>
      <c r="BU26" s="468">
        <v>22.112145999999999</v>
      </c>
      <c r="BV26" s="468">
        <v>22.010805999999999</v>
      </c>
    </row>
    <row r="27" spans="1:74" s="305" customFormat="1" ht="11.1" customHeight="1" x14ac:dyDescent="0.2">
      <c r="A27" s="499" t="s">
        <v>999</v>
      </c>
      <c r="B27" s="501" t="s">
        <v>1099</v>
      </c>
      <c r="C27" s="111">
        <v>16.268877886999999</v>
      </c>
      <c r="D27" s="111">
        <v>16.281704968</v>
      </c>
      <c r="E27" s="111">
        <v>16.445869969</v>
      </c>
      <c r="F27" s="111">
        <v>16.473509114999999</v>
      </c>
      <c r="G27" s="111">
        <v>13.78958377</v>
      </c>
      <c r="H27" s="111">
        <v>13.635663504</v>
      </c>
      <c r="I27" s="111">
        <v>13.653191521</v>
      </c>
      <c r="J27" s="111">
        <v>14.246996104999999</v>
      </c>
      <c r="K27" s="111">
        <v>14.311453642</v>
      </c>
      <c r="L27" s="111">
        <v>14.350809652000001</v>
      </c>
      <c r="M27" s="111">
        <v>14.375595667000001</v>
      </c>
      <c r="N27" s="111">
        <v>14.449674818</v>
      </c>
      <c r="O27" s="111">
        <v>14.542120769</v>
      </c>
      <c r="P27" s="111">
        <v>14.61497806</v>
      </c>
      <c r="Q27" s="111">
        <v>14.742506242999999</v>
      </c>
      <c r="R27" s="111">
        <v>14.939125172000001</v>
      </c>
      <c r="S27" s="111">
        <v>14.928022241000001</v>
      </c>
      <c r="T27" s="111">
        <v>14.95980587</v>
      </c>
      <c r="U27" s="111">
        <v>14.984932108000001</v>
      </c>
      <c r="V27" s="111">
        <v>14.803456977</v>
      </c>
      <c r="W27" s="111">
        <v>15.073781856</v>
      </c>
      <c r="X27" s="111">
        <v>15.365893818</v>
      </c>
      <c r="Y27" s="111">
        <v>15.483608631999999</v>
      </c>
      <c r="Z27" s="111">
        <v>15.544090285999999</v>
      </c>
      <c r="AA27" s="111">
        <v>15.560439533</v>
      </c>
      <c r="AB27" s="111">
        <v>15.608930899000001</v>
      </c>
      <c r="AC27" s="111">
        <v>15.505414898</v>
      </c>
      <c r="AD27" s="111">
        <v>14.498345874</v>
      </c>
      <c r="AE27" s="111">
        <v>14.66164616</v>
      </c>
      <c r="AF27" s="111">
        <v>14.875114992</v>
      </c>
      <c r="AG27" s="111">
        <v>15.060935467</v>
      </c>
      <c r="AH27" s="111">
        <v>14.895521504</v>
      </c>
      <c r="AI27" s="111">
        <v>14.981232746</v>
      </c>
      <c r="AJ27" s="111">
        <v>15.014696097</v>
      </c>
      <c r="AK27" s="111">
        <v>15.330099844999999</v>
      </c>
      <c r="AL27" s="111">
        <v>15.400474504</v>
      </c>
      <c r="AM27" s="111">
        <v>15.302272438999999</v>
      </c>
      <c r="AN27" s="111">
        <v>15.386839999999999</v>
      </c>
      <c r="AO27" s="111">
        <v>15.122140099999999</v>
      </c>
      <c r="AP27" s="111">
        <v>14.99494</v>
      </c>
      <c r="AQ27" s="111">
        <v>14.8637</v>
      </c>
      <c r="AR27" s="111">
        <v>14.8565</v>
      </c>
      <c r="AS27" s="111">
        <v>14.691800000000001</v>
      </c>
      <c r="AT27" s="111">
        <v>14.6829</v>
      </c>
      <c r="AU27" s="111">
        <v>14.895799999999999</v>
      </c>
      <c r="AV27" s="111">
        <v>14.942399999999999</v>
      </c>
      <c r="AW27" s="111">
        <v>14.801168178999999</v>
      </c>
      <c r="AX27" s="111">
        <v>14.832645538</v>
      </c>
      <c r="AY27" s="111">
        <v>14.735810114</v>
      </c>
      <c r="AZ27" s="111">
        <v>14.618180669999999</v>
      </c>
      <c r="BA27" s="111">
        <v>14.515989077</v>
      </c>
      <c r="BB27" s="111">
        <v>14.345324789999999</v>
      </c>
      <c r="BC27" s="111">
        <v>14.187096129</v>
      </c>
      <c r="BD27" s="468">
        <v>14.060281109</v>
      </c>
      <c r="BE27" s="468">
        <v>14.124114444</v>
      </c>
      <c r="BF27" s="468">
        <v>14.022496024000001</v>
      </c>
      <c r="BG27" s="468">
        <v>13.94425539</v>
      </c>
      <c r="BH27" s="468">
        <v>13.852421622</v>
      </c>
      <c r="BI27" s="468">
        <v>14.194370456</v>
      </c>
      <c r="BJ27" s="468">
        <v>14.234455423</v>
      </c>
      <c r="BK27" s="468">
        <v>14.281448638000001</v>
      </c>
      <c r="BL27" s="468">
        <v>14.326043646</v>
      </c>
      <c r="BM27" s="468">
        <v>14.335862256</v>
      </c>
      <c r="BN27" s="468">
        <v>14.534682214</v>
      </c>
      <c r="BO27" s="468">
        <v>14.482034168</v>
      </c>
      <c r="BP27" s="468">
        <v>14.552628208</v>
      </c>
      <c r="BQ27" s="468">
        <v>14.657014832</v>
      </c>
      <c r="BR27" s="468">
        <v>14.314327937</v>
      </c>
      <c r="BS27" s="468">
        <v>14.716092458</v>
      </c>
      <c r="BT27" s="468">
        <v>14.718839261999999</v>
      </c>
      <c r="BU27" s="468">
        <v>14.706611446</v>
      </c>
      <c r="BV27" s="468">
        <v>14.708407111</v>
      </c>
    </row>
    <row r="28" spans="1:74" ht="11.1" customHeight="1" x14ac:dyDescent="0.2">
      <c r="A28" s="413" t="s">
        <v>1000</v>
      </c>
      <c r="B28" s="487" t="s">
        <v>224</v>
      </c>
      <c r="C28" s="354">
        <v>0.67594007487999996</v>
      </c>
      <c r="D28" s="354">
        <v>0.66534007488000002</v>
      </c>
      <c r="E28" s="354">
        <v>0.68164007488</v>
      </c>
      <c r="F28" s="354">
        <v>0.67774007487999999</v>
      </c>
      <c r="G28" s="354">
        <v>0.55514007487999995</v>
      </c>
      <c r="H28" s="354">
        <v>0.55174007487999999</v>
      </c>
      <c r="I28" s="354">
        <v>0.55204007487999995</v>
      </c>
      <c r="J28" s="354">
        <v>0.58254007488000004</v>
      </c>
      <c r="K28" s="354">
        <v>0.58294007487999999</v>
      </c>
      <c r="L28" s="354">
        <v>0.58494007487999999</v>
      </c>
      <c r="M28" s="354">
        <v>0.58494007487999999</v>
      </c>
      <c r="N28" s="354">
        <v>0.58494007487999999</v>
      </c>
      <c r="O28" s="354">
        <v>0.59094007488</v>
      </c>
      <c r="P28" s="354">
        <v>0.59094007488</v>
      </c>
      <c r="Q28" s="354">
        <v>0.59004007487999999</v>
      </c>
      <c r="R28" s="354">
        <v>0.59194007488</v>
      </c>
      <c r="S28" s="354">
        <v>0.58394007487999999</v>
      </c>
      <c r="T28" s="354">
        <v>0.60794007488000001</v>
      </c>
      <c r="U28" s="354">
        <v>0.60394007488000001</v>
      </c>
      <c r="V28" s="354">
        <v>0.59404007487999999</v>
      </c>
      <c r="W28" s="354">
        <v>0.58414007487999997</v>
      </c>
      <c r="X28" s="354">
        <v>0.58384007488</v>
      </c>
      <c r="Y28" s="354">
        <v>0.58684007488000001</v>
      </c>
      <c r="Z28" s="354">
        <v>0.59504007487999999</v>
      </c>
      <c r="AA28" s="354">
        <v>0.57884007488</v>
      </c>
      <c r="AB28" s="354">
        <v>0.56424007488000005</v>
      </c>
      <c r="AC28" s="354">
        <v>0.57734007488000005</v>
      </c>
      <c r="AD28" s="354">
        <v>0.57704007487999998</v>
      </c>
      <c r="AE28" s="354">
        <v>0.56924007487999995</v>
      </c>
      <c r="AF28" s="354">
        <v>0.52144007487999999</v>
      </c>
      <c r="AG28" s="354">
        <v>0.54784007487999997</v>
      </c>
      <c r="AH28" s="354">
        <v>0.55193999999999999</v>
      </c>
      <c r="AI28" s="354">
        <v>0.54094007487999995</v>
      </c>
      <c r="AJ28" s="354">
        <v>0.54514007488000005</v>
      </c>
      <c r="AK28" s="354">
        <v>0.54794007487999996</v>
      </c>
      <c r="AL28" s="354">
        <v>0.54593999999999998</v>
      </c>
      <c r="AM28" s="354">
        <v>0.53094007487999995</v>
      </c>
      <c r="AN28" s="354">
        <v>0.52890000000000004</v>
      </c>
      <c r="AO28" s="354">
        <v>0.51290000000000002</v>
      </c>
      <c r="AP28" s="354">
        <v>0.50990000000000002</v>
      </c>
      <c r="AQ28" s="354">
        <v>0.49790000000000001</v>
      </c>
      <c r="AR28" s="354">
        <v>0.49790000000000001</v>
      </c>
      <c r="AS28" s="354">
        <v>0.49690000000000001</v>
      </c>
      <c r="AT28" s="354">
        <v>0.49590000000000001</v>
      </c>
      <c r="AU28" s="354">
        <v>0.4889</v>
      </c>
      <c r="AV28" s="354">
        <v>0.4869</v>
      </c>
      <c r="AW28" s="354">
        <v>0.48994007488000002</v>
      </c>
      <c r="AX28" s="354">
        <v>0.47994007488000001</v>
      </c>
      <c r="AY28" s="354">
        <v>0.47194007488</v>
      </c>
      <c r="AZ28" s="354">
        <v>0.47394007488000001</v>
      </c>
      <c r="BA28" s="354">
        <v>0.47894007488000001</v>
      </c>
      <c r="BB28" s="354">
        <v>0.47994007488000001</v>
      </c>
      <c r="BC28" s="354">
        <v>0.47959628183000003</v>
      </c>
      <c r="BD28" s="434" t="s">
        <v>1547</v>
      </c>
      <c r="BE28" s="434" t="s">
        <v>1547</v>
      </c>
      <c r="BF28" s="434" t="s">
        <v>1547</v>
      </c>
      <c r="BG28" s="434" t="s">
        <v>1547</v>
      </c>
      <c r="BH28" s="434" t="s">
        <v>1547</v>
      </c>
      <c r="BI28" s="434" t="s">
        <v>1547</v>
      </c>
      <c r="BJ28" s="434" t="s">
        <v>1547</v>
      </c>
      <c r="BK28" s="434" t="s">
        <v>1547</v>
      </c>
      <c r="BL28" s="434" t="s">
        <v>1547</v>
      </c>
      <c r="BM28" s="434" t="s">
        <v>1547</v>
      </c>
      <c r="BN28" s="434" t="s">
        <v>1547</v>
      </c>
      <c r="BO28" s="434" t="s">
        <v>1547</v>
      </c>
      <c r="BP28" s="434" t="s">
        <v>1547</v>
      </c>
      <c r="BQ28" s="434" t="s">
        <v>1547</v>
      </c>
      <c r="BR28" s="434" t="s">
        <v>1547</v>
      </c>
      <c r="BS28" s="434" t="s">
        <v>1547</v>
      </c>
      <c r="BT28" s="434" t="s">
        <v>1547</v>
      </c>
      <c r="BU28" s="434" t="s">
        <v>1547</v>
      </c>
      <c r="BV28" s="434" t="s">
        <v>1547</v>
      </c>
    </row>
    <row r="29" spans="1:74" ht="11.1" customHeight="1" x14ac:dyDescent="0.2">
      <c r="A29" s="413" t="s">
        <v>1001</v>
      </c>
      <c r="B29" s="487" t="s">
        <v>984</v>
      </c>
      <c r="C29" s="354">
        <v>0.14430899999999999</v>
      </c>
      <c r="D29" s="354">
        <v>0.20102300000000001</v>
      </c>
      <c r="E29" s="354">
        <v>0.207311</v>
      </c>
      <c r="F29" s="354">
        <v>0.213976</v>
      </c>
      <c r="G29" s="354">
        <v>0.14499999999999999</v>
      </c>
      <c r="H29" s="354">
        <v>0.158</v>
      </c>
      <c r="I29" s="354">
        <v>0.153</v>
      </c>
      <c r="J29" s="354">
        <v>0.154</v>
      </c>
      <c r="K29" s="354">
        <v>0.16500000000000001</v>
      </c>
      <c r="L29" s="354">
        <v>0.17</v>
      </c>
      <c r="M29" s="354">
        <v>0.17</v>
      </c>
      <c r="N29" s="354">
        <v>0.17</v>
      </c>
      <c r="O29" s="354">
        <v>0.17</v>
      </c>
      <c r="P29" s="354">
        <v>0.17</v>
      </c>
      <c r="Q29" s="354">
        <v>0.17</v>
      </c>
      <c r="R29" s="354">
        <v>0.17</v>
      </c>
      <c r="S29" s="354">
        <v>0.17199999999999999</v>
      </c>
      <c r="T29" s="354">
        <v>0.17399999999999999</v>
      </c>
      <c r="U29" s="354">
        <v>0.17699999999999999</v>
      </c>
      <c r="V29" s="354">
        <v>0.178645</v>
      </c>
      <c r="W29" s="354">
        <v>0.18076999999999999</v>
      </c>
      <c r="X29" s="354">
        <v>0.16750599999999999</v>
      </c>
      <c r="Y29" s="354">
        <v>0.18471899999999999</v>
      </c>
      <c r="Z29" s="354">
        <v>0.18380299999999999</v>
      </c>
      <c r="AA29" s="354">
        <v>0.16112499999999999</v>
      </c>
      <c r="AB29" s="354">
        <v>0.180815</v>
      </c>
      <c r="AC29" s="354">
        <v>0.198348</v>
      </c>
      <c r="AD29" s="354">
        <v>0.19</v>
      </c>
      <c r="AE29" s="354">
        <v>0.16722999999999999</v>
      </c>
      <c r="AF29" s="354">
        <v>0.202374</v>
      </c>
      <c r="AG29" s="354">
        <v>0.20166500000000001</v>
      </c>
      <c r="AH29" s="354">
        <v>0.20022499999999999</v>
      </c>
      <c r="AI29" s="354">
        <v>0.20399600000000001</v>
      </c>
      <c r="AJ29" s="354">
        <v>0.20141300000000001</v>
      </c>
      <c r="AK29" s="354">
        <v>0.15382199999999999</v>
      </c>
      <c r="AL29" s="354">
        <v>0.19975499999999999</v>
      </c>
      <c r="AM29" s="354">
        <v>0.13691</v>
      </c>
      <c r="AN29" s="354">
        <v>0.16689999999999999</v>
      </c>
      <c r="AO29" s="354">
        <v>0.19620000000000001</v>
      </c>
      <c r="AP29" s="354">
        <v>0.188</v>
      </c>
      <c r="AQ29" s="354">
        <v>0.1961</v>
      </c>
      <c r="AR29" s="354">
        <v>0.20200000000000001</v>
      </c>
      <c r="AS29" s="354">
        <v>0.1177</v>
      </c>
      <c r="AT29" s="354">
        <v>0.19</v>
      </c>
      <c r="AU29" s="354">
        <v>0.2016</v>
      </c>
      <c r="AV29" s="354">
        <v>0.19650000000000001</v>
      </c>
      <c r="AW29" s="354">
        <v>0.13082289159999999</v>
      </c>
      <c r="AX29" s="354">
        <v>0.12995484245</v>
      </c>
      <c r="AY29" s="354">
        <v>0.12947241806000001</v>
      </c>
      <c r="AZ29" s="354">
        <v>0.12863709270000001</v>
      </c>
      <c r="BA29" s="354">
        <v>0.12781234299999999</v>
      </c>
      <c r="BB29" s="354">
        <v>0.12699803506999999</v>
      </c>
      <c r="BC29" s="354">
        <v>0.12619403671000001</v>
      </c>
      <c r="BD29" s="434" t="s">
        <v>1547</v>
      </c>
      <c r="BE29" s="434" t="s">
        <v>1547</v>
      </c>
      <c r="BF29" s="434" t="s">
        <v>1547</v>
      </c>
      <c r="BG29" s="434" t="s">
        <v>1547</v>
      </c>
      <c r="BH29" s="434" t="s">
        <v>1547</v>
      </c>
      <c r="BI29" s="434" t="s">
        <v>1547</v>
      </c>
      <c r="BJ29" s="434" t="s">
        <v>1547</v>
      </c>
      <c r="BK29" s="434" t="s">
        <v>1547</v>
      </c>
      <c r="BL29" s="434" t="s">
        <v>1547</v>
      </c>
      <c r="BM29" s="434" t="s">
        <v>1547</v>
      </c>
      <c r="BN29" s="434" t="s">
        <v>1547</v>
      </c>
      <c r="BO29" s="434" t="s">
        <v>1547</v>
      </c>
      <c r="BP29" s="434" t="s">
        <v>1547</v>
      </c>
      <c r="BQ29" s="434" t="s">
        <v>1547</v>
      </c>
      <c r="BR29" s="434" t="s">
        <v>1547</v>
      </c>
      <c r="BS29" s="434" t="s">
        <v>1547</v>
      </c>
      <c r="BT29" s="434" t="s">
        <v>1547</v>
      </c>
      <c r="BU29" s="434" t="s">
        <v>1547</v>
      </c>
      <c r="BV29" s="434" t="s">
        <v>1547</v>
      </c>
    </row>
    <row r="30" spans="1:74" ht="11.1" customHeight="1" x14ac:dyDescent="0.2">
      <c r="A30" s="413" t="s">
        <v>1002</v>
      </c>
      <c r="B30" s="487" t="s">
        <v>986</v>
      </c>
      <c r="C30" s="354">
        <v>9.4E-2</v>
      </c>
      <c r="D30" s="354">
        <v>0.09</v>
      </c>
      <c r="E30" s="354">
        <v>8.5999999999999993E-2</v>
      </c>
      <c r="F30" s="354">
        <v>9.2999999999999999E-2</v>
      </c>
      <c r="G30" s="354">
        <v>9.5299999999999996E-2</v>
      </c>
      <c r="H30" s="354">
        <v>8.9599999999999999E-2</v>
      </c>
      <c r="I30" s="354">
        <v>6.59E-2</v>
      </c>
      <c r="J30" s="354">
        <v>8.9099999999999999E-2</v>
      </c>
      <c r="K30" s="354">
        <v>7.4200000000000002E-2</v>
      </c>
      <c r="L30" s="354">
        <v>8.0399999999999999E-2</v>
      </c>
      <c r="M30" s="354">
        <v>7.1499999999999994E-2</v>
      </c>
      <c r="N30" s="354">
        <v>8.7499999999999994E-2</v>
      </c>
      <c r="O30" s="354">
        <v>9.2700000000000005E-2</v>
      </c>
      <c r="P30" s="354">
        <v>9.1999999999999998E-2</v>
      </c>
      <c r="Q30" s="354">
        <v>8.3500000000000005E-2</v>
      </c>
      <c r="R30" s="354">
        <v>8.7400000000000005E-2</v>
      </c>
      <c r="S30" s="354">
        <v>8.8900000000000007E-2</v>
      </c>
      <c r="T30" s="354">
        <v>8.4000000000000005E-2</v>
      </c>
      <c r="U30" s="354">
        <v>6.4000000000000001E-2</v>
      </c>
      <c r="V30" s="354">
        <v>8.6999999999999994E-2</v>
      </c>
      <c r="W30" s="354">
        <v>7.4999999999999997E-2</v>
      </c>
      <c r="X30" s="354">
        <v>7.5999999999999998E-2</v>
      </c>
      <c r="Y30" s="354">
        <v>8.1000000000000003E-2</v>
      </c>
      <c r="Z30" s="354">
        <v>8.4400000000000003E-2</v>
      </c>
      <c r="AA30" s="354">
        <v>7.9600000000000004E-2</v>
      </c>
      <c r="AB30" s="354">
        <v>8.2100000000000006E-2</v>
      </c>
      <c r="AC30" s="354">
        <v>8.0699999999999994E-2</v>
      </c>
      <c r="AD30" s="354">
        <v>8.2500000000000004E-2</v>
      </c>
      <c r="AE30" s="354">
        <v>7.1999999999999995E-2</v>
      </c>
      <c r="AF30" s="354">
        <v>6.9699999999999998E-2</v>
      </c>
      <c r="AG30" s="354">
        <v>6.9800000000000001E-2</v>
      </c>
      <c r="AH30" s="354">
        <v>7.6899999999999996E-2</v>
      </c>
      <c r="AI30" s="354">
        <v>5.5500000000000001E-2</v>
      </c>
      <c r="AJ30" s="354">
        <v>5.0099999999999999E-2</v>
      </c>
      <c r="AK30" s="354">
        <v>7.5700000000000003E-2</v>
      </c>
      <c r="AL30" s="354">
        <v>7.46E-2</v>
      </c>
      <c r="AM30" s="354">
        <v>7.3599999999999999E-2</v>
      </c>
      <c r="AN30" s="354">
        <v>7.2900000000000006E-2</v>
      </c>
      <c r="AO30" s="354">
        <v>9.8900100000000005E-2</v>
      </c>
      <c r="AP30" s="354">
        <v>7.51E-2</v>
      </c>
      <c r="AQ30" s="354">
        <v>4.4499999999999998E-2</v>
      </c>
      <c r="AR30" s="354">
        <v>6.6000000000000003E-2</v>
      </c>
      <c r="AS30" s="354">
        <v>7.6100000000000001E-2</v>
      </c>
      <c r="AT30" s="354">
        <v>6.7799999999999999E-2</v>
      </c>
      <c r="AU30" s="354">
        <v>6.2E-2</v>
      </c>
      <c r="AV30" s="354">
        <v>7.0499999999999993E-2</v>
      </c>
      <c r="AW30" s="354">
        <v>8.0199999999999994E-2</v>
      </c>
      <c r="AX30" s="354">
        <v>8.1500000000000003E-2</v>
      </c>
      <c r="AY30" s="354">
        <v>8.1000000000000003E-2</v>
      </c>
      <c r="AZ30" s="354">
        <v>7.6499999999999999E-2</v>
      </c>
      <c r="BA30" s="354">
        <v>7.6899999999999996E-2</v>
      </c>
      <c r="BB30" s="354">
        <v>7.2097854167E-2</v>
      </c>
      <c r="BC30" s="354">
        <v>7.1664431424000002E-2</v>
      </c>
      <c r="BD30" s="434" t="s">
        <v>1547</v>
      </c>
      <c r="BE30" s="434" t="s">
        <v>1547</v>
      </c>
      <c r="BF30" s="434" t="s">
        <v>1547</v>
      </c>
      <c r="BG30" s="434" t="s">
        <v>1547</v>
      </c>
      <c r="BH30" s="434" t="s">
        <v>1547</v>
      </c>
      <c r="BI30" s="434" t="s">
        <v>1547</v>
      </c>
      <c r="BJ30" s="434" t="s">
        <v>1547</v>
      </c>
      <c r="BK30" s="434" t="s">
        <v>1547</v>
      </c>
      <c r="BL30" s="434" t="s">
        <v>1547</v>
      </c>
      <c r="BM30" s="434" t="s">
        <v>1547</v>
      </c>
      <c r="BN30" s="434" t="s">
        <v>1547</v>
      </c>
      <c r="BO30" s="434" t="s">
        <v>1547</v>
      </c>
      <c r="BP30" s="434" t="s">
        <v>1547</v>
      </c>
      <c r="BQ30" s="434" t="s">
        <v>1547</v>
      </c>
      <c r="BR30" s="434" t="s">
        <v>1547</v>
      </c>
      <c r="BS30" s="434" t="s">
        <v>1547</v>
      </c>
      <c r="BT30" s="434" t="s">
        <v>1547</v>
      </c>
      <c r="BU30" s="434" t="s">
        <v>1547</v>
      </c>
      <c r="BV30" s="434" t="s">
        <v>1547</v>
      </c>
    </row>
    <row r="31" spans="1:74" ht="11.1" customHeight="1" x14ac:dyDescent="0.2">
      <c r="A31" s="413" t="s">
        <v>1003</v>
      </c>
      <c r="B31" s="487" t="s">
        <v>225</v>
      </c>
      <c r="C31" s="354">
        <v>1.6266448108</v>
      </c>
      <c r="D31" s="354">
        <v>1.6612325283</v>
      </c>
      <c r="E31" s="354">
        <v>1.6335897370000001</v>
      </c>
      <c r="F31" s="354">
        <v>1.6382600369</v>
      </c>
      <c r="G31" s="354">
        <v>1.4349867723</v>
      </c>
      <c r="H31" s="354">
        <v>1.2932322004000001</v>
      </c>
      <c r="I31" s="354">
        <v>1.3074425786999999</v>
      </c>
      <c r="J31" s="354">
        <v>1.3406465273999999</v>
      </c>
      <c r="K31" s="354">
        <v>1.3463219714000001</v>
      </c>
      <c r="L31" s="354">
        <v>1.3986568658</v>
      </c>
      <c r="M31" s="354">
        <v>1.4068150670999999</v>
      </c>
      <c r="N31" s="354">
        <v>1.4137594958999999</v>
      </c>
      <c r="O31" s="354">
        <v>1.3831290351000001</v>
      </c>
      <c r="P31" s="354">
        <v>1.5040807004000001</v>
      </c>
      <c r="Q31" s="354">
        <v>1.4754996674</v>
      </c>
      <c r="R31" s="354">
        <v>1.4814736670999999</v>
      </c>
      <c r="S31" s="354">
        <v>1.4679524889</v>
      </c>
      <c r="T31" s="354">
        <v>1.4642305734000001</v>
      </c>
      <c r="U31" s="354">
        <v>1.4790197131</v>
      </c>
      <c r="V31" s="354">
        <v>1.2492737749</v>
      </c>
      <c r="W31" s="354">
        <v>1.377587881</v>
      </c>
      <c r="X31" s="354">
        <v>1.6025738433000001</v>
      </c>
      <c r="Y31" s="354">
        <v>1.6221888533</v>
      </c>
      <c r="Z31" s="354">
        <v>1.6299682839</v>
      </c>
      <c r="AA31" s="354">
        <v>1.5929539548</v>
      </c>
      <c r="AB31" s="354">
        <v>1.61632595</v>
      </c>
      <c r="AC31" s="354">
        <v>1.5646721226</v>
      </c>
      <c r="AD31" s="354">
        <v>1.4292362891999999</v>
      </c>
      <c r="AE31" s="354">
        <v>1.5421578132</v>
      </c>
      <c r="AF31" s="354">
        <v>1.1784194798000001</v>
      </c>
      <c r="AG31" s="354">
        <v>1.3712328132</v>
      </c>
      <c r="AH31" s="354">
        <v>1.1811830000000001</v>
      </c>
      <c r="AI31" s="354">
        <v>1.3063203132000001</v>
      </c>
      <c r="AJ31" s="354">
        <v>1.3970328132000001</v>
      </c>
      <c r="AK31" s="354">
        <v>1.6285136465000001</v>
      </c>
      <c r="AL31" s="354">
        <v>1.6351329999999999</v>
      </c>
      <c r="AM31" s="354">
        <v>1.6382078132</v>
      </c>
      <c r="AN31" s="354">
        <v>1.5941000000000001</v>
      </c>
      <c r="AO31" s="354">
        <v>1.5963000000000001</v>
      </c>
      <c r="AP31" s="354">
        <v>1.6129</v>
      </c>
      <c r="AQ31" s="354">
        <v>1.556</v>
      </c>
      <c r="AR31" s="354">
        <v>1.5570999999999999</v>
      </c>
      <c r="AS31" s="354">
        <v>1.4770000000000001</v>
      </c>
      <c r="AT31" s="354">
        <v>1.4236</v>
      </c>
      <c r="AU31" s="354">
        <v>1.5754999999999999</v>
      </c>
      <c r="AV31" s="354">
        <v>1.5955999999999999</v>
      </c>
      <c r="AW31" s="354">
        <v>1.5334211465000001</v>
      </c>
      <c r="AX31" s="354">
        <v>1.5802078131999999</v>
      </c>
      <c r="AY31" s="354">
        <v>1.5837578132000001</v>
      </c>
      <c r="AZ31" s="354">
        <v>1.5744035028000001</v>
      </c>
      <c r="BA31" s="354">
        <v>1.5789828131999999</v>
      </c>
      <c r="BB31" s="354">
        <v>1.5491019798000001</v>
      </c>
      <c r="BC31" s="354">
        <v>1.5199905326000001</v>
      </c>
      <c r="BD31" s="434" t="s">
        <v>1547</v>
      </c>
      <c r="BE31" s="434" t="s">
        <v>1547</v>
      </c>
      <c r="BF31" s="434" t="s">
        <v>1547</v>
      </c>
      <c r="BG31" s="434" t="s">
        <v>1547</v>
      </c>
      <c r="BH31" s="434" t="s">
        <v>1547</v>
      </c>
      <c r="BI31" s="434" t="s">
        <v>1547</v>
      </c>
      <c r="BJ31" s="434" t="s">
        <v>1547</v>
      </c>
      <c r="BK31" s="434" t="s">
        <v>1547</v>
      </c>
      <c r="BL31" s="434" t="s">
        <v>1547</v>
      </c>
      <c r="BM31" s="434" t="s">
        <v>1547</v>
      </c>
      <c r="BN31" s="434" t="s">
        <v>1547</v>
      </c>
      <c r="BO31" s="434" t="s">
        <v>1547</v>
      </c>
      <c r="BP31" s="434" t="s">
        <v>1547</v>
      </c>
      <c r="BQ31" s="434" t="s">
        <v>1547</v>
      </c>
      <c r="BR31" s="434" t="s">
        <v>1547</v>
      </c>
      <c r="BS31" s="434" t="s">
        <v>1547</v>
      </c>
      <c r="BT31" s="434" t="s">
        <v>1547</v>
      </c>
      <c r="BU31" s="434" t="s">
        <v>1547</v>
      </c>
      <c r="BV31" s="434" t="s">
        <v>1547</v>
      </c>
    </row>
    <row r="32" spans="1:74" ht="11.1" customHeight="1" x14ac:dyDescent="0.2">
      <c r="A32" s="413" t="s">
        <v>1004</v>
      </c>
      <c r="B32" s="487" t="s">
        <v>209</v>
      </c>
      <c r="C32" s="354">
        <v>0.53116824353000003</v>
      </c>
      <c r="D32" s="354">
        <v>0.51144049657000001</v>
      </c>
      <c r="E32" s="354">
        <v>0.51352528693999999</v>
      </c>
      <c r="F32" s="354">
        <v>0.42778438516</v>
      </c>
      <c r="G32" s="354">
        <v>0.41577949475999998</v>
      </c>
      <c r="H32" s="354">
        <v>0.43704727596999998</v>
      </c>
      <c r="I32" s="354">
        <v>0.45378978173000001</v>
      </c>
      <c r="J32" s="354">
        <v>0.44086374160000003</v>
      </c>
      <c r="K32" s="354">
        <v>0.43241549875000002</v>
      </c>
      <c r="L32" s="354">
        <v>0.43221760439000001</v>
      </c>
      <c r="M32" s="354">
        <v>0.44475978990999998</v>
      </c>
      <c r="N32" s="354">
        <v>0.44882333591000001</v>
      </c>
      <c r="O32" s="354">
        <v>0.46116100961000001</v>
      </c>
      <c r="P32" s="354">
        <v>0.44585743478000001</v>
      </c>
      <c r="Q32" s="354">
        <v>0.43518883277999998</v>
      </c>
      <c r="R32" s="354">
        <v>0.42632999999999999</v>
      </c>
      <c r="S32" s="354">
        <v>0.44490000000000002</v>
      </c>
      <c r="T32" s="354">
        <v>0.44045000000000001</v>
      </c>
      <c r="U32" s="354">
        <v>0.4</v>
      </c>
      <c r="V32" s="354">
        <v>0.38300000000000001</v>
      </c>
      <c r="W32" s="354">
        <v>0.38796999999999998</v>
      </c>
      <c r="X32" s="354">
        <v>0.37</v>
      </c>
      <c r="Y32" s="354">
        <v>0.40600000000000003</v>
      </c>
      <c r="Z32" s="354">
        <v>0.41599999999999998</v>
      </c>
      <c r="AA32" s="354">
        <v>0.40200000000000002</v>
      </c>
      <c r="AB32" s="354">
        <v>0.441</v>
      </c>
      <c r="AC32" s="354">
        <v>0.40300000000000002</v>
      </c>
      <c r="AD32" s="354">
        <v>0.39900000000000002</v>
      </c>
      <c r="AE32" s="354">
        <v>0.379</v>
      </c>
      <c r="AF32" s="354">
        <v>0.40600000000000003</v>
      </c>
      <c r="AG32" s="354">
        <v>0.34499999999999997</v>
      </c>
      <c r="AH32" s="354">
        <v>0.39100000000000001</v>
      </c>
      <c r="AI32" s="354">
        <v>0.39700000000000002</v>
      </c>
      <c r="AJ32" s="354">
        <v>0.39300000000000002</v>
      </c>
      <c r="AK32" s="354">
        <v>0.41</v>
      </c>
      <c r="AL32" s="354">
        <v>0.40300000000000002</v>
      </c>
      <c r="AM32" s="354">
        <v>0.38500000000000001</v>
      </c>
      <c r="AN32" s="354">
        <v>0.39900000000000002</v>
      </c>
      <c r="AO32" s="354">
        <v>0.39200000000000002</v>
      </c>
      <c r="AP32" s="354">
        <v>0.375</v>
      </c>
      <c r="AQ32" s="354">
        <v>0.34499999999999997</v>
      </c>
      <c r="AR32" s="354">
        <v>0.371</v>
      </c>
      <c r="AS32" s="354">
        <v>0.378</v>
      </c>
      <c r="AT32" s="354">
        <v>0.33600000000000002</v>
      </c>
      <c r="AU32" s="354">
        <v>0.36499999999999999</v>
      </c>
      <c r="AV32" s="354">
        <v>0.375</v>
      </c>
      <c r="AW32" s="354">
        <v>0.378</v>
      </c>
      <c r="AX32" s="354">
        <v>0.376</v>
      </c>
      <c r="AY32" s="354">
        <v>0.36299999999999999</v>
      </c>
      <c r="AZ32" s="354">
        <v>0.36799999999999999</v>
      </c>
      <c r="BA32" s="354">
        <v>0.36615384615000002</v>
      </c>
      <c r="BB32" s="354">
        <v>0.36415384615000002</v>
      </c>
      <c r="BC32" s="354">
        <v>0.36215384615000001</v>
      </c>
      <c r="BD32" s="434" t="s">
        <v>1547</v>
      </c>
      <c r="BE32" s="434" t="s">
        <v>1547</v>
      </c>
      <c r="BF32" s="434" t="s">
        <v>1547</v>
      </c>
      <c r="BG32" s="434" t="s">
        <v>1547</v>
      </c>
      <c r="BH32" s="434" t="s">
        <v>1547</v>
      </c>
      <c r="BI32" s="434" t="s">
        <v>1547</v>
      </c>
      <c r="BJ32" s="434" t="s">
        <v>1547</v>
      </c>
      <c r="BK32" s="434" t="s">
        <v>1547</v>
      </c>
      <c r="BL32" s="434" t="s">
        <v>1547</v>
      </c>
      <c r="BM32" s="434" t="s">
        <v>1547</v>
      </c>
      <c r="BN32" s="434" t="s">
        <v>1547</v>
      </c>
      <c r="BO32" s="434" t="s">
        <v>1547</v>
      </c>
      <c r="BP32" s="434" t="s">
        <v>1547</v>
      </c>
      <c r="BQ32" s="434" t="s">
        <v>1547</v>
      </c>
      <c r="BR32" s="434" t="s">
        <v>1547</v>
      </c>
      <c r="BS32" s="434" t="s">
        <v>1547</v>
      </c>
      <c r="BT32" s="434" t="s">
        <v>1547</v>
      </c>
      <c r="BU32" s="434" t="s">
        <v>1547</v>
      </c>
      <c r="BV32" s="434" t="s">
        <v>1547</v>
      </c>
    </row>
    <row r="33" spans="1:74" ht="11.1" customHeight="1" x14ac:dyDescent="0.2">
      <c r="A33" s="413" t="s">
        <v>1005</v>
      </c>
      <c r="B33" s="487" t="s">
        <v>210</v>
      </c>
      <c r="C33" s="354">
        <v>1.7242</v>
      </c>
      <c r="D33" s="354">
        <v>1.7293000000000001</v>
      </c>
      <c r="E33" s="354">
        <v>1.7467999999999999</v>
      </c>
      <c r="F33" s="354">
        <v>1.7265999999999999</v>
      </c>
      <c r="G33" s="354">
        <v>1.6419999999999999</v>
      </c>
      <c r="H33" s="354">
        <v>1.6161000000000001</v>
      </c>
      <c r="I33" s="354">
        <v>1.6040000000000001</v>
      </c>
      <c r="J33" s="354">
        <v>1.6336999999999999</v>
      </c>
      <c r="K33" s="354">
        <v>1.6440999999999999</v>
      </c>
      <c r="L33" s="354">
        <v>1.6271</v>
      </c>
      <c r="M33" s="354">
        <v>1.6327</v>
      </c>
      <c r="N33" s="354">
        <v>1.6489</v>
      </c>
      <c r="O33" s="354">
        <v>1.6485000000000001</v>
      </c>
      <c r="P33" s="354">
        <v>1.6665000000000001</v>
      </c>
      <c r="Q33" s="354">
        <v>1.6981999999999999</v>
      </c>
      <c r="R33" s="354">
        <v>1.6952</v>
      </c>
      <c r="S33" s="354">
        <v>1.6828000000000001</v>
      </c>
      <c r="T33" s="354">
        <v>1.681</v>
      </c>
      <c r="U33" s="354">
        <v>1.6694</v>
      </c>
      <c r="V33" s="354">
        <v>1.6162000000000001</v>
      </c>
      <c r="W33" s="354">
        <v>1.6656</v>
      </c>
      <c r="X33" s="354">
        <v>1.6516999999999999</v>
      </c>
      <c r="Y33" s="354">
        <v>1.6526000000000001</v>
      </c>
      <c r="Z33" s="354">
        <v>1.65</v>
      </c>
      <c r="AA33" s="354">
        <v>1.6519999999999999</v>
      </c>
      <c r="AB33" s="354">
        <v>1.6337999999999999</v>
      </c>
      <c r="AC33" s="354">
        <v>1.625</v>
      </c>
      <c r="AD33" s="354">
        <v>1.607</v>
      </c>
      <c r="AE33" s="354">
        <v>1.6161000000000001</v>
      </c>
      <c r="AF33" s="354">
        <v>1.6242000000000001</v>
      </c>
      <c r="AG33" s="354">
        <v>1.6205989525</v>
      </c>
      <c r="AH33" s="354">
        <v>1.6258999999999999</v>
      </c>
      <c r="AI33" s="354">
        <v>1.618344234</v>
      </c>
      <c r="AJ33" s="354">
        <v>1.6312075399999999</v>
      </c>
      <c r="AK33" s="354">
        <v>1.6391450000000001</v>
      </c>
      <c r="AL33" s="354">
        <v>1.657985</v>
      </c>
      <c r="AM33" s="354">
        <v>1.7095199999999999</v>
      </c>
      <c r="AN33" s="354">
        <v>1.6425000000000001</v>
      </c>
      <c r="AO33" s="354">
        <v>1.6545000000000001</v>
      </c>
      <c r="AP33" s="354">
        <v>1.6666000000000001</v>
      </c>
      <c r="AQ33" s="354">
        <v>1.6752</v>
      </c>
      <c r="AR33" s="354">
        <v>1.6711</v>
      </c>
      <c r="AS33" s="354">
        <v>1.6365000000000001</v>
      </c>
      <c r="AT33" s="354">
        <v>1.6664000000000001</v>
      </c>
      <c r="AU33" s="354">
        <v>1.6557999999999999</v>
      </c>
      <c r="AV33" s="354">
        <v>1.6389</v>
      </c>
      <c r="AW33" s="354">
        <v>1.6294999999999999</v>
      </c>
      <c r="AX33" s="354">
        <v>1.625</v>
      </c>
      <c r="AY33" s="354">
        <v>1.6017999999999999</v>
      </c>
      <c r="AZ33" s="354">
        <v>1.597</v>
      </c>
      <c r="BA33" s="354">
        <v>1.5949</v>
      </c>
      <c r="BB33" s="354">
        <v>1.5816330000000001</v>
      </c>
      <c r="BC33" s="354">
        <v>1.5756969999999999</v>
      </c>
      <c r="BD33" s="434" t="s">
        <v>1547</v>
      </c>
      <c r="BE33" s="434" t="s">
        <v>1547</v>
      </c>
      <c r="BF33" s="434" t="s">
        <v>1547</v>
      </c>
      <c r="BG33" s="434" t="s">
        <v>1547</v>
      </c>
      <c r="BH33" s="434" t="s">
        <v>1547</v>
      </c>
      <c r="BI33" s="434" t="s">
        <v>1547</v>
      </c>
      <c r="BJ33" s="434" t="s">
        <v>1547</v>
      </c>
      <c r="BK33" s="434" t="s">
        <v>1547</v>
      </c>
      <c r="BL33" s="434" t="s">
        <v>1547</v>
      </c>
      <c r="BM33" s="434" t="s">
        <v>1547</v>
      </c>
      <c r="BN33" s="434" t="s">
        <v>1547</v>
      </c>
      <c r="BO33" s="434" t="s">
        <v>1547</v>
      </c>
      <c r="BP33" s="434" t="s">
        <v>1547</v>
      </c>
      <c r="BQ33" s="434" t="s">
        <v>1547</v>
      </c>
      <c r="BR33" s="434" t="s">
        <v>1547</v>
      </c>
      <c r="BS33" s="434" t="s">
        <v>1547</v>
      </c>
      <c r="BT33" s="434" t="s">
        <v>1547</v>
      </c>
      <c r="BU33" s="434" t="s">
        <v>1547</v>
      </c>
      <c r="BV33" s="434" t="s">
        <v>1547</v>
      </c>
    </row>
    <row r="34" spans="1:74" ht="11.1" customHeight="1" x14ac:dyDescent="0.2">
      <c r="A34" s="413" t="s">
        <v>1006</v>
      </c>
      <c r="B34" s="487" t="s">
        <v>228</v>
      </c>
      <c r="C34" s="354">
        <v>0.82175767742000005</v>
      </c>
      <c r="D34" s="354">
        <v>0.80326706897</v>
      </c>
      <c r="E34" s="354">
        <v>0.93608367741999998</v>
      </c>
      <c r="F34" s="354">
        <v>0.94696829999999999</v>
      </c>
      <c r="G34" s="354">
        <v>0.66700000000000004</v>
      </c>
      <c r="H34" s="354">
        <v>0.68300000000000005</v>
      </c>
      <c r="I34" s="354">
        <v>0.67100000000000004</v>
      </c>
      <c r="J34" s="354">
        <v>0.72</v>
      </c>
      <c r="K34" s="354">
        <v>0.71799999999999997</v>
      </c>
      <c r="L34" s="354">
        <v>0.72099999999999997</v>
      </c>
      <c r="M34" s="354">
        <v>0.72</v>
      </c>
      <c r="N34" s="354">
        <v>0.72199999999999998</v>
      </c>
      <c r="O34" s="354">
        <v>0.73</v>
      </c>
      <c r="P34" s="354">
        <v>0.72899999999999998</v>
      </c>
      <c r="Q34" s="354">
        <v>0.73</v>
      </c>
      <c r="R34" s="354">
        <v>0.73099999999999998</v>
      </c>
      <c r="S34" s="354">
        <v>0.74</v>
      </c>
      <c r="T34" s="354">
        <v>0.74399999999999999</v>
      </c>
      <c r="U34" s="354">
        <v>0.75</v>
      </c>
      <c r="V34" s="354">
        <v>0.75600000000000001</v>
      </c>
      <c r="W34" s="354">
        <v>0.76400000000000001</v>
      </c>
      <c r="X34" s="354">
        <v>0.77200000000000002</v>
      </c>
      <c r="Y34" s="354">
        <v>0.77600000000000002</v>
      </c>
      <c r="Z34" s="354">
        <v>0.79500000000000004</v>
      </c>
      <c r="AA34" s="354">
        <v>0.81</v>
      </c>
      <c r="AB34" s="354">
        <v>0.81799999999999995</v>
      </c>
      <c r="AC34" s="354">
        <v>0.82899999999999996</v>
      </c>
      <c r="AD34" s="354">
        <v>0.83799999999999997</v>
      </c>
      <c r="AE34" s="354">
        <v>0.83899999999999997</v>
      </c>
      <c r="AF34" s="354">
        <v>0.85199999999999998</v>
      </c>
      <c r="AG34" s="354">
        <v>0.86499999999999999</v>
      </c>
      <c r="AH34" s="354">
        <v>0.88</v>
      </c>
      <c r="AI34" s="354">
        <v>0.88200000000000001</v>
      </c>
      <c r="AJ34" s="354">
        <v>0.879</v>
      </c>
      <c r="AK34" s="354">
        <v>0.84099999999999997</v>
      </c>
      <c r="AL34" s="354">
        <v>0.84</v>
      </c>
      <c r="AM34" s="354">
        <v>0.83799999999999997</v>
      </c>
      <c r="AN34" s="354">
        <v>0.83599999999999997</v>
      </c>
      <c r="AO34" s="354">
        <v>0.83699999999999997</v>
      </c>
      <c r="AP34" s="354">
        <v>0.83899999999999997</v>
      </c>
      <c r="AQ34" s="354">
        <v>0.81299999999999994</v>
      </c>
      <c r="AR34" s="354">
        <v>0.80179999999999996</v>
      </c>
      <c r="AS34" s="354">
        <v>0.80089999999999995</v>
      </c>
      <c r="AT34" s="354">
        <v>0.80179999999999996</v>
      </c>
      <c r="AU34" s="354">
        <v>0.80189999999999995</v>
      </c>
      <c r="AV34" s="354">
        <v>0.8014</v>
      </c>
      <c r="AW34" s="354">
        <v>0.801875</v>
      </c>
      <c r="AX34" s="354">
        <v>0.80116799999999999</v>
      </c>
      <c r="AY34" s="354">
        <v>0.77196500000000001</v>
      </c>
      <c r="AZ34" s="354">
        <v>0.76190000000000002</v>
      </c>
      <c r="BA34" s="354">
        <v>0.75949999999999995</v>
      </c>
      <c r="BB34" s="354">
        <v>0.75860000000000005</v>
      </c>
      <c r="BC34" s="354">
        <v>0.75900000000000001</v>
      </c>
      <c r="BD34" s="434" t="s">
        <v>1547</v>
      </c>
      <c r="BE34" s="434" t="s">
        <v>1547</v>
      </c>
      <c r="BF34" s="434" t="s">
        <v>1547</v>
      </c>
      <c r="BG34" s="434" t="s">
        <v>1547</v>
      </c>
      <c r="BH34" s="434" t="s">
        <v>1547</v>
      </c>
      <c r="BI34" s="434" t="s">
        <v>1547</v>
      </c>
      <c r="BJ34" s="434" t="s">
        <v>1547</v>
      </c>
      <c r="BK34" s="434" t="s">
        <v>1547</v>
      </c>
      <c r="BL34" s="434" t="s">
        <v>1547</v>
      </c>
      <c r="BM34" s="434" t="s">
        <v>1547</v>
      </c>
      <c r="BN34" s="434" t="s">
        <v>1547</v>
      </c>
      <c r="BO34" s="434" t="s">
        <v>1547</v>
      </c>
      <c r="BP34" s="434" t="s">
        <v>1547</v>
      </c>
      <c r="BQ34" s="434" t="s">
        <v>1547</v>
      </c>
      <c r="BR34" s="434" t="s">
        <v>1547</v>
      </c>
      <c r="BS34" s="434" t="s">
        <v>1547</v>
      </c>
      <c r="BT34" s="434" t="s">
        <v>1547</v>
      </c>
      <c r="BU34" s="434" t="s">
        <v>1547</v>
      </c>
      <c r="BV34" s="434" t="s">
        <v>1547</v>
      </c>
    </row>
    <row r="35" spans="1:74" ht="11.1" customHeight="1" x14ac:dyDescent="0.2">
      <c r="A35" s="413" t="s">
        <v>1007</v>
      </c>
      <c r="B35" s="487" t="s">
        <v>226</v>
      </c>
      <c r="C35" s="354">
        <v>10.423999999999999</v>
      </c>
      <c r="D35" s="354">
        <v>10.401</v>
      </c>
      <c r="E35" s="354">
        <v>10.417999999999999</v>
      </c>
      <c r="F35" s="354">
        <v>10.532</v>
      </c>
      <c r="G35" s="354">
        <v>8.6140000000000008</v>
      </c>
      <c r="H35" s="354">
        <v>8.5920000000000005</v>
      </c>
      <c r="I35" s="354">
        <v>8.6219999999999999</v>
      </c>
      <c r="J35" s="354">
        <v>9.0540000000000003</v>
      </c>
      <c r="K35" s="354">
        <v>9.1110000000000007</v>
      </c>
      <c r="L35" s="354">
        <v>9.1029999999999998</v>
      </c>
      <c r="M35" s="354">
        <v>9.1140000000000008</v>
      </c>
      <c r="N35" s="354">
        <v>9.14</v>
      </c>
      <c r="O35" s="354">
        <v>9.234</v>
      </c>
      <c r="P35" s="354">
        <v>9.1890000000000001</v>
      </c>
      <c r="Q35" s="354">
        <v>9.3450000000000006</v>
      </c>
      <c r="R35" s="354">
        <v>9.5410000000000004</v>
      </c>
      <c r="S35" s="354">
        <v>9.5310000000000006</v>
      </c>
      <c r="T35" s="354">
        <v>9.5429999999999993</v>
      </c>
      <c r="U35" s="354">
        <v>9.6229999999999993</v>
      </c>
      <c r="V35" s="354">
        <v>9.7289999999999992</v>
      </c>
      <c r="W35" s="354">
        <v>9.8219999999999992</v>
      </c>
      <c r="X35" s="354">
        <v>9.9209999999999994</v>
      </c>
      <c r="Y35" s="354">
        <v>9.9559999999999995</v>
      </c>
      <c r="Z35" s="354">
        <v>9.9770000000000003</v>
      </c>
      <c r="AA35" s="354">
        <v>10.066000000000001</v>
      </c>
      <c r="AB35" s="354">
        <v>10.047000000000001</v>
      </c>
      <c r="AC35" s="354">
        <v>10.01</v>
      </c>
      <c r="AD35" s="354">
        <v>9.1549999999999994</v>
      </c>
      <c r="AE35" s="354">
        <v>9.2579999999999991</v>
      </c>
      <c r="AF35" s="354">
        <v>9.8019999999999996</v>
      </c>
      <c r="AG35" s="354">
        <v>9.82</v>
      </c>
      <c r="AH35" s="354">
        <v>9.7680000000000007</v>
      </c>
      <c r="AI35" s="354">
        <v>9.7509999999999994</v>
      </c>
      <c r="AJ35" s="354">
        <v>9.6929999999999996</v>
      </c>
      <c r="AK35" s="354">
        <v>9.8160000000000007</v>
      </c>
      <c r="AL35" s="354">
        <v>9.8320000000000007</v>
      </c>
      <c r="AM35" s="354">
        <v>9.7828400000000002</v>
      </c>
      <c r="AN35" s="354">
        <v>9.9428400000000003</v>
      </c>
      <c r="AO35" s="354">
        <v>9.6418400000000002</v>
      </c>
      <c r="AP35" s="354">
        <v>9.5418400000000005</v>
      </c>
      <c r="AQ35" s="354">
        <v>9.5337999999999994</v>
      </c>
      <c r="AR35" s="354">
        <v>9.4738000000000007</v>
      </c>
      <c r="AS35" s="354">
        <v>9.4847999999999999</v>
      </c>
      <c r="AT35" s="354">
        <v>9.4778000000000002</v>
      </c>
      <c r="AU35" s="354">
        <v>9.5028000000000006</v>
      </c>
      <c r="AV35" s="354">
        <v>9.5277999999999992</v>
      </c>
      <c r="AW35" s="354">
        <v>9.5278399999999994</v>
      </c>
      <c r="AX35" s="354">
        <v>9.5278399999999994</v>
      </c>
      <c r="AY35" s="354">
        <v>9.5028400000000008</v>
      </c>
      <c r="AZ35" s="354">
        <v>9.4277999999999995</v>
      </c>
      <c r="BA35" s="354">
        <v>9.4027999999999992</v>
      </c>
      <c r="BB35" s="354">
        <v>9.3027999999999995</v>
      </c>
      <c r="BC35" s="354">
        <v>9.2027999999999999</v>
      </c>
      <c r="BD35" s="434" t="s">
        <v>1547</v>
      </c>
      <c r="BE35" s="434" t="s">
        <v>1547</v>
      </c>
      <c r="BF35" s="434" t="s">
        <v>1547</v>
      </c>
      <c r="BG35" s="434" t="s">
        <v>1547</v>
      </c>
      <c r="BH35" s="434" t="s">
        <v>1547</v>
      </c>
      <c r="BI35" s="434" t="s">
        <v>1547</v>
      </c>
      <c r="BJ35" s="434" t="s">
        <v>1547</v>
      </c>
      <c r="BK35" s="434" t="s">
        <v>1547</v>
      </c>
      <c r="BL35" s="434" t="s">
        <v>1547</v>
      </c>
      <c r="BM35" s="434" t="s">
        <v>1547</v>
      </c>
      <c r="BN35" s="434" t="s">
        <v>1547</v>
      </c>
      <c r="BO35" s="434" t="s">
        <v>1547</v>
      </c>
      <c r="BP35" s="434" t="s">
        <v>1547</v>
      </c>
      <c r="BQ35" s="434" t="s">
        <v>1547</v>
      </c>
      <c r="BR35" s="434" t="s">
        <v>1547</v>
      </c>
      <c r="BS35" s="434" t="s">
        <v>1547</v>
      </c>
      <c r="BT35" s="434" t="s">
        <v>1547</v>
      </c>
      <c r="BU35" s="434" t="s">
        <v>1547</v>
      </c>
      <c r="BV35" s="434" t="s">
        <v>1547</v>
      </c>
    </row>
    <row r="36" spans="1:74" ht="11.1" customHeight="1" x14ac:dyDescent="0.2">
      <c r="A36" s="413" t="s">
        <v>1008</v>
      </c>
      <c r="B36" s="487" t="s">
        <v>618</v>
      </c>
      <c r="C36" s="354">
        <v>0.15649420750000001</v>
      </c>
      <c r="D36" s="354">
        <v>0.15028043366999999</v>
      </c>
      <c r="E36" s="354">
        <v>0.15569391317</v>
      </c>
      <c r="F36" s="354">
        <v>0.1515197365</v>
      </c>
      <c r="G36" s="354">
        <v>0.15614186817</v>
      </c>
      <c r="H36" s="354">
        <v>0.15116222317</v>
      </c>
      <c r="I36" s="354">
        <v>0.16143501817</v>
      </c>
      <c r="J36" s="354">
        <v>0.17078794983000001</v>
      </c>
      <c r="K36" s="354">
        <v>0.17806088649999999</v>
      </c>
      <c r="L36" s="354">
        <v>0.17435210649999999</v>
      </c>
      <c r="M36" s="354">
        <v>0.17173773482999999</v>
      </c>
      <c r="N36" s="354">
        <v>0.17198991150000001</v>
      </c>
      <c r="O36" s="354">
        <v>0.16730964933</v>
      </c>
      <c r="P36" s="354">
        <v>0.16272318332999999</v>
      </c>
      <c r="Q36" s="354">
        <v>0.15232433433000001</v>
      </c>
      <c r="R36" s="354">
        <v>0.15415143033000001</v>
      </c>
      <c r="S36" s="354">
        <v>0.15589967699999999</v>
      </c>
      <c r="T36" s="354">
        <v>0.160555222</v>
      </c>
      <c r="U36" s="354">
        <v>0.15794232033</v>
      </c>
      <c r="V36" s="354">
        <v>0.14966812733000001</v>
      </c>
      <c r="W36" s="354">
        <v>0.15608389967</v>
      </c>
      <c r="X36" s="354">
        <v>0.16064390033000001</v>
      </c>
      <c r="Y36" s="354">
        <v>0.15763070428000001</v>
      </c>
      <c r="Z36" s="354">
        <v>0.151073121</v>
      </c>
      <c r="AA36" s="354">
        <v>0.15394946232000001</v>
      </c>
      <c r="AB36" s="354">
        <v>0.15982827893000001</v>
      </c>
      <c r="AC36" s="354">
        <v>0.15084302399999999</v>
      </c>
      <c r="AD36" s="354">
        <v>0.15502636567</v>
      </c>
      <c r="AE36" s="354">
        <v>0.15337201735</v>
      </c>
      <c r="AF36" s="354">
        <v>0.15522743899999999</v>
      </c>
      <c r="AG36" s="354">
        <v>0.15683343297999999</v>
      </c>
      <c r="AH36" s="354">
        <v>0.15813099999999999</v>
      </c>
      <c r="AI36" s="354">
        <v>0.16265841620999999</v>
      </c>
      <c r="AJ36" s="354">
        <v>0.15949658954000001</v>
      </c>
      <c r="AK36" s="354">
        <v>0.15148937889</v>
      </c>
      <c r="AL36" s="354">
        <v>0.14504400000000001</v>
      </c>
      <c r="AM36" s="354">
        <v>0.13954844382000001</v>
      </c>
      <c r="AN36" s="354">
        <v>0.13600000000000001</v>
      </c>
      <c r="AO36" s="354">
        <v>0.1245</v>
      </c>
      <c r="AP36" s="354">
        <v>0.1176</v>
      </c>
      <c r="AQ36" s="354">
        <v>0.13400000000000001</v>
      </c>
      <c r="AR36" s="354">
        <v>0.14729999999999999</v>
      </c>
      <c r="AS36" s="354">
        <v>0.157</v>
      </c>
      <c r="AT36" s="354">
        <v>0.15720000000000001</v>
      </c>
      <c r="AU36" s="354">
        <v>0.1764</v>
      </c>
      <c r="AV36" s="354">
        <v>0.18240000000000001</v>
      </c>
      <c r="AW36" s="354">
        <v>0.16</v>
      </c>
      <c r="AX36" s="354">
        <v>0.16</v>
      </c>
      <c r="AY36" s="354">
        <v>0.16</v>
      </c>
      <c r="AZ36" s="354">
        <v>0.16</v>
      </c>
      <c r="BA36" s="354">
        <v>0.08</v>
      </c>
      <c r="BB36" s="354">
        <v>7.0000000000000007E-2</v>
      </c>
      <c r="BC36" s="354">
        <v>0.06</v>
      </c>
      <c r="BD36" s="434" t="s">
        <v>1547</v>
      </c>
      <c r="BE36" s="434" t="s">
        <v>1547</v>
      </c>
      <c r="BF36" s="434" t="s">
        <v>1547</v>
      </c>
      <c r="BG36" s="434" t="s">
        <v>1547</v>
      </c>
      <c r="BH36" s="434" t="s">
        <v>1547</v>
      </c>
      <c r="BI36" s="434" t="s">
        <v>1547</v>
      </c>
      <c r="BJ36" s="434" t="s">
        <v>1547</v>
      </c>
      <c r="BK36" s="434" t="s">
        <v>1547</v>
      </c>
      <c r="BL36" s="434" t="s">
        <v>1547</v>
      </c>
      <c r="BM36" s="434" t="s">
        <v>1547</v>
      </c>
      <c r="BN36" s="434" t="s">
        <v>1547</v>
      </c>
      <c r="BO36" s="434" t="s">
        <v>1547</v>
      </c>
      <c r="BP36" s="434" t="s">
        <v>1547</v>
      </c>
      <c r="BQ36" s="434" t="s">
        <v>1547</v>
      </c>
      <c r="BR36" s="434" t="s">
        <v>1547</v>
      </c>
      <c r="BS36" s="434" t="s">
        <v>1547</v>
      </c>
      <c r="BT36" s="434" t="s">
        <v>1547</v>
      </c>
      <c r="BU36" s="434" t="s">
        <v>1547</v>
      </c>
      <c r="BV36" s="434" t="s">
        <v>1547</v>
      </c>
    </row>
    <row r="37" spans="1:74" ht="11.1" customHeight="1" x14ac:dyDescent="0.2">
      <c r="A37" s="413" t="s">
        <v>1009</v>
      </c>
      <c r="B37" s="487" t="s">
        <v>993</v>
      </c>
      <c r="C37" s="354">
        <v>7.0363872667000005E-2</v>
      </c>
      <c r="D37" s="354">
        <v>6.8821365667000006E-2</v>
      </c>
      <c r="E37" s="354">
        <v>6.7226279999999999E-2</v>
      </c>
      <c r="F37" s="354">
        <v>6.5660581667000006E-2</v>
      </c>
      <c r="G37" s="354">
        <v>6.4235559999999997E-2</v>
      </c>
      <c r="H37" s="354">
        <v>6.3781729667000006E-2</v>
      </c>
      <c r="I37" s="354">
        <v>6.2584067332999996E-2</v>
      </c>
      <c r="J37" s="354">
        <v>6.1357810999999998E-2</v>
      </c>
      <c r="K37" s="354">
        <v>5.9415210667E-2</v>
      </c>
      <c r="L37" s="354">
        <v>5.9143000000000001E-2</v>
      </c>
      <c r="M37" s="354">
        <v>5.9143000000000001E-2</v>
      </c>
      <c r="N37" s="354">
        <v>6.1761999999999997E-2</v>
      </c>
      <c r="O37" s="354">
        <v>6.4380999999999994E-2</v>
      </c>
      <c r="P37" s="354">
        <v>6.4876666666999996E-2</v>
      </c>
      <c r="Q37" s="354">
        <v>6.2753333332999997E-2</v>
      </c>
      <c r="R37" s="354">
        <v>6.0630000000000003E-2</v>
      </c>
      <c r="S37" s="354">
        <v>6.0630000000000003E-2</v>
      </c>
      <c r="T37" s="354">
        <v>6.0630000000000003E-2</v>
      </c>
      <c r="U37" s="354">
        <v>6.0630000000000003E-2</v>
      </c>
      <c r="V37" s="354">
        <v>6.0630000000000003E-2</v>
      </c>
      <c r="W37" s="354">
        <v>6.0630000000000003E-2</v>
      </c>
      <c r="X37" s="354">
        <v>6.0630000000000003E-2</v>
      </c>
      <c r="Y37" s="354">
        <v>6.0630000000000003E-2</v>
      </c>
      <c r="Z37" s="354">
        <v>6.1805806667000002E-2</v>
      </c>
      <c r="AA37" s="354">
        <v>6.3971041000000006E-2</v>
      </c>
      <c r="AB37" s="354">
        <v>6.5821594999999997E-2</v>
      </c>
      <c r="AC37" s="354">
        <v>6.6511676332999994E-2</v>
      </c>
      <c r="AD37" s="354">
        <v>6.5543143999999998E-2</v>
      </c>
      <c r="AE37" s="354">
        <v>6.5546254333000001E-2</v>
      </c>
      <c r="AF37" s="354">
        <v>6.3753998332999995E-2</v>
      </c>
      <c r="AG37" s="354">
        <v>6.2965193333000005E-2</v>
      </c>
      <c r="AH37" s="354">
        <v>6.2242503667000001E-2</v>
      </c>
      <c r="AI37" s="354">
        <v>6.3473707333000007E-2</v>
      </c>
      <c r="AJ37" s="354">
        <v>6.5306079000000003E-2</v>
      </c>
      <c r="AK37" s="354">
        <v>6.6489744667E-2</v>
      </c>
      <c r="AL37" s="354">
        <v>6.7017503667000003E-2</v>
      </c>
      <c r="AM37" s="354">
        <v>6.7706106666999999E-2</v>
      </c>
      <c r="AN37" s="354">
        <v>6.7699999999999996E-2</v>
      </c>
      <c r="AO37" s="354">
        <v>6.8000000000000005E-2</v>
      </c>
      <c r="AP37" s="354">
        <v>6.9000000000000006E-2</v>
      </c>
      <c r="AQ37" s="354">
        <v>6.8199999999999997E-2</v>
      </c>
      <c r="AR37" s="354">
        <v>6.8500000000000005E-2</v>
      </c>
      <c r="AS37" s="354">
        <v>6.6900000000000001E-2</v>
      </c>
      <c r="AT37" s="354">
        <v>6.6400000000000001E-2</v>
      </c>
      <c r="AU37" s="354">
        <v>6.59E-2</v>
      </c>
      <c r="AV37" s="354">
        <v>6.7400000000000002E-2</v>
      </c>
      <c r="AW37" s="354">
        <v>6.9569066333000001E-2</v>
      </c>
      <c r="AX37" s="354">
        <v>7.1034807667000002E-2</v>
      </c>
      <c r="AY37" s="354">
        <v>7.0034807667000001E-2</v>
      </c>
      <c r="AZ37" s="354">
        <v>0.05</v>
      </c>
      <c r="BA37" s="354">
        <v>0.05</v>
      </c>
      <c r="BB37" s="354">
        <v>0.04</v>
      </c>
      <c r="BC37" s="354">
        <v>0.03</v>
      </c>
      <c r="BD37" s="434" t="s">
        <v>1547</v>
      </c>
      <c r="BE37" s="434" t="s">
        <v>1547</v>
      </c>
      <c r="BF37" s="434" t="s">
        <v>1547</v>
      </c>
      <c r="BG37" s="434" t="s">
        <v>1547</v>
      </c>
      <c r="BH37" s="434" t="s">
        <v>1547</v>
      </c>
      <c r="BI37" s="434" t="s">
        <v>1547</v>
      </c>
      <c r="BJ37" s="434" t="s">
        <v>1547</v>
      </c>
      <c r="BK37" s="434" t="s">
        <v>1547</v>
      </c>
      <c r="BL37" s="434" t="s">
        <v>1547</v>
      </c>
      <c r="BM37" s="434" t="s">
        <v>1547</v>
      </c>
      <c r="BN37" s="434" t="s">
        <v>1547</v>
      </c>
      <c r="BO37" s="434" t="s">
        <v>1547</v>
      </c>
      <c r="BP37" s="434" t="s">
        <v>1547</v>
      </c>
      <c r="BQ37" s="434" t="s">
        <v>1547</v>
      </c>
      <c r="BR37" s="434" t="s">
        <v>1547</v>
      </c>
      <c r="BS37" s="434" t="s">
        <v>1547</v>
      </c>
      <c r="BT37" s="434" t="s">
        <v>1547</v>
      </c>
      <c r="BU37" s="434" t="s">
        <v>1547</v>
      </c>
      <c r="BV37" s="434" t="s">
        <v>1547</v>
      </c>
    </row>
    <row r="38" spans="1:74" ht="11.1" customHeight="1" x14ac:dyDescent="0.2">
      <c r="A38" s="413"/>
      <c r="B38" s="485"/>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434"/>
      <c r="BE38" s="434"/>
      <c r="BF38" s="434"/>
      <c r="BG38" s="434"/>
      <c r="BH38" s="434"/>
      <c r="BI38" s="434"/>
      <c r="BJ38" s="434"/>
      <c r="BK38" s="434"/>
      <c r="BL38" s="434"/>
      <c r="BM38" s="434"/>
      <c r="BN38" s="434"/>
      <c r="BO38" s="434"/>
      <c r="BP38" s="434"/>
      <c r="BQ38" s="434"/>
      <c r="BR38" s="434"/>
      <c r="BS38" s="434"/>
      <c r="BT38" s="434"/>
      <c r="BU38" s="434"/>
      <c r="BV38" s="434"/>
    </row>
    <row r="39" spans="1:74" ht="11.1" customHeight="1" x14ac:dyDescent="0.2">
      <c r="A39" s="413"/>
      <c r="B39" s="502" t="s">
        <v>1010</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434"/>
      <c r="BE39" s="434"/>
      <c r="BF39" s="434"/>
      <c r="BG39" s="434"/>
      <c r="BH39" s="434"/>
      <c r="BI39" s="434"/>
      <c r="BJ39" s="434"/>
      <c r="BK39" s="434"/>
      <c r="BL39" s="434"/>
      <c r="BM39" s="434"/>
      <c r="BN39" s="434"/>
      <c r="BO39" s="434"/>
      <c r="BP39" s="434"/>
      <c r="BQ39" s="434"/>
      <c r="BR39" s="434"/>
      <c r="BS39" s="434"/>
      <c r="BT39" s="434"/>
      <c r="BU39" s="434"/>
      <c r="BV39" s="434"/>
    </row>
    <row r="40" spans="1:74" s="305" customFormat="1" ht="11.1" customHeight="1" x14ac:dyDescent="0.2">
      <c r="A40" s="499" t="s">
        <v>316</v>
      </c>
      <c r="B40" s="493" t="s">
        <v>1011</v>
      </c>
      <c r="C40" s="111">
        <v>30.14</v>
      </c>
      <c r="D40" s="111">
        <v>29.47</v>
      </c>
      <c r="E40" s="111">
        <v>29.504999999999999</v>
      </c>
      <c r="F40" s="111">
        <v>29.7</v>
      </c>
      <c r="G40" s="111">
        <v>29.587917000000001</v>
      </c>
      <c r="H40" s="111">
        <v>29.35</v>
      </c>
      <c r="I40" s="111">
        <v>29.215</v>
      </c>
      <c r="J40" s="111">
        <v>29.14</v>
      </c>
      <c r="K40" s="111">
        <v>29.1</v>
      </c>
      <c r="L40" s="111">
        <v>29.37</v>
      </c>
      <c r="M40" s="111">
        <v>29.96</v>
      </c>
      <c r="N40" s="111">
        <v>29.99</v>
      </c>
      <c r="O40" s="111">
        <v>29.73</v>
      </c>
      <c r="P40" s="111">
        <v>30.22</v>
      </c>
      <c r="Q40" s="111">
        <v>30.32</v>
      </c>
      <c r="R40" s="111">
        <v>30.31</v>
      </c>
      <c r="S40" s="111">
        <v>30.395</v>
      </c>
      <c r="T40" s="111">
        <v>30.44</v>
      </c>
      <c r="U40" s="111">
        <v>30.38</v>
      </c>
      <c r="V40" s="111">
        <v>30.14</v>
      </c>
      <c r="W40" s="111">
        <v>30.24</v>
      </c>
      <c r="X40" s="111">
        <v>30.254999999999999</v>
      </c>
      <c r="Y40" s="111">
        <v>30.26</v>
      </c>
      <c r="Z40" s="111">
        <v>30.27</v>
      </c>
      <c r="AA40" s="111">
        <v>30.07</v>
      </c>
      <c r="AB40" s="111">
        <v>30.3</v>
      </c>
      <c r="AC40" s="111">
        <v>30.13</v>
      </c>
      <c r="AD40" s="111">
        <v>30</v>
      </c>
      <c r="AE40" s="111">
        <v>29.62</v>
      </c>
      <c r="AF40" s="111">
        <v>29.55</v>
      </c>
      <c r="AG40" s="111">
        <v>29.36</v>
      </c>
      <c r="AH40" s="111">
        <v>29.89</v>
      </c>
      <c r="AI40" s="111">
        <v>29.97</v>
      </c>
      <c r="AJ40" s="111">
        <v>30.125</v>
      </c>
      <c r="AK40" s="111">
        <v>30.05</v>
      </c>
      <c r="AL40" s="111">
        <v>30.15</v>
      </c>
      <c r="AM40" s="111">
        <v>30.445</v>
      </c>
      <c r="AN40" s="111">
        <v>30.55</v>
      </c>
      <c r="AO40" s="111">
        <v>30.521640000000001</v>
      </c>
      <c r="AP40" s="111">
        <v>30.110250000000001</v>
      </c>
      <c r="AQ40" s="111">
        <v>30.395250000000001</v>
      </c>
      <c r="AR40" s="111">
        <v>30.41525</v>
      </c>
      <c r="AS40" s="111">
        <v>30.390250000000002</v>
      </c>
      <c r="AT40" s="111">
        <v>30.59525</v>
      </c>
      <c r="AU40" s="111">
        <v>30.705249999999999</v>
      </c>
      <c r="AV40" s="111">
        <v>30.77525</v>
      </c>
      <c r="AW40" s="111">
        <v>30.88025</v>
      </c>
      <c r="AX40" s="111">
        <v>31.020250000000001</v>
      </c>
      <c r="AY40" s="111">
        <v>30.87125</v>
      </c>
      <c r="AZ40" s="111">
        <v>30.97625</v>
      </c>
      <c r="BA40" s="111">
        <v>31.096250000000001</v>
      </c>
      <c r="BB40" s="111">
        <v>31.041250000000002</v>
      </c>
      <c r="BC40" s="111">
        <v>31.071249999999999</v>
      </c>
      <c r="BD40" s="468">
        <v>30.980014000000001</v>
      </c>
      <c r="BE40" s="468">
        <v>30.984173999999999</v>
      </c>
      <c r="BF40" s="468">
        <v>31.013332999999999</v>
      </c>
      <c r="BG40" s="468">
        <v>31.052492999999998</v>
      </c>
      <c r="BH40" s="468">
        <v>31.326402999999999</v>
      </c>
      <c r="BI40" s="468">
        <v>31.335563</v>
      </c>
      <c r="BJ40" s="468">
        <v>31.334721999999999</v>
      </c>
      <c r="BK40" s="468">
        <v>31.276548999999999</v>
      </c>
      <c r="BL40" s="468">
        <v>31.276209000000001</v>
      </c>
      <c r="BM40" s="468">
        <v>31.275867999999999</v>
      </c>
      <c r="BN40" s="468">
        <v>31.270527999999999</v>
      </c>
      <c r="BO40" s="468">
        <v>31.270188000000001</v>
      </c>
      <c r="BP40" s="468">
        <v>31.269848</v>
      </c>
      <c r="BQ40" s="468">
        <v>31.264506999999998</v>
      </c>
      <c r="BR40" s="468">
        <v>31.264167</v>
      </c>
      <c r="BS40" s="468">
        <v>31.263826999999999</v>
      </c>
      <c r="BT40" s="468">
        <v>31.258486000000001</v>
      </c>
      <c r="BU40" s="468">
        <v>31.258146</v>
      </c>
      <c r="BV40" s="468">
        <v>31.257805999999999</v>
      </c>
    </row>
    <row r="41" spans="1:74" ht="11.1" customHeight="1" x14ac:dyDescent="0.2">
      <c r="A41" s="413" t="s">
        <v>305</v>
      </c>
      <c r="B41" s="485" t="s">
        <v>1113</v>
      </c>
      <c r="C41" s="354">
        <v>25.13</v>
      </c>
      <c r="D41" s="354">
        <v>25.18</v>
      </c>
      <c r="E41" s="354">
        <v>25.414999999999999</v>
      </c>
      <c r="F41" s="354">
        <v>25.425000000000001</v>
      </c>
      <c r="G41" s="354">
        <v>25.442917000000001</v>
      </c>
      <c r="H41" s="354">
        <v>25.43</v>
      </c>
      <c r="I41" s="354">
        <v>25.32</v>
      </c>
      <c r="J41" s="354">
        <v>25.26</v>
      </c>
      <c r="K41" s="354">
        <v>25.2</v>
      </c>
      <c r="L41" s="354">
        <v>25.14</v>
      </c>
      <c r="M41" s="354">
        <v>25.13</v>
      </c>
      <c r="N41" s="354">
        <v>25.12</v>
      </c>
      <c r="O41" s="354">
        <v>25.08</v>
      </c>
      <c r="P41" s="354">
        <v>25.23</v>
      </c>
      <c r="Q41" s="354">
        <v>25.33</v>
      </c>
      <c r="R41" s="354">
        <v>25.48</v>
      </c>
      <c r="S41" s="354">
        <v>25.48</v>
      </c>
      <c r="T41" s="354">
        <v>25.53</v>
      </c>
      <c r="U41" s="354">
        <v>25.53</v>
      </c>
      <c r="V41" s="354">
        <v>25.48</v>
      </c>
      <c r="W41" s="354">
        <v>25.48</v>
      </c>
      <c r="X41" s="354">
        <v>25.48</v>
      </c>
      <c r="Y41" s="354">
        <v>25.48</v>
      </c>
      <c r="Z41" s="354">
        <v>25.48</v>
      </c>
      <c r="AA41" s="354">
        <v>25.43</v>
      </c>
      <c r="AB41" s="354">
        <v>25.48</v>
      </c>
      <c r="AC41" s="354">
        <v>25.53</v>
      </c>
      <c r="AD41" s="354">
        <v>25.53</v>
      </c>
      <c r="AE41" s="354">
        <v>25.43</v>
      </c>
      <c r="AF41" s="354">
        <v>25.43</v>
      </c>
      <c r="AG41" s="354">
        <v>25.52</v>
      </c>
      <c r="AH41" s="354">
        <v>25.57</v>
      </c>
      <c r="AI41" s="354">
        <v>25.55</v>
      </c>
      <c r="AJ41" s="354">
        <v>25.65</v>
      </c>
      <c r="AK41" s="354">
        <v>25.66</v>
      </c>
      <c r="AL41" s="354">
        <v>25.66</v>
      </c>
      <c r="AM41" s="354">
        <v>25.85</v>
      </c>
      <c r="AN41" s="354">
        <v>25.9</v>
      </c>
      <c r="AO41" s="354">
        <v>25.88664</v>
      </c>
      <c r="AP41" s="354">
        <v>25.610250000000001</v>
      </c>
      <c r="AQ41" s="354">
        <v>25.680250000000001</v>
      </c>
      <c r="AR41" s="354">
        <v>25.710249999999998</v>
      </c>
      <c r="AS41" s="354">
        <v>25.780249999999999</v>
      </c>
      <c r="AT41" s="354">
        <v>25.930250000000001</v>
      </c>
      <c r="AU41" s="354">
        <v>25.980250000000002</v>
      </c>
      <c r="AV41" s="354">
        <v>26.030249999999999</v>
      </c>
      <c r="AW41" s="354">
        <v>26.13025</v>
      </c>
      <c r="AX41" s="354">
        <v>26.180250000000001</v>
      </c>
      <c r="AY41" s="354">
        <v>26.251249999999999</v>
      </c>
      <c r="AZ41" s="354">
        <v>26.251249999999999</v>
      </c>
      <c r="BA41" s="354">
        <v>26.311250000000001</v>
      </c>
      <c r="BB41" s="354">
        <v>26.291250000000002</v>
      </c>
      <c r="BC41" s="354">
        <v>26.291250000000002</v>
      </c>
      <c r="BD41" s="434">
        <v>26.231249999999999</v>
      </c>
      <c r="BE41" s="434">
        <v>26.28125</v>
      </c>
      <c r="BF41" s="434">
        <v>26.30125</v>
      </c>
      <c r="BG41" s="434">
        <v>26.331250000000001</v>
      </c>
      <c r="BH41" s="434">
        <v>26.600999999999999</v>
      </c>
      <c r="BI41" s="434">
        <v>26.600999999999999</v>
      </c>
      <c r="BJ41" s="434">
        <v>26.600999999999999</v>
      </c>
      <c r="BK41" s="434">
        <v>26.600999999999999</v>
      </c>
      <c r="BL41" s="434">
        <v>26.600999999999999</v>
      </c>
      <c r="BM41" s="434">
        <v>26.600999999999999</v>
      </c>
      <c r="BN41" s="434">
        <v>26.600999999999999</v>
      </c>
      <c r="BO41" s="434">
        <v>26.600999999999999</v>
      </c>
      <c r="BP41" s="434">
        <v>26.600999999999999</v>
      </c>
      <c r="BQ41" s="434">
        <v>26.600999999999999</v>
      </c>
      <c r="BR41" s="434">
        <v>26.600999999999999</v>
      </c>
      <c r="BS41" s="434">
        <v>26.600999999999999</v>
      </c>
      <c r="BT41" s="434">
        <v>26.600999999999999</v>
      </c>
      <c r="BU41" s="434">
        <v>26.600999999999999</v>
      </c>
      <c r="BV41" s="434">
        <v>26.600999999999999</v>
      </c>
    </row>
    <row r="42" spans="1:74" ht="11.1" customHeight="1" x14ac:dyDescent="0.2">
      <c r="A42" s="413" t="s">
        <v>613</v>
      </c>
      <c r="B42" s="485" t="s">
        <v>1114</v>
      </c>
      <c r="C42" s="354">
        <v>5.01</v>
      </c>
      <c r="D42" s="354">
        <v>4.29</v>
      </c>
      <c r="E42" s="354">
        <v>4.09</v>
      </c>
      <c r="F42" s="354">
        <v>4.2750000000000004</v>
      </c>
      <c r="G42" s="354">
        <v>4.1449999999999996</v>
      </c>
      <c r="H42" s="354">
        <v>3.92</v>
      </c>
      <c r="I42" s="354">
        <v>3.895</v>
      </c>
      <c r="J42" s="354">
        <v>3.88</v>
      </c>
      <c r="K42" s="354">
        <v>3.9</v>
      </c>
      <c r="L42" s="354">
        <v>4.2300000000000004</v>
      </c>
      <c r="M42" s="354">
        <v>4.83</v>
      </c>
      <c r="N42" s="354">
        <v>4.87</v>
      </c>
      <c r="O42" s="354">
        <v>4.6500000000000004</v>
      </c>
      <c r="P42" s="354">
        <v>4.99</v>
      </c>
      <c r="Q42" s="354">
        <v>4.99</v>
      </c>
      <c r="R42" s="354">
        <v>4.83</v>
      </c>
      <c r="S42" s="354">
        <v>4.915</v>
      </c>
      <c r="T42" s="354">
        <v>4.91</v>
      </c>
      <c r="U42" s="354">
        <v>4.8499999999999996</v>
      </c>
      <c r="V42" s="354">
        <v>4.66</v>
      </c>
      <c r="W42" s="354">
        <v>4.76</v>
      </c>
      <c r="X42" s="354">
        <v>4.7750000000000004</v>
      </c>
      <c r="Y42" s="354">
        <v>4.78</v>
      </c>
      <c r="Z42" s="354">
        <v>4.79</v>
      </c>
      <c r="AA42" s="354">
        <v>4.6399999999999997</v>
      </c>
      <c r="AB42" s="354">
        <v>4.82</v>
      </c>
      <c r="AC42" s="354">
        <v>4.5999999999999996</v>
      </c>
      <c r="AD42" s="354">
        <v>4.47</v>
      </c>
      <c r="AE42" s="354">
        <v>4.1900000000000004</v>
      </c>
      <c r="AF42" s="354">
        <v>4.12</v>
      </c>
      <c r="AG42" s="354">
        <v>3.84</v>
      </c>
      <c r="AH42" s="354">
        <v>4.32</v>
      </c>
      <c r="AI42" s="354">
        <v>4.42</v>
      </c>
      <c r="AJ42" s="354">
        <v>4.4749999999999996</v>
      </c>
      <c r="AK42" s="354">
        <v>4.3899999999999997</v>
      </c>
      <c r="AL42" s="354">
        <v>4.49</v>
      </c>
      <c r="AM42" s="354">
        <v>4.5949999999999998</v>
      </c>
      <c r="AN42" s="354">
        <v>4.6500000000000004</v>
      </c>
      <c r="AO42" s="354">
        <v>4.6349999999999998</v>
      </c>
      <c r="AP42" s="354">
        <v>4.5</v>
      </c>
      <c r="AQ42" s="354">
        <v>4.7149999999999999</v>
      </c>
      <c r="AR42" s="354">
        <v>4.7050000000000001</v>
      </c>
      <c r="AS42" s="354">
        <v>4.6100000000000003</v>
      </c>
      <c r="AT42" s="354">
        <v>4.665</v>
      </c>
      <c r="AU42" s="354">
        <v>4.7249999999999996</v>
      </c>
      <c r="AV42" s="354">
        <v>4.7450000000000001</v>
      </c>
      <c r="AW42" s="354">
        <v>4.75</v>
      </c>
      <c r="AX42" s="354">
        <v>4.84</v>
      </c>
      <c r="AY42" s="354">
        <v>4.62</v>
      </c>
      <c r="AZ42" s="354">
        <v>4.7249999999999996</v>
      </c>
      <c r="BA42" s="354">
        <v>4.7850000000000001</v>
      </c>
      <c r="BB42" s="354">
        <v>4.75</v>
      </c>
      <c r="BC42" s="354">
        <v>4.78</v>
      </c>
      <c r="BD42" s="434">
        <v>4.7487640000000004</v>
      </c>
      <c r="BE42" s="434">
        <v>4.7029240000000003</v>
      </c>
      <c r="BF42" s="434">
        <v>4.7120829999999998</v>
      </c>
      <c r="BG42" s="434">
        <v>4.7212430000000003</v>
      </c>
      <c r="BH42" s="434">
        <v>4.725403</v>
      </c>
      <c r="BI42" s="434">
        <v>4.7345629999999996</v>
      </c>
      <c r="BJ42" s="434">
        <v>4.7337220000000002</v>
      </c>
      <c r="BK42" s="434">
        <v>4.6755490000000002</v>
      </c>
      <c r="BL42" s="434">
        <v>4.6752089999999997</v>
      </c>
      <c r="BM42" s="434">
        <v>4.674868</v>
      </c>
      <c r="BN42" s="434">
        <v>4.6695279999999997</v>
      </c>
      <c r="BO42" s="434">
        <v>4.6691880000000001</v>
      </c>
      <c r="BP42" s="434">
        <v>4.6688479999999997</v>
      </c>
      <c r="BQ42" s="434">
        <v>4.6635070000000001</v>
      </c>
      <c r="BR42" s="434">
        <v>4.6631669999999996</v>
      </c>
      <c r="BS42" s="434">
        <v>4.6628270000000001</v>
      </c>
      <c r="BT42" s="434">
        <v>4.6574859999999996</v>
      </c>
      <c r="BU42" s="434">
        <v>4.657146</v>
      </c>
      <c r="BV42" s="434">
        <v>4.6568059999999996</v>
      </c>
    </row>
    <row r="43" spans="1:74" ht="11.1" customHeight="1" x14ac:dyDescent="0.2">
      <c r="A43" s="413"/>
      <c r="B43" s="493"/>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434"/>
      <c r="BE43" s="434"/>
      <c r="BF43" s="434"/>
      <c r="BG43" s="434"/>
      <c r="BH43" s="434"/>
      <c r="BI43" s="434"/>
      <c r="BJ43" s="434"/>
      <c r="BK43" s="434"/>
      <c r="BL43" s="434"/>
      <c r="BM43" s="434"/>
      <c r="BN43" s="434"/>
      <c r="BO43" s="434"/>
      <c r="BP43" s="434"/>
      <c r="BQ43" s="434"/>
      <c r="BR43" s="434"/>
      <c r="BS43" s="434"/>
      <c r="BT43" s="434"/>
      <c r="BU43" s="434"/>
      <c r="BV43" s="434"/>
    </row>
    <row r="44" spans="1:74" ht="11.1" customHeight="1" x14ac:dyDescent="0.2">
      <c r="A44" s="413"/>
      <c r="B44" s="502" t="s">
        <v>1012</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434"/>
      <c r="BE44" s="434"/>
      <c r="BF44" s="434"/>
      <c r="BG44" s="434"/>
      <c r="BH44" s="434"/>
      <c r="BI44" s="434"/>
      <c r="BJ44" s="434"/>
      <c r="BK44" s="434"/>
      <c r="BL44" s="434"/>
      <c r="BM44" s="434"/>
      <c r="BN44" s="434"/>
      <c r="BO44" s="434"/>
      <c r="BP44" s="434"/>
      <c r="BQ44" s="434"/>
      <c r="BR44" s="434"/>
      <c r="BS44" s="434"/>
      <c r="BT44" s="434"/>
      <c r="BU44" s="434"/>
      <c r="BV44" s="434"/>
    </row>
    <row r="45" spans="1:74" s="305" customFormat="1" ht="11.1" customHeight="1" x14ac:dyDescent="0.2">
      <c r="A45" s="499" t="s">
        <v>519</v>
      </c>
      <c r="B45" s="493" t="s">
        <v>1011</v>
      </c>
      <c r="C45" s="111">
        <v>2.82</v>
      </c>
      <c r="D45" s="111">
        <v>2.82</v>
      </c>
      <c r="E45" s="111">
        <v>2.7149999999999999</v>
      </c>
      <c r="F45" s="111">
        <v>0.84499999999999997</v>
      </c>
      <c r="G45" s="111">
        <v>6.5579169999999998</v>
      </c>
      <c r="H45" s="111">
        <v>8.2200000000000006</v>
      </c>
      <c r="I45" s="111">
        <v>7.39</v>
      </c>
      <c r="J45" s="111">
        <v>6.38</v>
      </c>
      <c r="K45" s="111">
        <v>6.3650000000000002</v>
      </c>
      <c r="L45" s="111">
        <v>6.18</v>
      </c>
      <c r="M45" s="111">
        <v>6.04</v>
      </c>
      <c r="N45" s="111">
        <v>5.835</v>
      </c>
      <c r="O45" s="111">
        <v>5.5250000000000004</v>
      </c>
      <c r="P45" s="111">
        <v>6.4349999999999996</v>
      </c>
      <c r="Q45" s="111">
        <v>6.4249999999999998</v>
      </c>
      <c r="R45" s="111">
        <v>6.4249999999999998</v>
      </c>
      <c r="S45" s="111">
        <v>6.0030000000000001</v>
      </c>
      <c r="T45" s="111">
        <v>5.4850000000000003</v>
      </c>
      <c r="U45" s="111">
        <v>4.7699999999999996</v>
      </c>
      <c r="V45" s="111">
        <v>4.5049999999999999</v>
      </c>
      <c r="W45" s="111">
        <v>4.2750000000000004</v>
      </c>
      <c r="X45" s="111">
        <v>3.97</v>
      </c>
      <c r="Y45" s="111">
        <v>3.625</v>
      </c>
      <c r="Z45" s="111">
        <v>3.57</v>
      </c>
      <c r="AA45" s="111">
        <v>3.37</v>
      </c>
      <c r="AB45" s="111">
        <v>2.9049999999999998</v>
      </c>
      <c r="AC45" s="111">
        <v>3.0649999999999999</v>
      </c>
      <c r="AD45" s="111">
        <v>2.61</v>
      </c>
      <c r="AE45" s="111">
        <v>2.6753459999999998</v>
      </c>
      <c r="AF45" s="111">
        <v>2.4500000000000002</v>
      </c>
      <c r="AG45" s="111">
        <v>1.98</v>
      </c>
      <c r="AH45" s="111">
        <v>1.54</v>
      </c>
      <c r="AI45" s="111">
        <v>1.47</v>
      </c>
      <c r="AJ45" s="111">
        <v>2.04</v>
      </c>
      <c r="AK45" s="111">
        <v>2.39</v>
      </c>
      <c r="AL45" s="111">
        <v>2.44</v>
      </c>
      <c r="AM45" s="111">
        <v>3.33</v>
      </c>
      <c r="AN45" s="111">
        <v>3.15</v>
      </c>
      <c r="AO45" s="111">
        <v>2.9066399999999999</v>
      </c>
      <c r="AP45" s="111">
        <v>2.5202499999999999</v>
      </c>
      <c r="AQ45" s="111">
        <v>3.41025</v>
      </c>
      <c r="AR45" s="111">
        <v>3.2802500000000001</v>
      </c>
      <c r="AS45" s="111">
        <v>4.10025</v>
      </c>
      <c r="AT45" s="111">
        <v>4.5102500000000001</v>
      </c>
      <c r="AU45" s="111">
        <v>3.9602499999999998</v>
      </c>
      <c r="AV45" s="111">
        <v>4.1502499999999998</v>
      </c>
      <c r="AW45" s="111">
        <v>4.2702499999999999</v>
      </c>
      <c r="AX45" s="111">
        <v>4.5002500000000003</v>
      </c>
      <c r="AY45" s="111">
        <v>4.53125</v>
      </c>
      <c r="AZ45" s="111">
        <v>4.3512500000000003</v>
      </c>
      <c r="BA45" s="111">
        <v>4.1812500000000004</v>
      </c>
      <c r="BB45" s="111">
        <v>4.1712499999999997</v>
      </c>
      <c r="BC45" s="111">
        <v>4.3912500000000003</v>
      </c>
      <c r="BD45" s="468">
        <v>4.4132499999999997</v>
      </c>
      <c r="BE45" s="468">
        <v>4.2632500000000002</v>
      </c>
      <c r="BF45" s="468">
        <v>4.2632500000000002</v>
      </c>
      <c r="BG45" s="468">
        <v>4.2632500000000002</v>
      </c>
      <c r="BH45" s="468">
        <v>4.5290840000000001</v>
      </c>
      <c r="BI45" s="468">
        <v>4.6751659999999999</v>
      </c>
      <c r="BJ45" s="468">
        <v>4.6212499999999999</v>
      </c>
      <c r="BK45" s="468">
        <v>4.517334</v>
      </c>
      <c r="BL45" s="468">
        <v>4.4644159999999999</v>
      </c>
      <c r="BM45" s="468">
        <v>4.3114999999999997</v>
      </c>
      <c r="BN45" s="468">
        <v>4.2085840000000001</v>
      </c>
      <c r="BO45" s="468">
        <v>4.1556660000000001</v>
      </c>
      <c r="BP45" s="468">
        <v>4.1027500000000003</v>
      </c>
      <c r="BQ45" s="468">
        <v>3.8998339999999998</v>
      </c>
      <c r="BR45" s="468">
        <v>3.8469159999999998</v>
      </c>
      <c r="BS45" s="468">
        <v>3.794</v>
      </c>
      <c r="BT45" s="468">
        <v>3.895</v>
      </c>
      <c r="BU45" s="468">
        <v>4.0460000000000003</v>
      </c>
      <c r="BV45" s="468">
        <v>4.1470000000000002</v>
      </c>
    </row>
    <row r="46" spans="1:74" ht="11.1" customHeight="1" x14ac:dyDescent="0.2">
      <c r="A46" s="413" t="s">
        <v>306</v>
      </c>
      <c r="B46" s="485" t="s">
        <v>1113</v>
      </c>
      <c r="C46" s="354">
        <v>2.82</v>
      </c>
      <c r="D46" s="354">
        <v>2.82</v>
      </c>
      <c r="E46" s="354">
        <v>2.7149999999999999</v>
      </c>
      <c r="F46" s="354">
        <v>0.61093896713999996</v>
      </c>
      <c r="G46" s="354">
        <v>5.9979170000000002</v>
      </c>
      <c r="H46" s="354">
        <v>7.59</v>
      </c>
      <c r="I46" s="354">
        <v>6.71</v>
      </c>
      <c r="J46" s="354">
        <v>5.78</v>
      </c>
      <c r="K46" s="354">
        <v>5.79</v>
      </c>
      <c r="L46" s="354">
        <v>5.67</v>
      </c>
      <c r="M46" s="354">
        <v>5.54</v>
      </c>
      <c r="N46" s="354">
        <v>5.37</v>
      </c>
      <c r="O46" s="354">
        <v>5.13</v>
      </c>
      <c r="P46" s="354">
        <v>5.94</v>
      </c>
      <c r="Q46" s="354">
        <v>5.94</v>
      </c>
      <c r="R46" s="354">
        <v>5.94</v>
      </c>
      <c r="S46" s="354">
        <v>5.548</v>
      </c>
      <c r="T46" s="354">
        <v>5.0599999999999996</v>
      </c>
      <c r="U46" s="354">
        <v>4.4400000000000004</v>
      </c>
      <c r="V46" s="354">
        <v>4.1849999999999996</v>
      </c>
      <c r="W46" s="354">
        <v>3.9950000000000001</v>
      </c>
      <c r="X46" s="354">
        <v>3.7</v>
      </c>
      <c r="Y46" s="354">
        <v>3.4950000000000001</v>
      </c>
      <c r="Z46" s="354">
        <v>3.38</v>
      </c>
      <c r="AA46" s="354">
        <v>3.19</v>
      </c>
      <c r="AB46" s="354">
        <v>2.7749999999999999</v>
      </c>
      <c r="AC46" s="354">
        <v>3.0101788618</v>
      </c>
      <c r="AD46" s="354">
        <v>2.5502290076</v>
      </c>
      <c r="AE46" s="354">
        <v>2.5358673481</v>
      </c>
      <c r="AF46" s="354">
        <v>2.33</v>
      </c>
      <c r="AG46" s="354">
        <v>1.9601005025</v>
      </c>
      <c r="AH46" s="354">
        <v>1.53</v>
      </c>
      <c r="AI46" s="354">
        <v>1.46</v>
      </c>
      <c r="AJ46" s="354">
        <v>2.04</v>
      </c>
      <c r="AK46" s="354">
        <v>2.37</v>
      </c>
      <c r="AL46" s="354">
        <v>2.42</v>
      </c>
      <c r="AM46" s="354">
        <v>3.31</v>
      </c>
      <c r="AN46" s="354">
        <v>3.13</v>
      </c>
      <c r="AO46" s="354">
        <v>2.8766400000000001</v>
      </c>
      <c r="AP46" s="354">
        <v>2.5002499999999999</v>
      </c>
      <c r="AQ46" s="354">
        <v>3.3602500000000002</v>
      </c>
      <c r="AR46" s="354">
        <v>3.20025</v>
      </c>
      <c r="AS46" s="354">
        <v>4.0302499999999997</v>
      </c>
      <c r="AT46" s="354">
        <v>4.4202500000000002</v>
      </c>
      <c r="AU46" s="354">
        <v>3.8802500000000002</v>
      </c>
      <c r="AV46" s="354">
        <v>4.0802500000000004</v>
      </c>
      <c r="AW46" s="354">
        <v>4.2002499999999996</v>
      </c>
      <c r="AX46" s="354">
        <v>4.4202500000000002</v>
      </c>
      <c r="AY46" s="354">
        <v>4.4312500000000004</v>
      </c>
      <c r="AZ46" s="354">
        <v>4.24125</v>
      </c>
      <c r="BA46" s="354">
        <v>4.07125</v>
      </c>
      <c r="BB46" s="354">
        <v>4.0612500000000002</v>
      </c>
      <c r="BC46" s="354">
        <v>4.2712500000000002</v>
      </c>
      <c r="BD46" s="434">
        <v>4.3012499999999996</v>
      </c>
      <c r="BE46" s="434">
        <v>4.1512500000000001</v>
      </c>
      <c r="BF46" s="434">
        <v>4.1512500000000001</v>
      </c>
      <c r="BG46" s="434">
        <v>4.1512500000000001</v>
      </c>
      <c r="BH46" s="434">
        <v>4.4214169999999999</v>
      </c>
      <c r="BI46" s="434">
        <v>4.5718329999999998</v>
      </c>
      <c r="BJ46" s="434">
        <v>4.5222499999999997</v>
      </c>
      <c r="BK46" s="434">
        <v>4.4226669999999997</v>
      </c>
      <c r="BL46" s="434">
        <v>4.3730830000000003</v>
      </c>
      <c r="BM46" s="434">
        <v>4.2234999999999996</v>
      </c>
      <c r="BN46" s="434">
        <v>4.1239169999999996</v>
      </c>
      <c r="BO46" s="434">
        <v>4.0743330000000002</v>
      </c>
      <c r="BP46" s="434">
        <v>4.02475</v>
      </c>
      <c r="BQ46" s="434">
        <v>3.825167</v>
      </c>
      <c r="BR46" s="434">
        <v>3.7755830000000001</v>
      </c>
      <c r="BS46" s="434">
        <v>3.726</v>
      </c>
      <c r="BT46" s="434">
        <v>3.8260000000000001</v>
      </c>
      <c r="BU46" s="434">
        <v>3.976</v>
      </c>
      <c r="BV46" s="434">
        <v>4.0759999999999996</v>
      </c>
    </row>
    <row r="47" spans="1:74" ht="11.1" customHeight="1" x14ac:dyDescent="0.2">
      <c r="A47" s="413" t="s">
        <v>614</v>
      </c>
      <c r="B47" s="485" t="s">
        <v>1114</v>
      </c>
      <c r="C47" s="354">
        <v>0</v>
      </c>
      <c r="D47" s="354">
        <v>0</v>
      </c>
      <c r="E47" s="354">
        <v>0</v>
      </c>
      <c r="F47" s="354">
        <v>0.23406103285999999</v>
      </c>
      <c r="G47" s="354">
        <v>0.56000000000000005</v>
      </c>
      <c r="H47" s="354">
        <v>0.63</v>
      </c>
      <c r="I47" s="354">
        <v>0.68</v>
      </c>
      <c r="J47" s="354">
        <v>0.6</v>
      </c>
      <c r="K47" s="354">
        <v>0.57499999999999996</v>
      </c>
      <c r="L47" s="354">
        <v>0.51</v>
      </c>
      <c r="M47" s="354">
        <v>0.5</v>
      </c>
      <c r="N47" s="354">
        <v>0.46500000000000002</v>
      </c>
      <c r="O47" s="354">
        <v>0.39500000000000002</v>
      </c>
      <c r="P47" s="354">
        <v>0.495</v>
      </c>
      <c r="Q47" s="354">
        <v>0.48499999999999999</v>
      </c>
      <c r="R47" s="354">
        <v>0.48499999999999999</v>
      </c>
      <c r="S47" s="354">
        <v>0.45500000000000002</v>
      </c>
      <c r="T47" s="354">
        <v>0.42499999999999999</v>
      </c>
      <c r="U47" s="354">
        <v>0.33</v>
      </c>
      <c r="V47" s="354">
        <v>0.32</v>
      </c>
      <c r="W47" s="354">
        <v>0.28000000000000003</v>
      </c>
      <c r="X47" s="354">
        <v>0.27</v>
      </c>
      <c r="Y47" s="354">
        <v>0.13</v>
      </c>
      <c r="Z47" s="354">
        <v>0.19</v>
      </c>
      <c r="AA47" s="354">
        <v>0.18</v>
      </c>
      <c r="AB47" s="354">
        <v>0.13</v>
      </c>
      <c r="AC47" s="354">
        <v>5.4821138211000001E-2</v>
      </c>
      <c r="AD47" s="354">
        <v>5.9770992366000003E-2</v>
      </c>
      <c r="AE47" s="354">
        <v>0.13947865191</v>
      </c>
      <c r="AF47" s="354">
        <v>0.12</v>
      </c>
      <c r="AG47" s="354">
        <v>1.9899497487000001E-2</v>
      </c>
      <c r="AH47" s="354">
        <v>0.01</v>
      </c>
      <c r="AI47" s="354">
        <v>0.01</v>
      </c>
      <c r="AJ47" s="354">
        <v>0</v>
      </c>
      <c r="AK47" s="354">
        <v>0.02</v>
      </c>
      <c r="AL47" s="354">
        <v>0.02</v>
      </c>
      <c r="AM47" s="354">
        <v>0.02</v>
      </c>
      <c r="AN47" s="354">
        <v>0.02</v>
      </c>
      <c r="AO47" s="354">
        <v>0.03</v>
      </c>
      <c r="AP47" s="354">
        <v>0.02</v>
      </c>
      <c r="AQ47" s="354">
        <v>0.05</v>
      </c>
      <c r="AR47" s="354">
        <v>0.08</v>
      </c>
      <c r="AS47" s="354">
        <v>7.0000000000000007E-2</v>
      </c>
      <c r="AT47" s="354">
        <v>0.09</v>
      </c>
      <c r="AU47" s="354">
        <v>0.08</v>
      </c>
      <c r="AV47" s="354">
        <v>7.0000000000000007E-2</v>
      </c>
      <c r="AW47" s="354">
        <v>7.0000000000000007E-2</v>
      </c>
      <c r="AX47" s="354">
        <v>0.08</v>
      </c>
      <c r="AY47" s="354">
        <v>0.1</v>
      </c>
      <c r="AZ47" s="354">
        <v>0.11</v>
      </c>
      <c r="BA47" s="354">
        <v>0.11</v>
      </c>
      <c r="BB47" s="354">
        <v>0.11</v>
      </c>
      <c r="BC47" s="354">
        <v>0.12</v>
      </c>
      <c r="BD47" s="434">
        <v>0.112</v>
      </c>
      <c r="BE47" s="434">
        <v>0.112</v>
      </c>
      <c r="BF47" s="434">
        <v>0.112</v>
      </c>
      <c r="BG47" s="434">
        <v>0.112</v>
      </c>
      <c r="BH47" s="434">
        <v>0.107667</v>
      </c>
      <c r="BI47" s="434">
        <v>0.10333299999999999</v>
      </c>
      <c r="BJ47" s="434">
        <v>9.9000000000000005E-2</v>
      </c>
      <c r="BK47" s="434">
        <v>9.4667000000000001E-2</v>
      </c>
      <c r="BL47" s="434">
        <v>9.1332999999999998E-2</v>
      </c>
      <c r="BM47" s="434">
        <v>8.7999999999999995E-2</v>
      </c>
      <c r="BN47" s="434">
        <v>8.4667000000000006E-2</v>
      </c>
      <c r="BO47" s="434">
        <v>8.1333000000000003E-2</v>
      </c>
      <c r="BP47" s="434">
        <v>7.8E-2</v>
      </c>
      <c r="BQ47" s="434">
        <v>7.4666999999999997E-2</v>
      </c>
      <c r="BR47" s="434">
        <v>7.1332999999999994E-2</v>
      </c>
      <c r="BS47" s="434">
        <v>6.8000000000000005E-2</v>
      </c>
      <c r="BT47" s="434">
        <v>6.9000000000000006E-2</v>
      </c>
      <c r="BU47" s="434">
        <v>7.0000000000000007E-2</v>
      </c>
      <c r="BV47" s="434">
        <v>7.0999999999999994E-2</v>
      </c>
    </row>
    <row r="48" spans="1:74" ht="11.1" customHeight="1" x14ac:dyDescent="0.2">
      <c r="A48" s="413"/>
      <c r="B48" s="503"/>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434"/>
      <c r="BE48" s="434"/>
      <c r="BF48" s="434"/>
      <c r="BG48" s="434"/>
      <c r="BH48" s="434"/>
      <c r="BI48" s="434"/>
      <c r="BJ48" s="434"/>
      <c r="BK48" s="434"/>
      <c r="BL48" s="434"/>
      <c r="BM48" s="434"/>
      <c r="BN48" s="434"/>
      <c r="BO48" s="434"/>
      <c r="BP48" s="434"/>
      <c r="BQ48" s="434"/>
      <c r="BR48" s="434"/>
      <c r="BS48" s="434"/>
      <c r="BT48" s="434"/>
      <c r="BU48" s="434"/>
      <c r="BV48" s="434"/>
    </row>
    <row r="49" spans="1:74" ht="11.1" customHeight="1" x14ac:dyDescent="0.2">
      <c r="A49" s="413"/>
      <c r="B49" s="502" t="s">
        <v>961</v>
      </c>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434"/>
      <c r="BE49" s="434"/>
      <c r="BF49" s="434"/>
      <c r="BG49" s="434"/>
      <c r="BH49" s="434"/>
      <c r="BI49" s="434"/>
      <c r="BJ49" s="434"/>
      <c r="BK49" s="434"/>
      <c r="BL49" s="434"/>
      <c r="BM49" s="434"/>
      <c r="BN49" s="434"/>
      <c r="BO49" s="434"/>
      <c r="BP49" s="434"/>
      <c r="BQ49" s="434"/>
      <c r="BR49" s="434"/>
      <c r="BS49" s="434"/>
      <c r="BT49" s="434"/>
      <c r="BU49" s="434"/>
      <c r="BV49" s="434"/>
    </row>
    <row r="50" spans="1:74" s="305" customFormat="1" ht="11.1" customHeight="1" x14ac:dyDescent="0.2">
      <c r="A50" s="498" t="s">
        <v>1013</v>
      </c>
      <c r="B50" s="496" t="s">
        <v>1011</v>
      </c>
      <c r="C50" s="112">
        <v>3.1160000000000001</v>
      </c>
      <c r="D50" s="112">
        <v>3.77</v>
      </c>
      <c r="E50" s="112">
        <v>3.972</v>
      </c>
      <c r="F50" s="112">
        <v>3.8490000000000002</v>
      </c>
      <c r="G50" s="112">
        <v>3.9390000000000001</v>
      </c>
      <c r="H50" s="112">
        <v>4.1589999999999998</v>
      </c>
      <c r="I50" s="112">
        <v>4.1749999999999998</v>
      </c>
      <c r="J50" s="112">
        <v>4.1100000000000003</v>
      </c>
      <c r="K50" s="112">
        <v>4.0599999999999996</v>
      </c>
      <c r="L50" s="112">
        <v>3.68</v>
      </c>
      <c r="M50" s="112">
        <v>2.97</v>
      </c>
      <c r="N50" s="112">
        <v>2.8675000000000002</v>
      </c>
      <c r="O50" s="112">
        <v>2.8639999999999999</v>
      </c>
      <c r="P50" s="112">
        <v>2.3540000000000001</v>
      </c>
      <c r="Q50" s="112">
        <v>2.23</v>
      </c>
      <c r="R50" s="112">
        <v>2.2155</v>
      </c>
      <c r="S50" s="112">
        <v>2.105</v>
      </c>
      <c r="T50" s="112">
        <v>2.0499999999999998</v>
      </c>
      <c r="U50" s="112">
        <v>2.0459999999999998</v>
      </c>
      <c r="V50" s="112">
        <v>2.266</v>
      </c>
      <c r="W50" s="112">
        <v>2.14</v>
      </c>
      <c r="X50" s="112">
        <v>2.0459999999999998</v>
      </c>
      <c r="Y50" s="112">
        <v>2.0259999999999998</v>
      </c>
      <c r="Z50" s="112">
        <v>2.016</v>
      </c>
      <c r="AA50" s="112">
        <v>2.0840000000000001</v>
      </c>
      <c r="AB50" s="112">
        <v>1.8640000000000001</v>
      </c>
      <c r="AC50" s="112">
        <v>1.994</v>
      </c>
      <c r="AD50" s="112">
        <v>2.1040000000000001</v>
      </c>
      <c r="AE50" s="112">
        <v>2.5640000000000001</v>
      </c>
      <c r="AF50" s="112">
        <v>2.5939999999999999</v>
      </c>
      <c r="AG50" s="112">
        <v>2.8919999999999999</v>
      </c>
      <c r="AH50" s="112">
        <v>2.31</v>
      </c>
      <c r="AI50" s="112">
        <v>2.2999999999999998</v>
      </c>
      <c r="AJ50" s="112">
        <v>2.1419999999999999</v>
      </c>
      <c r="AK50" s="112">
        <v>2.1579999999999999</v>
      </c>
      <c r="AL50" s="112">
        <v>2.1059999999999999</v>
      </c>
      <c r="AM50" s="112">
        <v>2.0099999999999998</v>
      </c>
      <c r="AN50" s="112">
        <v>1.8979999999999999</v>
      </c>
      <c r="AO50" s="112">
        <v>1.9113599999999999</v>
      </c>
      <c r="AP50" s="112">
        <v>2.3377500000000002</v>
      </c>
      <c r="AQ50" s="112">
        <v>2.0297499999999999</v>
      </c>
      <c r="AR50" s="112">
        <v>2.0277500000000002</v>
      </c>
      <c r="AS50" s="112">
        <v>2.1197499999999998</v>
      </c>
      <c r="AT50" s="112">
        <v>1.9697499999999999</v>
      </c>
      <c r="AU50" s="112">
        <v>1.75275</v>
      </c>
      <c r="AV50" s="112">
        <v>1.6447499999999999</v>
      </c>
      <c r="AW50" s="112">
        <v>1.5297499999999999</v>
      </c>
      <c r="AX50" s="112">
        <v>1.38975</v>
      </c>
      <c r="AY50" s="112">
        <v>1.63975</v>
      </c>
      <c r="AZ50" s="112">
        <v>1.5197499999999999</v>
      </c>
      <c r="BA50" s="112">
        <v>1.4097500000000001</v>
      </c>
      <c r="BB50" s="112">
        <v>1.5097499999999999</v>
      </c>
      <c r="BC50" s="112">
        <v>1.4697499999999999</v>
      </c>
      <c r="BD50" s="484" t="s">
        <v>1547</v>
      </c>
      <c r="BE50" s="484" t="s">
        <v>1547</v>
      </c>
      <c r="BF50" s="484" t="s">
        <v>1547</v>
      </c>
      <c r="BG50" s="484" t="s">
        <v>1547</v>
      </c>
      <c r="BH50" s="484" t="s">
        <v>1547</v>
      </c>
      <c r="BI50" s="484" t="s">
        <v>1547</v>
      </c>
      <c r="BJ50" s="484" t="s">
        <v>1547</v>
      </c>
      <c r="BK50" s="484" t="s">
        <v>1547</v>
      </c>
      <c r="BL50" s="484" t="s">
        <v>1547</v>
      </c>
      <c r="BM50" s="484" t="s">
        <v>1547</v>
      </c>
      <c r="BN50" s="484" t="s">
        <v>1547</v>
      </c>
      <c r="BO50" s="484" t="s">
        <v>1547</v>
      </c>
      <c r="BP50" s="484" t="s">
        <v>1547</v>
      </c>
      <c r="BQ50" s="484" t="s">
        <v>1547</v>
      </c>
      <c r="BR50" s="484" t="s">
        <v>1547</v>
      </c>
      <c r="BS50" s="484" t="s">
        <v>1547</v>
      </c>
      <c r="BT50" s="484" t="s">
        <v>1547</v>
      </c>
      <c r="BU50" s="484" t="s">
        <v>1547</v>
      </c>
      <c r="BV50" s="484" t="s">
        <v>1547</v>
      </c>
    </row>
    <row r="51" spans="1:74" ht="12" customHeight="1" x14ac:dyDescent="0.2">
      <c r="B51" s="829" t="s">
        <v>958</v>
      </c>
      <c r="C51" s="830"/>
      <c r="D51" s="830"/>
      <c r="E51" s="830"/>
      <c r="F51" s="830"/>
      <c r="G51" s="830"/>
      <c r="H51" s="830"/>
      <c r="I51" s="830"/>
      <c r="J51" s="830"/>
      <c r="K51" s="830"/>
      <c r="L51" s="830"/>
      <c r="M51" s="830"/>
      <c r="N51" s="830"/>
      <c r="O51" s="830"/>
      <c r="P51" s="830"/>
      <c r="Q51" s="830"/>
      <c r="BD51" s="218"/>
      <c r="BE51" s="218"/>
      <c r="BF51" s="218"/>
    </row>
    <row r="52" spans="1:74" ht="12" customHeight="1" x14ac:dyDescent="0.2">
      <c r="B52" s="831" t="s">
        <v>955</v>
      </c>
      <c r="C52" s="831"/>
      <c r="D52" s="831"/>
      <c r="E52" s="831"/>
      <c r="F52" s="831"/>
      <c r="G52" s="831"/>
      <c r="H52" s="831"/>
      <c r="I52" s="831"/>
      <c r="J52" s="831"/>
      <c r="K52" s="831"/>
      <c r="L52" s="831"/>
      <c r="M52" s="831"/>
      <c r="N52" s="831"/>
      <c r="O52" s="831"/>
      <c r="P52" s="831"/>
      <c r="Q52" s="831"/>
      <c r="BD52" s="218"/>
      <c r="BE52" s="218"/>
      <c r="BF52" s="218"/>
    </row>
    <row r="53" spans="1:74" ht="12" customHeight="1" x14ac:dyDescent="0.2">
      <c r="B53" s="831" t="s">
        <v>956</v>
      </c>
      <c r="C53" s="831"/>
      <c r="D53" s="831"/>
      <c r="E53" s="831"/>
      <c r="F53" s="831"/>
      <c r="G53" s="831"/>
      <c r="H53" s="831"/>
      <c r="I53" s="831"/>
      <c r="J53" s="831"/>
      <c r="K53" s="831"/>
      <c r="L53" s="831"/>
      <c r="M53" s="831"/>
      <c r="N53" s="831"/>
      <c r="O53" s="831"/>
      <c r="P53" s="831"/>
      <c r="Q53" s="831"/>
      <c r="BD53" s="218"/>
      <c r="BE53" s="218"/>
      <c r="BF53" s="218"/>
    </row>
    <row r="54" spans="1:74" ht="12" customHeight="1" x14ac:dyDescent="0.2">
      <c r="B54" s="829" t="s">
        <v>959</v>
      </c>
      <c r="C54" s="830"/>
      <c r="D54" s="830"/>
      <c r="E54" s="830"/>
      <c r="F54" s="830"/>
      <c r="G54" s="830"/>
      <c r="H54" s="830"/>
      <c r="I54" s="830"/>
      <c r="J54" s="830"/>
      <c r="K54" s="830"/>
      <c r="L54" s="830"/>
      <c r="M54" s="830"/>
      <c r="N54" s="830"/>
      <c r="O54" s="830"/>
      <c r="P54" s="830"/>
      <c r="Q54" s="830"/>
      <c r="BD54" s="218"/>
      <c r="BE54" s="218"/>
      <c r="BF54" s="218"/>
    </row>
    <row r="55" spans="1:74" ht="12" customHeight="1" x14ac:dyDescent="0.2">
      <c r="B55" s="404" t="s">
        <v>929</v>
      </c>
      <c r="C55" s="402"/>
      <c r="D55" s="402"/>
      <c r="E55" s="402"/>
      <c r="F55" s="402"/>
      <c r="G55" s="402"/>
      <c r="H55" s="402"/>
      <c r="I55" s="402"/>
      <c r="J55" s="402"/>
      <c r="K55" s="402"/>
      <c r="L55" s="402"/>
      <c r="M55" s="402"/>
      <c r="N55" s="402"/>
      <c r="O55" s="402"/>
      <c r="P55" s="402"/>
      <c r="Q55" s="402"/>
    </row>
    <row r="56" spans="1:74" ht="12" customHeight="1" x14ac:dyDescent="0.2">
      <c r="B56" s="788" t="str">
        <f>Dates!$G$2</f>
        <v>EIA completed modeling and analysis for this report on Thursday, June 6, 2024.</v>
      </c>
      <c r="C56" s="789"/>
      <c r="D56" s="789"/>
      <c r="E56" s="789"/>
      <c r="F56" s="789"/>
      <c r="G56" s="789"/>
      <c r="H56" s="789"/>
      <c r="I56" s="789"/>
      <c r="J56" s="789"/>
      <c r="K56" s="789"/>
      <c r="L56" s="789"/>
      <c r="M56" s="789"/>
      <c r="N56" s="789"/>
      <c r="O56" s="789"/>
      <c r="P56" s="789"/>
      <c r="Q56" s="789"/>
    </row>
    <row r="57" spans="1:74" ht="12" customHeight="1" x14ac:dyDescent="0.2">
      <c r="B57" s="823" t="s">
        <v>520</v>
      </c>
      <c r="C57" s="824"/>
      <c r="D57" s="824"/>
      <c r="E57" s="824"/>
      <c r="F57" s="824"/>
      <c r="G57" s="824"/>
      <c r="H57" s="824"/>
      <c r="I57" s="824"/>
      <c r="J57" s="824"/>
      <c r="K57" s="824"/>
      <c r="L57" s="824"/>
      <c r="M57" s="824"/>
      <c r="N57" s="824"/>
      <c r="O57" s="824"/>
      <c r="P57" s="824"/>
      <c r="Q57" s="824"/>
    </row>
    <row r="58" spans="1:74" ht="12" customHeight="1" x14ac:dyDescent="0.2">
      <c r="B58" s="800" t="s">
        <v>213</v>
      </c>
      <c r="C58" s="825"/>
      <c r="D58" s="825"/>
      <c r="E58" s="825"/>
      <c r="F58" s="825"/>
      <c r="G58" s="825"/>
      <c r="H58" s="825"/>
      <c r="I58" s="825"/>
      <c r="J58" s="825"/>
      <c r="K58" s="825"/>
      <c r="L58" s="825"/>
      <c r="M58" s="825"/>
      <c r="N58" s="825"/>
      <c r="O58" s="825"/>
      <c r="P58" s="825"/>
      <c r="Q58" s="814"/>
    </row>
    <row r="59" spans="1:74" ht="12" customHeight="1" x14ac:dyDescent="0.2">
      <c r="B59" s="800" t="s">
        <v>536</v>
      </c>
      <c r="C59" s="814"/>
      <c r="D59" s="814"/>
      <c r="E59" s="814"/>
      <c r="F59" s="814"/>
      <c r="G59" s="814"/>
      <c r="H59" s="814"/>
      <c r="I59" s="814"/>
      <c r="J59" s="814"/>
      <c r="K59" s="814"/>
      <c r="L59" s="814"/>
      <c r="M59" s="814"/>
      <c r="N59" s="814"/>
      <c r="O59" s="814"/>
      <c r="P59" s="814"/>
      <c r="Q59" s="814"/>
    </row>
    <row r="60" spans="1:74" ht="12.75" x14ac:dyDescent="0.2">
      <c r="B60" s="397" t="s">
        <v>950</v>
      </c>
      <c r="C60" s="403"/>
      <c r="D60" s="403"/>
      <c r="E60" s="403"/>
      <c r="F60" s="403"/>
      <c r="G60" s="403"/>
      <c r="H60" s="403"/>
      <c r="I60" s="403"/>
      <c r="J60" s="403"/>
      <c r="K60" s="403"/>
      <c r="L60" s="403"/>
      <c r="M60" s="403"/>
      <c r="N60" s="403"/>
      <c r="O60" s="403"/>
      <c r="P60" s="403"/>
      <c r="Q60" s="401"/>
    </row>
    <row r="61" spans="1:74" ht="12.75" x14ac:dyDescent="0.2">
      <c r="B61" s="815" t="s">
        <v>951</v>
      </c>
      <c r="C61" s="814"/>
      <c r="D61" s="814"/>
      <c r="E61" s="814"/>
      <c r="F61" s="814"/>
      <c r="G61" s="814"/>
      <c r="H61" s="814"/>
      <c r="I61" s="814"/>
      <c r="J61" s="814"/>
      <c r="K61" s="814"/>
      <c r="L61" s="814"/>
      <c r="M61" s="814"/>
      <c r="N61" s="814"/>
      <c r="O61" s="814"/>
      <c r="P61" s="814"/>
      <c r="Q61" s="814"/>
    </row>
    <row r="62" spans="1:74" ht="12.75" x14ac:dyDescent="0.2">
      <c r="B62" s="813" t="s">
        <v>952</v>
      </c>
      <c r="C62" s="814"/>
      <c r="D62" s="814"/>
      <c r="E62" s="814"/>
      <c r="F62" s="814"/>
      <c r="G62" s="814"/>
      <c r="H62" s="814"/>
      <c r="I62" s="814"/>
      <c r="J62" s="814"/>
      <c r="K62" s="814"/>
      <c r="L62" s="814"/>
      <c r="M62" s="814"/>
      <c r="N62" s="814"/>
      <c r="O62" s="814"/>
      <c r="P62" s="814"/>
      <c r="Q62" s="814"/>
    </row>
  </sheetData>
  <mergeCells count="18">
    <mergeCell ref="B61:Q61"/>
    <mergeCell ref="B62:Q62"/>
    <mergeCell ref="BK3:BV3"/>
    <mergeCell ref="B1:BV1"/>
    <mergeCell ref="C3:N3"/>
    <mergeCell ref="O3:Z3"/>
    <mergeCell ref="AA3:AL3"/>
    <mergeCell ref="AM3:AX3"/>
    <mergeCell ref="A1:A2"/>
    <mergeCell ref="AY3:BJ3"/>
    <mergeCell ref="B59:Q59"/>
    <mergeCell ref="B54:Q54"/>
    <mergeCell ref="B57:Q57"/>
    <mergeCell ref="B58:Q58"/>
    <mergeCell ref="B51:Q51"/>
    <mergeCell ref="B52:Q52"/>
    <mergeCell ref="B53:Q53"/>
    <mergeCell ref="B56:Q56"/>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22611-0203-484C-B7DA-503F110F0A49}">
  <sheetPr>
    <pageSetUpPr fitToPage="1"/>
  </sheetPr>
  <dimension ref="A1:BV41"/>
  <sheetViews>
    <sheetView zoomScaleNormal="100" workbookViewId="0">
      <pane xSplit="2" ySplit="4" topLeftCell="BA5" activePane="bottomRight" state="frozen"/>
      <selection pane="topRight" activeCell="C1" sqref="C1"/>
      <selection pane="bottomLeft" activeCell="A5" sqref="A5"/>
      <selection pane="bottomRight" activeCell="BC33" sqref="BC33"/>
    </sheetView>
  </sheetViews>
  <sheetFormatPr defaultColWidth="8.5703125" defaultRowHeight="11.25" x14ac:dyDescent="0.2"/>
  <cols>
    <col min="1" max="1" width="15" style="413" bestFit="1" customWidth="1"/>
    <col min="2" max="2" width="42.7109375" style="414" customWidth="1"/>
    <col min="3" max="17" width="6.5703125" style="414" customWidth="1"/>
    <col min="18" max="16384" width="8.5703125" style="414"/>
  </cols>
  <sheetData>
    <row r="1" spans="1:74" ht="12.75" customHeight="1" x14ac:dyDescent="0.2">
      <c r="B1" s="833" t="s">
        <v>1014</v>
      </c>
      <c r="C1" s="834"/>
      <c r="D1" s="834"/>
      <c r="E1" s="834"/>
      <c r="F1" s="834"/>
      <c r="G1" s="834"/>
      <c r="H1" s="834"/>
      <c r="I1" s="834"/>
      <c r="J1" s="834"/>
      <c r="K1" s="834"/>
      <c r="L1" s="834"/>
      <c r="M1" s="834"/>
      <c r="N1" s="834"/>
      <c r="O1" s="834"/>
      <c r="P1" s="834"/>
      <c r="Q1" s="834"/>
    </row>
    <row r="2" spans="1:74" ht="12.75" x14ac:dyDescent="0.2">
      <c r="B2" s="835" t="str">
        <f>"U.S. Energy Information Administration  |  Short-Term Energy Outlook - "&amp;Dates!D1</f>
        <v>U.S. Energy Information Administration  |  Short-Term Energy Outlook - June 2024</v>
      </c>
      <c r="C2" s="836"/>
      <c r="D2" s="836"/>
      <c r="E2" s="836"/>
      <c r="F2" s="836"/>
      <c r="G2" s="836"/>
      <c r="H2" s="836"/>
      <c r="I2" s="836"/>
      <c r="J2" s="836"/>
      <c r="K2" s="836"/>
      <c r="L2" s="836"/>
      <c r="M2" s="836"/>
      <c r="N2" s="836"/>
      <c r="O2" s="836"/>
      <c r="P2" s="836"/>
      <c r="Q2" s="836"/>
    </row>
    <row r="3" spans="1:74" ht="12.75" x14ac:dyDescent="0.2">
      <c r="B3" s="216"/>
      <c r="C3" s="781">
        <f>Dates!D3</f>
        <v>2020</v>
      </c>
      <c r="D3" s="782"/>
      <c r="E3" s="782"/>
      <c r="F3" s="782"/>
      <c r="G3" s="782"/>
      <c r="H3" s="782"/>
      <c r="I3" s="782"/>
      <c r="J3" s="782"/>
      <c r="K3" s="782"/>
      <c r="L3" s="782"/>
      <c r="M3" s="782"/>
      <c r="N3" s="783"/>
      <c r="O3" s="781">
        <f>C3+1</f>
        <v>2021</v>
      </c>
      <c r="P3" s="784"/>
      <c r="Q3" s="784"/>
      <c r="R3" s="784"/>
      <c r="S3" s="784"/>
      <c r="T3" s="784"/>
      <c r="U3" s="784"/>
      <c r="V3" s="784"/>
      <c r="W3" s="784"/>
      <c r="X3" s="782"/>
      <c r="Y3" s="782"/>
      <c r="Z3" s="783"/>
      <c r="AA3" s="785">
        <f>O3+1</f>
        <v>2022</v>
      </c>
      <c r="AB3" s="782"/>
      <c r="AC3" s="782"/>
      <c r="AD3" s="782"/>
      <c r="AE3" s="782"/>
      <c r="AF3" s="782"/>
      <c r="AG3" s="782"/>
      <c r="AH3" s="782"/>
      <c r="AI3" s="782"/>
      <c r="AJ3" s="782"/>
      <c r="AK3" s="782"/>
      <c r="AL3" s="783"/>
      <c r="AM3" s="785">
        <f>AA3+1</f>
        <v>2023</v>
      </c>
      <c r="AN3" s="782"/>
      <c r="AO3" s="782"/>
      <c r="AP3" s="782"/>
      <c r="AQ3" s="782"/>
      <c r="AR3" s="782"/>
      <c r="AS3" s="782"/>
      <c r="AT3" s="782"/>
      <c r="AU3" s="782"/>
      <c r="AV3" s="782"/>
      <c r="AW3" s="782"/>
      <c r="AX3" s="783"/>
      <c r="AY3" s="785">
        <f>AM3+1</f>
        <v>2024</v>
      </c>
      <c r="AZ3" s="786"/>
      <c r="BA3" s="786"/>
      <c r="BB3" s="786"/>
      <c r="BC3" s="786"/>
      <c r="BD3" s="786"/>
      <c r="BE3" s="786"/>
      <c r="BF3" s="786"/>
      <c r="BG3" s="786"/>
      <c r="BH3" s="786"/>
      <c r="BI3" s="786"/>
      <c r="BJ3" s="787"/>
      <c r="BK3" s="785">
        <f>AY3+1</f>
        <v>2025</v>
      </c>
      <c r="BL3" s="782"/>
      <c r="BM3" s="782"/>
      <c r="BN3" s="782"/>
      <c r="BO3" s="782"/>
      <c r="BP3" s="782"/>
      <c r="BQ3" s="782"/>
      <c r="BR3" s="782"/>
      <c r="BS3" s="782"/>
      <c r="BT3" s="782"/>
      <c r="BU3" s="782"/>
      <c r="BV3" s="783"/>
    </row>
    <row r="4" spans="1:74" x14ac:dyDescent="0.2">
      <c r="B4" s="415"/>
      <c r="C4" s="12" t="s">
        <v>238</v>
      </c>
      <c r="D4" s="12" t="s">
        <v>239</v>
      </c>
      <c r="E4" s="12" t="s">
        <v>240</v>
      </c>
      <c r="F4" s="12" t="s">
        <v>241</v>
      </c>
      <c r="G4" s="12" t="s">
        <v>242</v>
      </c>
      <c r="H4" s="12" t="s">
        <v>243</v>
      </c>
      <c r="I4" s="12" t="s">
        <v>244</v>
      </c>
      <c r="J4" s="12" t="s">
        <v>245</v>
      </c>
      <c r="K4" s="12" t="s">
        <v>246</v>
      </c>
      <c r="L4" s="12" t="s">
        <v>247</v>
      </c>
      <c r="M4" s="12" t="s">
        <v>248</v>
      </c>
      <c r="N4" s="12" t="s">
        <v>249</v>
      </c>
      <c r="O4" s="12" t="s">
        <v>238</v>
      </c>
      <c r="P4" s="12" t="s">
        <v>239</v>
      </c>
      <c r="Q4" s="12" t="s">
        <v>240</v>
      </c>
      <c r="R4" s="12" t="s">
        <v>241</v>
      </c>
      <c r="S4" s="12" t="s">
        <v>242</v>
      </c>
      <c r="T4" s="12" t="s">
        <v>243</v>
      </c>
      <c r="U4" s="12" t="s">
        <v>244</v>
      </c>
      <c r="V4" s="12" t="s">
        <v>245</v>
      </c>
      <c r="W4" s="12" t="s">
        <v>246</v>
      </c>
      <c r="X4" s="12" t="s">
        <v>247</v>
      </c>
      <c r="Y4" s="12" t="s">
        <v>248</v>
      </c>
      <c r="Z4" s="12" t="s">
        <v>249</v>
      </c>
      <c r="AA4" s="12" t="s">
        <v>238</v>
      </c>
      <c r="AB4" s="12" t="s">
        <v>239</v>
      </c>
      <c r="AC4" s="12" t="s">
        <v>240</v>
      </c>
      <c r="AD4" s="12" t="s">
        <v>241</v>
      </c>
      <c r="AE4" s="12" t="s">
        <v>242</v>
      </c>
      <c r="AF4" s="12" t="s">
        <v>243</v>
      </c>
      <c r="AG4" s="12" t="s">
        <v>244</v>
      </c>
      <c r="AH4" s="12" t="s">
        <v>245</v>
      </c>
      <c r="AI4" s="12" t="s">
        <v>246</v>
      </c>
      <c r="AJ4" s="12" t="s">
        <v>247</v>
      </c>
      <c r="AK4" s="12" t="s">
        <v>248</v>
      </c>
      <c r="AL4" s="12" t="s">
        <v>249</v>
      </c>
      <c r="AM4" s="12" t="s">
        <v>238</v>
      </c>
      <c r="AN4" s="12" t="s">
        <v>239</v>
      </c>
      <c r="AO4" s="12" t="s">
        <v>240</v>
      </c>
      <c r="AP4" s="12" t="s">
        <v>241</v>
      </c>
      <c r="AQ4" s="12" t="s">
        <v>242</v>
      </c>
      <c r="AR4" s="12" t="s">
        <v>243</v>
      </c>
      <c r="AS4" s="12" t="s">
        <v>244</v>
      </c>
      <c r="AT4" s="12" t="s">
        <v>245</v>
      </c>
      <c r="AU4" s="12" t="s">
        <v>246</v>
      </c>
      <c r="AV4" s="12" t="s">
        <v>247</v>
      </c>
      <c r="AW4" s="12" t="s">
        <v>248</v>
      </c>
      <c r="AX4" s="12" t="s">
        <v>249</v>
      </c>
      <c r="AY4" s="12" t="s">
        <v>238</v>
      </c>
      <c r="AZ4" s="12" t="s">
        <v>239</v>
      </c>
      <c r="BA4" s="12" t="s">
        <v>240</v>
      </c>
      <c r="BB4" s="12" t="s">
        <v>241</v>
      </c>
      <c r="BC4" s="12" t="s">
        <v>242</v>
      </c>
      <c r="BD4" s="12" t="s">
        <v>243</v>
      </c>
      <c r="BE4" s="12" t="s">
        <v>244</v>
      </c>
      <c r="BF4" s="12" t="s">
        <v>245</v>
      </c>
      <c r="BG4" s="12" t="s">
        <v>246</v>
      </c>
      <c r="BH4" s="12" t="s">
        <v>247</v>
      </c>
      <c r="BI4" s="12" t="s">
        <v>248</v>
      </c>
      <c r="BJ4" s="12" t="s">
        <v>249</v>
      </c>
      <c r="BK4" s="12" t="s">
        <v>238</v>
      </c>
      <c r="BL4" s="12" t="s">
        <v>239</v>
      </c>
      <c r="BM4" s="12" t="s">
        <v>240</v>
      </c>
      <c r="BN4" s="12" t="s">
        <v>241</v>
      </c>
      <c r="BO4" s="12" t="s">
        <v>242</v>
      </c>
      <c r="BP4" s="12" t="s">
        <v>243</v>
      </c>
      <c r="BQ4" s="12" t="s">
        <v>244</v>
      </c>
      <c r="BR4" s="12" t="s">
        <v>245</v>
      </c>
      <c r="BS4" s="12" t="s">
        <v>246</v>
      </c>
      <c r="BT4" s="12" t="s">
        <v>247</v>
      </c>
      <c r="BU4" s="12" t="s">
        <v>248</v>
      </c>
      <c r="BV4" s="12" t="s">
        <v>249</v>
      </c>
    </row>
    <row r="5" spans="1:74" x14ac:dyDescent="0.2">
      <c r="B5" s="416" t="s">
        <v>1023</v>
      </c>
      <c r="C5" s="505"/>
      <c r="D5" s="505"/>
      <c r="E5" s="505"/>
      <c r="F5" s="505"/>
      <c r="G5" s="505"/>
      <c r="H5" s="505"/>
      <c r="I5" s="505"/>
      <c r="J5" s="505"/>
      <c r="K5" s="505"/>
      <c r="L5" s="505"/>
      <c r="M5" s="505"/>
      <c r="N5" s="505"/>
      <c r="O5" s="505"/>
      <c r="P5" s="505"/>
      <c r="Q5" s="505"/>
      <c r="R5" s="417"/>
      <c r="BD5" s="504"/>
      <c r="BE5" s="504"/>
      <c r="BF5" s="504"/>
      <c r="BG5" s="504"/>
      <c r="BH5" s="504"/>
      <c r="BI5" s="504"/>
      <c r="BJ5" s="504"/>
      <c r="BK5" s="504"/>
      <c r="BL5" s="504"/>
      <c r="BM5" s="504"/>
      <c r="BN5" s="504"/>
      <c r="BO5" s="504"/>
      <c r="BP5" s="504"/>
      <c r="BQ5" s="504"/>
      <c r="BR5" s="504"/>
      <c r="BS5" s="504"/>
      <c r="BT5" s="504"/>
      <c r="BU5" s="504"/>
      <c r="BV5" s="504"/>
    </row>
    <row r="6" spans="1:74" s="506" customFormat="1" x14ac:dyDescent="0.2">
      <c r="A6" s="499" t="s">
        <v>189</v>
      </c>
      <c r="B6" s="493" t="s">
        <v>937</v>
      </c>
      <c r="C6" s="111">
        <v>94.203082131000002</v>
      </c>
      <c r="D6" s="111">
        <v>95.46762459</v>
      </c>
      <c r="E6" s="111">
        <v>91.372932656000003</v>
      </c>
      <c r="F6" s="111">
        <v>83.903673233000006</v>
      </c>
      <c r="G6" s="111">
        <v>86.608151853999999</v>
      </c>
      <c r="H6" s="111">
        <v>90.285159910999994</v>
      </c>
      <c r="I6" s="111">
        <v>92.356610708999995</v>
      </c>
      <c r="J6" s="111">
        <v>91.935373959000003</v>
      </c>
      <c r="K6" s="111">
        <v>93.423945044999996</v>
      </c>
      <c r="L6" s="111">
        <v>92.445553269000001</v>
      </c>
      <c r="M6" s="111">
        <v>93.297969713000001</v>
      </c>
      <c r="N6" s="111">
        <v>94.172522329000003</v>
      </c>
      <c r="O6" s="111">
        <v>93.094163753999993</v>
      </c>
      <c r="P6" s="111">
        <v>94.522762493000002</v>
      </c>
      <c r="Q6" s="111">
        <v>95.947042525000001</v>
      </c>
      <c r="R6" s="111">
        <v>95.989197257000001</v>
      </c>
      <c r="S6" s="111">
        <v>96.304621546999996</v>
      </c>
      <c r="T6" s="111">
        <v>99.104361037000004</v>
      </c>
      <c r="U6" s="111">
        <v>98.777527266999996</v>
      </c>
      <c r="V6" s="111">
        <v>98.507945406999994</v>
      </c>
      <c r="W6" s="111">
        <v>99.495795608999998</v>
      </c>
      <c r="X6" s="111">
        <v>98.662710236999999</v>
      </c>
      <c r="Y6" s="111">
        <v>99.809554348999995</v>
      </c>
      <c r="Z6" s="111">
        <v>101.24352813</v>
      </c>
      <c r="AA6" s="111">
        <v>97.398535112999994</v>
      </c>
      <c r="AB6" s="111">
        <v>100.62047661</v>
      </c>
      <c r="AC6" s="111">
        <v>99.419187014000002</v>
      </c>
      <c r="AD6" s="111">
        <v>98.144291828999997</v>
      </c>
      <c r="AE6" s="111">
        <v>99.385871433000005</v>
      </c>
      <c r="AF6" s="111">
        <v>101.17922484</v>
      </c>
      <c r="AG6" s="111">
        <v>100.39095737</v>
      </c>
      <c r="AH6" s="111">
        <v>100.99185425</v>
      </c>
      <c r="AI6" s="111">
        <v>101.23769964</v>
      </c>
      <c r="AJ6" s="111">
        <v>98.953170813</v>
      </c>
      <c r="AK6" s="111">
        <v>100.53789171</v>
      </c>
      <c r="AL6" s="111">
        <v>101.13818347</v>
      </c>
      <c r="AM6" s="111">
        <v>98.728743359000006</v>
      </c>
      <c r="AN6" s="111">
        <v>102.45499794</v>
      </c>
      <c r="AO6" s="111">
        <v>101.74792047</v>
      </c>
      <c r="AP6" s="111">
        <v>100.29328959</v>
      </c>
      <c r="AQ6" s="111">
        <v>102.0724072</v>
      </c>
      <c r="AR6" s="111">
        <v>103.45474728000001</v>
      </c>
      <c r="AS6" s="111">
        <v>102.05308826</v>
      </c>
      <c r="AT6" s="111">
        <v>102.52800252999999</v>
      </c>
      <c r="AU6" s="111">
        <v>102.47147883</v>
      </c>
      <c r="AV6" s="111">
        <v>101.42961458000001</v>
      </c>
      <c r="AW6" s="111">
        <v>102.60811474</v>
      </c>
      <c r="AX6" s="111">
        <v>103.1041075</v>
      </c>
      <c r="AY6" s="111">
        <v>100.64998013</v>
      </c>
      <c r="AZ6" s="111">
        <v>103.8097573</v>
      </c>
      <c r="BA6" s="111">
        <v>102.14788756</v>
      </c>
      <c r="BB6" s="111">
        <v>101.58823581</v>
      </c>
      <c r="BC6" s="111">
        <v>102.03609607</v>
      </c>
      <c r="BD6" s="468">
        <v>103.84561075000001</v>
      </c>
      <c r="BE6" s="468">
        <v>103.18246811</v>
      </c>
      <c r="BF6" s="468">
        <v>103.60847097</v>
      </c>
      <c r="BG6" s="468">
        <v>103.93444329</v>
      </c>
      <c r="BH6" s="468">
        <v>102.48665416999999</v>
      </c>
      <c r="BI6" s="468">
        <v>103.57331431</v>
      </c>
      <c r="BJ6" s="468">
        <v>105.02769996000001</v>
      </c>
      <c r="BK6" s="468">
        <v>102.45983106</v>
      </c>
      <c r="BL6" s="468">
        <v>105.43908892</v>
      </c>
      <c r="BM6" s="468">
        <v>104.16470172</v>
      </c>
      <c r="BN6" s="468">
        <v>103.32208066</v>
      </c>
      <c r="BO6" s="468">
        <v>103.61910077</v>
      </c>
      <c r="BP6" s="468">
        <v>105.38628205000001</v>
      </c>
      <c r="BQ6" s="468">
        <v>104.73713103999999</v>
      </c>
      <c r="BR6" s="468">
        <v>104.76562479</v>
      </c>
      <c r="BS6" s="468">
        <v>105.2246445</v>
      </c>
      <c r="BT6" s="468">
        <v>103.88886248999999</v>
      </c>
      <c r="BU6" s="468">
        <v>104.85751306</v>
      </c>
      <c r="BV6" s="468">
        <v>106.39523663999999</v>
      </c>
    </row>
    <row r="7" spans="1:74" ht="11.1" customHeight="1" x14ac:dyDescent="0.2">
      <c r="A7" s="413" t="s">
        <v>182</v>
      </c>
      <c r="B7" s="485" t="s">
        <v>1115</v>
      </c>
      <c r="C7" s="354">
        <v>45.946539973</v>
      </c>
      <c r="D7" s="354">
        <v>47.040066750999998</v>
      </c>
      <c r="E7" s="354">
        <v>43.198351741000003</v>
      </c>
      <c r="F7" s="354">
        <v>35.096501596000003</v>
      </c>
      <c r="G7" s="354">
        <v>37.201219993000002</v>
      </c>
      <c r="H7" s="354">
        <v>40.433549837999998</v>
      </c>
      <c r="I7" s="354">
        <v>42.290373039999999</v>
      </c>
      <c r="J7" s="354">
        <v>41.893990520000003</v>
      </c>
      <c r="K7" s="354">
        <v>42.754672315000001</v>
      </c>
      <c r="L7" s="354">
        <v>42.746261652999998</v>
      </c>
      <c r="M7" s="354">
        <v>42.855617535</v>
      </c>
      <c r="N7" s="354">
        <v>43.189075787</v>
      </c>
      <c r="O7" s="354">
        <v>41.875786718999997</v>
      </c>
      <c r="P7" s="354">
        <v>41.997952716999997</v>
      </c>
      <c r="Q7" s="354">
        <v>43.607054075000001</v>
      </c>
      <c r="R7" s="354">
        <v>43.296071533999999</v>
      </c>
      <c r="S7" s="354">
        <v>43.185313532000002</v>
      </c>
      <c r="T7" s="354">
        <v>45.489636902000001</v>
      </c>
      <c r="U7" s="354">
        <v>45.555715288000002</v>
      </c>
      <c r="V7" s="354">
        <v>45.621284713000001</v>
      </c>
      <c r="W7" s="354">
        <v>45.986198104000003</v>
      </c>
      <c r="X7" s="354">
        <v>46.256749771999999</v>
      </c>
      <c r="Y7" s="354">
        <v>46.670405631999998</v>
      </c>
      <c r="Z7" s="354">
        <v>47.537892261000003</v>
      </c>
      <c r="AA7" s="354">
        <v>44.408938114000001</v>
      </c>
      <c r="AB7" s="354">
        <v>46.562634869999997</v>
      </c>
      <c r="AC7" s="354">
        <v>46.112055310999999</v>
      </c>
      <c r="AD7" s="354">
        <v>44.503242270999998</v>
      </c>
      <c r="AE7" s="354">
        <v>44.910808631000002</v>
      </c>
      <c r="AF7" s="354">
        <v>46.094582781</v>
      </c>
      <c r="AG7" s="354">
        <v>45.679342968999997</v>
      </c>
      <c r="AH7" s="354">
        <v>46.538584376999999</v>
      </c>
      <c r="AI7" s="354">
        <v>46.125044647999999</v>
      </c>
      <c r="AJ7" s="354">
        <v>44.966195132000003</v>
      </c>
      <c r="AK7" s="354">
        <v>45.991691684000003</v>
      </c>
      <c r="AL7" s="354">
        <v>45.973327503</v>
      </c>
      <c r="AM7" s="354">
        <v>43.848179000000002</v>
      </c>
      <c r="AN7" s="354">
        <v>46.079960999999997</v>
      </c>
      <c r="AO7" s="354">
        <v>45.803148999999998</v>
      </c>
      <c r="AP7" s="354">
        <v>44.666176999999998</v>
      </c>
      <c r="AQ7" s="354">
        <v>45.777380000000001</v>
      </c>
      <c r="AR7" s="354">
        <v>46.569161999999999</v>
      </c>
      <c r="AS7" s="354">
        <v>45.884829000000003</v>
      </c>
      <c r="AT7" s="354">
        <v>46.451625999999997</v>
      </c>
      <c r="AU7" s="354">
        <v>45.711731</v>
      </c>
      <c r="AV7" s="354">
        <v>46.185250000000003</v>
      </c>
      <c r="AW7" s="354">
        <v>46.253601000000003</v>
      </c>
      <c r="AX7" s="354">
        <v>45.798698000000002</v>
      </c>
      <c r="AY7" s="354">
        <v>44.512411280000002</v>
      </c>
      <c r="AZ7" s="354">
        <v>46.263062900000001</v>
      </c>
      <c r="BA7" s="354">
        <v>45.291923355000002</v>
      </c>
      <c r="BB7" s="354">
        <v>44.559643643000001</v>
      </c>
      <c r="BC7" s="354">
        <v>44.512969411999997</v>
      </c>
      <c r="BD7" s="434">
        <v>45.901490094000003</v>
      </c>
      <c r="BE7" s="434">
        <v>45.901750849999999</v>
      </c>
      <c r="BF7" s="434">
        <v>46.615847760999998</v>
      </c>
      <c r="BG7" s="434">
        <v>46.216822659000002</v>
      </c>
      <c r="BH7" s="434">
        <v>46.277174574999997</v>
      </c>
      <c r="BI7" s="434">
        <v>46.263772662999997</v>
      </c>
      <c r="BJ7" s="434">
        <v>46.689448042999999</v>
      </c>
      <c r="BK7" s="434">
        <v>45.039021529000003</v>
      </c>
      <c r="BL7" s="434">
        <v>46.570185582999997</v>
      </c>
      <c r="BM7" s="434">
        <v>45.997396096000003</v>
      </c>
      <c r="BN7" s="434">
        <v>45.196717069000002</v>
      </c>
      <c r="BO7" s="434">
        <v>45.043651220999998</v>
      </c>
      <c r="BP7" s="434">
        <v>46.122060042999998</v>
      </c>
      <c r="BQ7" s="434">
        <v>46.143624598000002</v>
      </c>
      <c r="BR7" s="434">
        <v>46.561948068</v>
      </c>
      <c r="BS7" s="434">
        <v>46.239798798999999</v>
      </c>
      <c r="BT7" s="434">
        <v>46.386755469000001</v>
      </c>
      <c r="BU7" s="434">
        <v>46.261062054999996</v>
      </c>
      <c r="BV7" s="434">
        <v>46.749108221</v>
      </c>
    </row>
    <row r="8" spans="1:74" ht="11.1" customHeight="1" x14ac:dyDescent="0.2">
      <c r="A8" s="413" t="s">
        <v>188</v>
      </c>
      <c r="B8" s="485" t="s">
        <v>1068</v>
      </c>
      <c r="C8" s="354">
        <v>48.256542158000002</v>
      </c>
      <c r="D8" s="354">
        <v>48.427557839000002</v>
      </c>
      <c r="E8" s="354">
        <v>48.174580914000003</v>
      </c>
      <c r="F8" s="354">
        <v>48.807171637000003</v>
      </c>
      <c r="G8" s="354">
        <v>49.406931860999997</v>
      </c>
      <c r="H8" s="354">
        <v>49.851610073000003</v>
      </c>
      <c r="I8" s="354">
        <v>50.066237667999999</v>
      </c>
      <c r="J8" s="354">
        <v>50.041383437999997</v>
      </c>
      <c r="K8" s="354">
        <v>50.669272730000003</v>
      </c>
      <c r="L8" s="354">
        <v>49.699291615999996</v>
      </c>
      <c r="M8" s="354">
        <v>50.442352178</v>
      </c>
      <c r="N8" s="354">
        <v>50.983446542000003</v>
      </c>
      <c r="O8" s="354">
        <v>51.218377035000003</v>
      </c>
      <c r="P8" s="354">
        <v>52.524809775999998</v>
      </c>
      <c r="Q8" s="354">
        <v>52.33998845</v>
      </c>
      <c r="R8" s="354">
        <v>52.693125723000001</v>
      </c>
      <c r="S8" s="354">
        <v>53.119308013999998</v>
      </c>
      <c r="T8" s="354">
        <v>53.614724135000003</v>
      </c>
      <c r="U8" s="354">
        <v>53.221811979000002</v>
      </c>
      <c r="V8" s="354">
        <v>52.886660693000003</v>
      </c>
      <c r="W8" s="354">
        <v>53.509597505000002</v>
      </c>
      <c r="X8" s="354">
        <v>52.405960465</v>
      </c>
      <c r="Y8" s="354">
        <v>53.139148716999998</v>
      </c>
      <c r="Z8" s="354">
        <v>53.705635864000001</v>
      </c>
      <c r="AA8" s="354">
        <v>52.989596999</v>
      </c>
      <c r="AB8" s="354">
        <v>54.057841734999997</v>
      </c>
      <c r="AC8" s="354">
        <v>53.307131703000003</v>
      </c>
      <c r="AD8" s="354">
        <v>53.641049557999999</v>
      </c>
      <c r="AE8" s="354">
        <v>54.475062801999997</v>
      </c>
      <c r="AF8" s="354">
        <v>55.084642058999997</v>
      </c>
      <c r="AG8" s="354">
        <v>54.711614396999998</v>
      </c>
      <c r="AH8" s="354">
        <v>54.45326987</v>
      </c>
      <c r="AI8" s="354">
        <v>55.112654990999999</v>
      </c>
      <c r="AJ8" s="354">
        <v>53.986975680999997</v>
      </c>
      <c r="AK8" s="354">
        <v>54.546200024000001</v>
      </c>
      <c r="AL8" s="354">
        <v>55.164855963000001</v>
      </c>
      <c r="AM8" s="354">
        <v>54.880564358999997</v>
      </c>
      <c r="AN8" s="354">
        <v>56.375036940000001</v>
      </c>
      <c r="AO8" s="354">
        <v>55.944771471999999</v>
      </c>
      <c r="AP8" s="354">
        <v>55.627112588000003</v>
      </c>
      <c r="AQ8" s="354">
        <v>56.295027204</v>
      </c>
      <c r="AR8" s="354">
        <v>56.885585276999997</v>
      </c>
      <c r="AS8" s="354">
        <v>56.168259261000003</v>
      </c>
      <c r="AT8" s="354">
        <v>56.076376531999998</v>
      </c>
      <c r="AU8" s="354">
        <v>56.759747832000002</v>
      </c>
      <c r="AV8" s="354">
        <v>55.244364574999999</v>
      </c>
      <c r="AW8" s="354">
        <v>56.354513742999998</v>
      </c>
      <c r="AX8" s="354">
        <v>57.305409499</v>
      </c>
      <c r="AY8" s="354">
        <v>56.137568846000001</v>
      </c>
      <c r="AZ8" s="354">
        <v>57.546694398</v>
      </c>
      <c r="BA8" s="354">
        <v>56.855964207</v>
      </c>
      <c r="BB8" s="354">
        <v>57.028592166000003</v>
      </c>
      <c r="BC8" s="354">
        <v>57.523126654999999</v>
      </c>
      <c r="BD8" s="434">
        <v>57.944120650999999</v>
      </c>
      <c r="BE8" s="434">
        <v>57.280717258000003</v>
      </c>
      <c r="BF8" s="434">
        <v>56.992623209000001</v>
      </c>
      <c r="BG8" s="434">
        <v>57.717620633000003</v>
      </c>
      <c r="BH8" s="434">
        <v>56.209479594999998</v>
      </c>
      <c r="BI8" s="434">
        <v>57.309541648</v>
      </c>
      <c r="BJ8" s="434">
        <v>58.338251917999997</v>
      </c>
      <c r="BK8" s="434">
        <v>57.420809534999997</v>
      </c>
      <c r="BL8" s="434">
        <v>58.868903332999999</v>
      </c>
      <c r="BM8" s="434">
        <v>58.167305622000001</v>
      </c>
      <c r="BN8" s="434">
        <v>58.125363587999999</v>
      </c>
      <c r="BO8" s="434">
        <v>58.575449552000002</v>
      </c>
      <c r="BP8" s="434">
        <v>59.264222003</v>
      </c>
      <c r="BQ8" s="434">
        <v>58.593506439999999</v>
      </c>
      <c r="BR8" s="434">
        <v>58.203676721000001</v>
      </c>
      <c r="BS8" s="434">
        <v>58.984845696999997</v>
      </c>
      <c r="BT8" s="434">
        <v>57.502107023000001</v>
      </c>
      <c r="BU8" s="434">
        <v>58.596451006999999</v>
      </c>
      <c r="BV8" s="434">
        <v>59.646128414000003</v>
      </c>
    </row>
    <row r="9" spans="1:74" ht="11.1" customHeight="1" x14ac:dyDescent="0.2">
      <c r="B9" s="494"/>
      <c r="BD9" s="504"/>
      <c r="BE9" s="504"/>
      <c r="BF9" s="504"/>
      <c r="BG9" s="504"/>
      <c r="BH9" s="504"/>
      <c r="BI9" s="504"/>
      <c r="BJ9" s="504"/>
      <c r="BK9" s="504"/>
      <c r="BL9" s="504"/>
      <c r="BM9" s="504"/>
      <c r="BN9" s="504"/>
      <c r="BO9" s="504"/>
      <c r="BP9" s="504"/>
      <c r="BQ9" s="504"/>
      <c r="BR9" s="504"/>
      <c r="BS9" s="504"/>
      <c r="BT9" s="504"/>
      <c r="BU9" s="504"/>
      <c r="BV9" s="504"/>
    </row>
    <row r="10" spans="1:74" s="506" customFormat="1" ht="11.1" customHeight="1" x14ac:dyDescent="0.2">
      <c r="A10" s="499" t="s">
        <v>189</v>
      </c>
      <c r="B10" s="493" t="s">
        <v>937</v>
      </c>
      <c r="C10" s="111">
        <v>94.203082131000002</v>
      </c>
      <c r="D10" s="111">
        <v>95.46762459</v>
      </c>
      <c r="E10" s="111">
        <v>91.372932656000003</v>
      </c>
      <c r="F10" s="111">
        <v>83.903673233000006</v>
      </c>
      <c r="G10" s="111">
        <v>86.608151853999999</v>
      </c>
      <c r="H10" s="111">
        <v>90.285159910999994</v>
      </c>
      <c r="I10" s="111">
        <v>92.356610708999995</v>
      </c>
      <c r="J10" s="111">
        <v>91.935373959000003</v>
      </c>
      <c r="K10" s="111">
        <v>93.423945044999996</v>
      </c>
      <c r="L10" s="111">
        <v>92.445553269000001</v>
      </c>
      <c r="M10" s="111">
        <v>93.297969713000001</v>
      </c>
      <c r="N10" s="111">
        <v>94.172522329000003</v>
      </c>
      <c r="O10" s="111">
        <v>93.094163753999993</v>
      </c>
      <c r="P10" s="111">
        <v>94.522762493000002</v>
      </c>
      <c r="Q10" s="111">
        <v>95.947042525000001</v>
      </c>
      <c r="R10" s="111">
        <v>95.989197257000001</v>
      </c>
      <c r="S10" s="111">
        <v>96.304621546999996</v>
      </c>
      <c r="T10" s="111">
        <v>99.104361037000004</v>
      </c>
      <c r="U10" s="111">
        <v>98.777527266999996</v>
      </c>
      <c r="V10" s="111">
        <v>98.507945406999994</v>
      </c>
      <c r="W10" s="111">
        <v>99.495795608999998</v>
      </c>
      <c r="X10" s="111">
        <v>98.662710236999999</v>
      </c>
      <c r="Y10" s="111">
        <v>99.809554348999995</v>
      </c>
      <c r="Z10" s="111">
        <v>101.24352813</v>
      </c>
      <c r="AA10" s="111">
        <v>97.398535112999994</v>
      </c>
      <c r="AB10" s="111">
        <v>100.62047661</v>
      </c>
      <c r="AC10" s="111">
        <v>99.419187014000002</v>
      </c>
      <c r="AD10" s="111">
        <v>98.144291828999997</v>
      </c>
      <c r="AE10" s="111">
        <v>99.385871433000005</v>
      </c>
      <c r="AF10" s="111">
        <v>101.17922484</v>
      </c>
      <c r="AG10" s="111">
        <v>100.39095737</v>
      </c>
      <c r="AH10" s="111">
        <v>100.99185425</v>
      </c>
      <c r="AI10" s="111">
        <v>101.23769964</v>
      </c>
      <c r="AJ10" s="111">
        <v>98.953170813</v>
      </c>
      <c r="AK10" s="111">
        <v>100.53789171</v>
      </c>
      <c r="AL10" s="111">
        <v>101.13818347</v>
      </c>
      <c r="AM10" s="111">
        <v>98.728743359000006</v>
      </c>
      <c r="AN10" s="111">
        <v>102.45499794</v>
      </c>
      <c r="AO10" s="111">
        <v>101.74792047</v>
      </c>
      <c r="AP10" s="111">
        <v>100.29328959</v>
      </c>
      <c r="AQ10" s="111">
        <v>102.0724072</v>
      </c>
      <c r="AR10" s="111">
        <v>103.45474728000001</v>
      </c>
      <c r="AS10" s="111">
        <v>102.05308826</v>
      </c>
      <c r="AT10" s="111">
        <v>102.52800252999999</v>
      </c>
      <c r="AU10" s="111">
        <v>102.47147883</v>
      </c>
      <c r="AV10" s="111">
        <v>101.42961458000001</v>
      </c>
      <c r="AW10" s="111">
        <v>102.60811474</v>
      </c>
      <c r="AX10" s="111">
        <v>103.1041075</v>
      </c>
      <c r="AY10" s="111">
        <v>100.64998013</v>
      </c>
      <c r="AZ10" s="111">
        <v>103.8097573</v>
      </c>
      <c r="BA10" s="111">
        <v>102.14788756</v>
      </c>
      <c r="BB10" s="111">
        <v>101.58823581</v>
      </c>
      <c r="BC10" s="111">
        <v>102.03609607</v>
      </c>
      <c r="BD10" s="468">
        <v>103.84561075000001</v>
      </c>
      <c r="BE10" s="468">
        <v>103.18246811</v>
      </c>
      <c r="BF10" s="468">
        <v>103.60847097</v>
      </c>
      <c r="BG10" s="468">
        <v>103.93444329</v>
      </c>
      <c r="BH10" s="468">
        <v>102.48665416999999</v>
      </c>
      <c r="BI10" s="468">
        <v>103.57331431</v>
      </c>
      <c r="BJ10" s="468">
        <v>105.02769996000001</v>
      </c>
      <c r="BK10" s="468">
        <v>102.45983106</v>
      </c>
      <c r="BL10" s="468">
        <v>105.43908892</v>
      </c>
      <c r="BM10" s="468">
        <v>104.16470172</v>
      </c>
      <c r="BN10" s="468">
        <v>103.32208066</v>
      </c>
      <c r="BO10" s="468">
        <v>103.61910077</v>
      </c>
      <c r="BP10" s="468">
        <v>105.38628205000001</v>
      </c>
      <c r="BQ10" s="468">
        <v>104.73713103999999</v>
      </c>
      <c r="BR10" s="468">
        <v>104.76562479</v>
      </c>
      <c r="BS10" s="468">
        <v>105.2246445</v>
      </c>
      <c r="BT10" s="468">
        <v>103.88886248999999</v>
      </c>
      <c r="BU10" s="468">
        <v>104.85751306</v>
      </c>
      <c r="BV10" s="468">
        <v>106.39523663999999</v>
      </c>
    </row>
    <row r="11" spans="1:74" s="506" customFormat="1" ht="11.1" customHeight="1" x14ac:dyDescent="0.2">
      <c r="A11" s="499" t="s">
        <v>333</v>
      </c>
      <c r="B11" s="497" t="s">
        <v>1091</v>
      </c>
      <c r="C11" s="111">
        <v>24.119786999999999</v>
      </c>
      <c r="D11" s="111">
        <v>24.463146999999999</v>
      </c>
      <c r="E11" s="111">
        <v>22.596439</v>
      </c>
      <c r="F11" s="111">
        <v>17.848804000000001</v>
      </c>
      <c r="G11" s="111">
        <v>19.509983999999999</v>
      </c>
      <c r="H11" s="111">
        <v>21.394057</v>
      </c>
      <c r="I11" s="111">
        <v>22.208970000000001</v>
      </c>
      <c r="J11" s="111">
        <v>22.329975000000001</v>
      </c>
      <c r="K11" s="111">
        <v>22.263328999999999</v>
      </c>
      <c r="L11" s="111">
        <v>22.375948999999999</v>
      </c>
      <c r="M11" s="111">
        <v>22.689516999999999</v>
      </c>
      <c r="N11" s="111">
        <v>22.647490000000001</v>
      </c>
      <c r="O11" s="111">
        <v>22.585689432999999</v>
      </c>
      <c r="P11" s="111">
        <v>21.484049432999999</v>
      </c>
      <c r="Q11" s="111">
        <v>23.086157433</v>
      </c>
      <c r="R11" s="111">
        <v>23.388440433</v>
      </c>
      <c r="S11" s="111">
        <v>23.738584433</v>
      </c>
      <c r="T11" s="111">
        <v>24.523514432999999</v>
      </c>
      <c r="U11" s="111">
        <v>24.237472433000001</v>
      </c>
      <c r="V11" s="111">
        <v>24.473314432999999</v>
      </c>
      <c r="W11" s="111">
        <v>23.988210432999999</v>
      </c>
      <c r="X11" s="111">
        <v>24.320991433</v>
      </c>
      <c r="Y11" s="111">
        <v>24.695989433000001</v>
      </c>
      <c r="Z11" s="111">
        <v>24.730331433</v>
      </c>
      <c r="AA11" s="111">
        <v>23.624310999999999</v>
      </c>
      <c r="AB11" s="111">
        <v>24.411812999999999</v>
      </c>
      <c r="AC11" s="111">
        <v>24.613686000000001</v>
      </c>
      <c r="AD11" s="111">
        <v>23.923840999999999</v>
      </c>
      <c r="AE11" s="111">
        <v>24.054466999999999</v>
      </c>
      <c r="AF11" s="111">
        <v>24.885137</v>
      </c>
      <c r="AG11" s="111">
        <v>24.352861000000001</v>
      </c>
      <c r="AH11" s="111">
        <v>24.573329000000001</v>
      </c>
      <c r="AI11" s="111">
        <v>24.406358000000001</v>
      </c>
      <c r="AJ11" s="111">
        <v>24.234418000000002</v>
      </c>
      <c r="AK11" s="111">
        <v>24.600414000000001</v>
      </c>
      <c r="AL11" s="111">
        <v>23.723908999999999</v>
      </c>
      <c r="AM11" s="111">
        <v>23.280795999999999</v>
      </c>
      <c r="AN11" s="111">
        <v>23.984577999999999</v>
      </c>
      <c r="AO11" s="111">
        <v>24.239266000000001</v>
      </c>
      <c r="AP11" s="111">
        <v>24.137993999999999</v>
      </c>
      <c r="AQ11" s="111">
        <v>24.714997</v>
      </c>
      <c r="AR11" s="111">
        <v>25.239179</v>
      </c>
      <c r="AS11" s="111">
        <v>24.721246000000001</v>
      </c>
      <c r="AT11" s="111">
        <v>25.436743</v>
      </c>
      <c r="AU11" s="111">
        <v>24.427548000000002</v>
      </c>
      <c r="AV11" s="111">
        <v>24.996867000000002</v>
      </c>
      <c r="AW11" s="111">
        <v>24.858917999999999</v>
      </c>
      <c r="AX11" s="111">
        <v>24.535515</v>
      </c>
      <c r="AY11" s="111">
        <v>23.826969133999999</v>
      </c>
      <c r="AZ11" s="111">
        <v>24.294231837000002</v>
      </c>
      <c r="BA11" s="111">
        <v>24.103297614999999</v>
      </c>
      <c r="BB11" s="111">
        <v>23.735927153999999</v>
      </c>
      <c r="BC11" s="111">
        <v>24.253599026</v>
      </c>
      <c r="BD11" s="468">
        <v>25.068734383999999</v>
      </c>
      <c r="BE11" s="468">
        <v>24.835415368</v>
      </c>
      <c r="BF11" s="468">
        <v>25.523535587000001</v>
      </c>
      <c r="BG11" s="468">
        <v>24.868952221000001</v>
      </c>
      <c r="BH11" s="468">
        <v>25.067797826</v>
      </c>
      <c r="BI11" s="468">
        <v>25.041968701999998</v>
      </c>
      <c r="BJ11" s="468">
        <v>24.998606144</v>
      </c>
      <c r="BK11" s="468">
        <v>24.412127072000001</v>
      </c>
      <c r="BL11" s="468">
        <v>24.658976488</v>
      </c>
      <c r="BM11" s="468">
        <v>24.862638102999998</v>
      </c>
      <c r="BN11" s="468">
        <v>24.420409589999998</v>
      </c>
      <c r="BO11" s="468">
        <v>24.827828091000001</v>
      </c>
      <c r="BP11" s="468">
        <v>25.331064759</v>
      </c>
      <c r="BQ11" s="468">
        <v>25.120966684999999</v>
      </c>
      <c r="BR11" s="468">
        <v>25.515788703999998</v>
      </c>
      <c r="BS11" s="468">
        <v>24.935224712</v>
      </c>
      <c r="BT11" s="468">
        <v>25.221829068000002</v>
      </c>
      <c r="BU11" s="468">
        <v>25.089226020000002</v>
      </c>
      <c r="BV11" s="468">
        <v>25.118033937</v>
      </c>
    </row>
    <row r="12" spans="1:74" ht="11.1" customHeight="1" x14ac:dyDescent="0.2">
      <c r="A12" s="413" t="s">
        <v>178</v>
      </c>
      <c r="B12" s="487" t="s">
        <v>1072</v>
      </c>
      <c r="C12" s="354">
        <v>2.3500999999999999</v>
      </c>
      <c r="D12" s="354">
        <v>2.4337</v>
      </c>
      <c r="E12" s="354">
        <v>2.3018000000000001</v>
      </c>
      <c r="F12" s="354">
        <v>1.8263</v>
      </c>
      <c r="G12" s="354">
        <v>1.9933000000000001</v>
      </c>
      <c r="H12" s="354">
        <v>2.2330999999999999</v>
      </c>
      <c r="I12" s="354">
        <v>2.2532999999999999</v>
      </c>
      <c r="J12" s="354">
        <v>2.2305000000000001</v>
      </c>
      <c r="K12" s="354">
        <v>2.2690000000000001</v>
      </c>
      <c r="L12" s="354">
        <v>2.1631</v>
      </c>
      <c r="M12" s="354">
        <v>2.3721000000000001</v>
      </c>
      <c r="N12" s="354">
        <v>2.153</v>
      </c>
      <c r="O12" s="354">
        <v>2.2216</v>
      </c>
      <c r="P12" s="354">
        <v>2.1682999999999999</v>
      </c>
      <c r="Q12" s="354">
        <v>2.2566999999999999</v>
      </c>
      <c r="R12" s="354">
        <v>2.0185</v>
      </c>
      <c r="S12" s="354">
        <v>2.0478000000000001</v>
      </c>
      <c r="T12" s="354">
        <v>2.2938000000000001</v>
      </c>
      <c r="U12" s="354">
        <v>2.448</v>
      </c>
      <c r="V12" s="354">
        <v>2.3235999999999999</v>
      </c>
      <c r="W12" s="354">
        <v>2.2673999999999999</v>
      </c>
      <c r="X12" s="354">
        <v>2.3509000000000002</v>
      </c>
      <c r="Y12" s="354">
        <v>2.3843000000000001</v>
      </c>
      <c r="Z12" s="354">
        <v>2.298</v>
      </c>
      <c r="AA12" s="354">
        <v>2.3807999999999998</v>
      </c>
      <c r="AB12" s="354">
        <v>2.4661</v>
      </c>
      <c r="AC12" s="354">
        <v>2.2408999999999999</v>
      </c>
      <c r="AD12" s="354">
        <v>2.2749000000000001</v>
      </c>
      <c r="AE12" s="354">
        <v>2.2797000000000001</v>
      </c>
      <c r="AF12" s="354">
        <v>2.5163000000000002</v>
      </c>
      <c r="AG12" s="354">
        <v>2.4876</v>
      </c>
      <c r="AH12" s="354">
        <v>2.4258999999999999</v>
      </c>
      <c r="AI12" s="354">
        <v>2.4123999999999999</v>
      </c>
      <c r="AJ12" s="354">
        <v>2.3626999999999998</v>
      </c>
      <c r="AK12" s="354">
        <v>2.4980000000000002</v>
      </c>
      <c r="AL12" s="354">
        <v>2.5400999999999998</v>
      </c>
      <c r="AM12" s="354">
        <v>2.3043</v>
      </c>
      <c r="AN12" s="354">
        <v>2.3714</v>
      </c>
      <c r="AO12" s="354">
        <v>2.3233000000000001</v>
      </c>
      <c r="AP12" s="354">
        <v>2.2948</v>
      </c>
      <c r="AQ12" s="354">
        <v>2.4864000000000002</v>
      </c>
      <c r="AR12" s="354">
        <v>2.6333000000000002</v>
      </c>
      <c r="AS12" s="354">
        <v>2.7309000000000001</v>
      </c>
      <c r="AT12" s="354">
        <v>2.6634000000000002</v>
      </c>
      <c r="AU12" s="354">
        <v>2.4853000000000001</v>
      </c>
      <c r="AV12" s="354">
        <v>2.4948000000000001</v>
      </c>
      <c r="AW12" s="354">
        <v>2.2780999999999998</v>
      </c>
      <c r="AX12" s="354">
        <v>2.3489</v>
      </c>
      <c r="AY12" s="354">
        <v>2.4506775360000002</v>
      </c>
      <c r="AZ12" s="354">
        <v>2.4978696870000001</v>
      </c>
      <c r="BA12" s="354">
        <v>2.3885970680000002</v>
      </c>
      <c r="BB12" s="354">
        <v>2.3296643920000002</v>
      </c>
      <c r="BC12" s="354">
        <v>2.3903723100000001</v>
      </c>
      <c r="BD12" s="434">
        <v>2.451355961</v>
      </c>
      <c r="BE12" s="434">
        <v>2.4724669110000002</v>
      </c>
      <c r="BF12" s="434">
        <v>2.5306124560000001</v>
      </c>
      <c r="BG12" s="434">
        <v>2.4814223200000001</v>
      </c>
      <c r="BH12" s="434">
        <v>2.4548711409999999</v>
      </c>
      <c r="BI12" s="434">
        <v>2.4770922560000002</v>
      </c>
      <c r="BJ12" s="434">
        <v>2.4825349409999999</v>
      </c>
      <c r="BK12" s="434">
        <v>2.4981139489999999</v>
      </c>
      <c r="BL12" s="434">
        <v>2.5454498879999998</v>
      </c>
      <c r="BM12" s="434">
        <v>2.4358443300000001</v>
      </c>
      <c r="BN12" s="434">
        <v>2.3767320939999999</v>
      </c>
      <c r="BO12" s="434">
        <v>2.437624982</v>
      </c>
      <c r="BP12" s="434">
        <v>2.4987944409999998</v>
      </c>
      <c r="BQ12" s="434">
        <v>2.5199697130000001</v>
      </c>
      <c r="BR12" s="434">
        <v>2.5782924199999999</v>
      </c>
      <c r="BS12" s="434">
        <v>2.5289524079999999</v>
      </c>
      <c r="BT12" s="434">
        <v>2.502320331</v>
      </c>
      <c r="BU12" s="434">
        <v>2.5246091509999999</v>
      </c>
      <c r="BV12" s="434">
        <v>2.530068419</v>
      </c>
    </row>
    <row r="13" spans="1:74" ht="11.1" customHeight="1" x14ac:dyDescent="0.2">
      <c r="A13" s="413" t="s">
        <v>334</v>
      </c>
      <c r="B13" s="487" t="s">
        <v>210</v>
      </c>
      <c r="C13" s="354">
        <v>1.8272999999999999</v>
      </c>
      <c r="D13" s="354">
        <v>1.8882000000000001</v>
      </c>
      <c r="E13" s="354">
        <v>1.8228</v>
      </c>
      <c r="F13" s="354">
        <v>1.4650000000000001</v>
      </c>
      <c r="G13" s="354">
        <v>1.4295</v>
      </c>
      <c r="H13" s="354">
        <v>1.5739000000000001</v>
      </c>
      <c r="I13" s="354">
        <v>1.5656000000000001</v>
      </c>
      <c r="J13" s="354">
        <v>1.5326</v>
      </c>
      <c r="K13" s="354">
        <v>1.5705</v>
      </c>
      <c r="L13" s="354">
        <v>1.5902000000000001</v>
      </c>
      <c r="M13" s="354">
        <v>1.5659000000000001</v>
      </c>
      <c r="N13" s="354">
        <v>1.6838</v>
      </c>
      <c r="O13" s="354">
        <v>1.542</v>
      </c>
      <c r="P13" s="354">
        <v>1.6089</v>
      </c>
      <c r="Q13" s="354">
        <v>1.6896</v>
      </c>
      <c r="R13" s="354">
        <v>1.6185</v>
      </c>
      <c r="S13" s="354">
        <v>1.6333</v>
      </c>
      <c r="T13" s="354">
        <v>1.6361000000000001</v>
      </c>
      <c r="U13" s="354">
        <v>1.6099000000000001</v>
      </c>
      <c r="V13" s="354">
        <v>1.5693999999999999</v>
      </c>
      <c r="W13" s="354">
        <v>1.5745</v>
      </c>
      <c r="X13" s="354">
        <v>1.5851999999999999</v>
      </c>
      <c r="Y13" s="354">
        <v>1.7313000000000001</v>
      </c>
      <c r="Z13" s="354">
        <v>1.7679</v>
      </c>
      <c r="AA13" s="354">
        <v>1.6227</v>
      </c>
      <c r="AB13" s="354">
        <v>1.7476</v>
      </c>
      <c r="AC13" s="354">
        <v>1.8815999999999999</v>
      </c>
      <c r="AD13" s="354">
        <v>1.9138999999999999</v>
      </c>
      <c r="AE13" s="354">
        <v>1.9275</v>
      </c>
      <c r="AF13" s="354">
        <v>1.9278999999999999</v>
      </c>
      <c r="AG13" s="354">
        <v>1.9319999999999999</v>
      </c>
      <c r="AH13" s="354">
        <v>1.8747</v>
      </c>
      <c r="AI13" s="354">
        <v>1.8572</v>
      </c>
      <c r="AJ13" s="354">
        <v>1.8573999999999999</v>
      </c>
      <c r="AK13" s="354">
        <v>1.8805000000000001</v>
      </c>
      <c r="AL13" s="354">
        <v>1.8489</v>
      </c>
      <c r="AM13" s="354">
        <v>1.8196000000000001</v>
      </c>
      <c r="AN13" s="354">
        <v>1.8467</v>
      </c>
      <c r="AO13" s="354">
        <v>1.8254999999999999</v>
      </c>
      <c r="AP13" s="354">
        <v>1.7987</v>
      </c>
      <c r="AQ13" s="354">
        <v>1.8252999999999999</v>
      </c>
      <c r="AR13" s="354">
        <v>1.8824000000000001</v>
      </c>
      <c r="AS13" s="354">
        <v>1.8583000000000001</v>
      </c>
      <c r="AT13" s="354">
        <v>1.8846000000000001</v>
      </c>
      <c r="AU13" s="354">
        <v>1.8423</v>
      </c>
      <c r="AV13" s="354">
        <v>1.8142</v>
      </c>
      <c r="AW13" s="354">
        <v>1.8631</v>
      </c>
      <c r="AX13" s="354">
        <v>1.8856999999999999</v>
      </c>
      <c r="AY13" s="354">
        <v>1.7815225990000001</v>
      </c>
      <c r="AZ13" s="354">
        <v>1.8400361510000001</v>
      </c>
      <c r="BA13" s="354">
        <v>1.8297875480000001</v>
      </c>
      <c r="BB13" s="354">
        <v>1.825624863</v>
      </c>
      <c r="BC13" s="354">
        <v>1.836927875</v>
      </c>
      <c r="BD13" s="434">
        <v>1.8663804239999999</v>
      </c>
      <c r="BE13" s="434">
        <v>1.8620804580000001</v>
      </c>
      <c r="BF13" s="434">
        <v>1.846075132</v>
      </c>
      <c r="BG13" s="434">
        <v>1.8140819020000001</v>
      </c>
      <c r="BH13" s="434">
        <v>1.833798686</v>
      </c>
      <c r="BI13" s="434">
        <v>1.815368447</v>
      </c>
      <c r="BJ13" s="434">
        <v>1.923273204</v>
      </c>
      <c r="BK13" s="434">
        <v>1.778780123</v>
      </c>
      <c r="BL13" s="434">
        <v>1.8372036</v>
      </c>
      <c r="BM13" s="434">
        <v>1.826970773</v>
      </c>
      <c r="BN13" s="434">
        <v>1.8228144959999999</v>
      </c>
      <c r="BO13" s="434">
        <v>1.834100109</v>
      </c>
      <c r="BP13" s="434">
        <v>1.8635073179999999</v>
      </c>
      <c r="BQ13" s="434">
        <v>1.859213972</v>
      </c>
      <c r="BR13" s="434">
        <v>1.8432332840000001</v>
      </c>
      <c r="BS13" s="434">
        <v>1.811289304</v>
      </c>
      <c r="BT13" s="434">
        <v>1.8309757369999999</v>
      </c>
      <c r="BU13" s="434">
        <v>1.8125738689999999</v>
      </c>
      <c r="BV13" s="434">
        <v>1.920312518</v>
      </c>
    </row>
    <row r="14" spans="1:74" ht="11.1" customHeight="1" x14ac:dyDescent="0.2">
      <c r="A14" s="413" t="s">
        <v>176</v>
      </c>
      <c r="B14" s="487" t="s">
        <v>211</v>
      </c>
      <c r="C14" s="354">
        <v>19.933385999999999</v>
      </c>
      <c r="D14" s="354">
        <v>20.132245999999999</v>
      </c>
      <c r="E14" s="354">
        <v>18.462838000000001</v>
      </c>
      <c r="F14" s="354">
        <v>14.548503</v>
      </c>
      <c r="G14" s="354">
        <v>16.078182999999999</v>
      </c>
      <c r="H14" s="354">
        <v>17.578056</v>
      </c>
      <c r="I14" s="354">
        <v>18.381069</v>
      </c>
      <c r="J14" s="354">
        <v>18.557874000000002</v>
      </c>
      <c r="K14" s="354">
        <v>18.414828</v>
      </c>
      <c r="L14" s="354">
        <v>18.613648000000001</v>
      </c>
      <c r="M14" s="354">
        <v>18.742515999999998</v>
      </c>
      <c r="N14" s="354">
        <v>18.801689</v>
      </c>
      <c r="O14" s="354">
        <v>18.814347999999999</v>
      </c>
      <c r="P14" s="354">
        <v>17.699107999999999</v>
      </c>
      <c r="Q14" s="354">
        <v>19.132116</v>
      </c>
      <c r="R14" s="354">
        <v>19.743698999999999</v>
      </c>
      <c r="S14" s="354">
        <v>20.049742999999999</v>
      </c>
      <c r="T14" s="354">
        <v>20.585872999999999</v>
      </c>
      <c r="U14" s="354">
        <v>20.171831000000001</v>
      </c>
      <c r="V14" s="354">
        <v>20.572572999999998</v>
      </c>
      <c r="W14" s="354">
        <v>20.138569</v>
      </c>
      <c r="X14" s="354">
        <v>20.37715</v>
      </c>
      <c r="Y14" s="354">
        <v>20.572648000000001</v>
      </c>
      <c r="Z14" s="354">
        <v>20.656690000000001</v>
      </c>
      <c r="AA14" s="354">
        <v>19.613111</v>
      </c>
      <c r="AB14" s="354">
        <v>20.190412999999999</v>
      </c>
      <c r="AC14" s="354">
        <v>20.483485999999999</v>
      </c>
      <c r="AD14" s="354">
        <v>19.727340999999999</v>
      </c>
      <c r="AE14" s="354">
        <v>19.839566999999999</v>
      </c>
      <c r="AF14" s="354">
        <v>20.433236999999998</v>
      </c>
      <c r="AG14" s="354">
        <v>19.925560999999998</v>
      </c>
      <c r="AH14" s="354">
        <v>20.265028999999998</v>
      </c>
      <c r="AI14" s="354">
        <v>20.129058000000001</v>
      </c>
      <c r="AJ14" s="354">
        <v>20.006618</v>
      </c>
      <c r="AK14" s="354">
        <v>20.214213999999998</v>
      </c>
      <c r="AL14" s="354">
        <v>19.327209</v>
      </c>
      <c r="AM14" s="354">
        <v>19.149204000000001</v>
      </c>
      <c r="AN14" s="354">
        <v>19.758786000000001</v>
      </c>
      <c r="AO14" s="354">
        <v>20.082774000000001</v>
      </c>
      <c r="AP14" s="354">
        <v>20.036802000000002</v>
      </c>
      <c r="AQ14" s="354">
        <v>20.395605</v>
      </c>
      <c r="AR14" s="354">
        <v>20.715786999999999</v>
      </c>
      <c r="AS14" s="354">
        <v>20.124354</v>
      </c>
      <c r="AT14" s="354">
        <v>20.881050999999999</v>
      </c>
      <c r="AU14" s="354">
        <v>20.092255999999999</v>
      </c>
      <c r="AV14" s="354">
        <v>20.680174999999998</v>
      </c>
      <c r="AW14" s="354">
        <v>20.710025999999999</v>
      </c>
      <c r="AX14" s="354">
        <v>20.293223000000001</v>
      </c>
      <c r="AY14" s="354">
        <v>19.586970999999998</v>
      </c>
      <c r="AZ14" s="354">
        <v>19.948528</v>
      </c>
      <c r="BA14" s="354">
        <v>19.877115</v>
      </c>
      <c r="BB14" s="354">
        <v>19.572839900000002</v>
      </c>
      <c r="BC14" s="354">
        <v>20.018500842000002</v>
      </c>
      <c r="BD14" s="434">
        <v>20.743200000000002</v>
      </c>
      <c r="BE14" s="434">
        <v>20.493069999999999</v>
      </c>
      <c r="BF14" s="434">
        <v>21.139050000000001</v>
      </c>
      <c r="BG14" s="434">
        <v>20.565650000000002</v>
      </c>
      <c r="BH14" s="434">
        <v>20.771329999999999</v>
      </c>
      <c r="BI14" s="434">
        <v>20.741710000000001</v>
      </c>
      <c r="BJ14" s="434">
        <v>20.585000000000001</v>
      </c>
      <c r="BK14" s="434">
        <v>20.127279999999999</v>
      </c>
      <c r="BL14" s="434">
        <v>20.268370000000001</v>
      </c>
      <c r="BM14" s="434">
        <v>20.59187</v>
      </c>
      <c r="BN14" s="434">
        <v>20.212910000000001</v>
      </c>
      <c r="BO14" s="434">
        <v>20.54815</v>
      </c>
      <c r="BP14" s="434">
        <v>20.960809999999999</v>
      </c>
      <c r="BQ14" s="434">
        <v>20.733830000000001</v>
      </c>
      <c r="BR14" s="434">
        <v>21.086310000000001</v>
      </c>
      <c r="BS14" s="434">
        <v>20.587029999999999</v>
      </c>
      <c r="BT14" s="434">
        <v>20.880579999999998</v>
      </c>
      <c r="BU14" s="434">
        <v>20.74409</v>
      </c>
      <c r="BV14" s="434">
        <v>20.659700000000001</v>
      </c>
    </row>
    <row r="15" spans="1:74" ht="11.1" customHeight="1" x14ac:dyDescent="0.2">
      <c r="B15" s="487"/>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434"/>
      <c r="BE15" s="434"/>
      <c r="BF15" s="434"/>
      <c r="BG15" s="434"/>
      <c r="BH15" s="434"/>
      <c r="BI15" s="434"/>
      <c r="BJ15" s="434"/>
      <c r="BK15" s="434"/>
      <c r="BL15" s="434"/>
      <c r="BM15" s="434"/>
      <c r="BN15" s="434"/>
      <c r="BO15" s="434"/>
      <c r="BP15" s="434"/>
      <c r="BQ15" s="434"/>
      <c r="BR15" s="434"/>
      <c r="BS15" s="434"/>
      <c r="BT15" s="434"/>
      <c r="BU15" s="434"/>
      <c r="BV15" s="434"/>
    </row>
    <row r="16" spans="1:74" s="506" customFormat="1" ht="11.1" customHeight="1" x14ac:dyDescent="0.2">
      <c r="A16" s="499" t="s">
        <v>335</v>
      </c>
      <c r="B16" s="497" t="s">
        <v>1092</v>
      </c>
      <c r="C16" s="111">
        <v>5.5455716001999997</v>
      </c>
      <c r="D16" s="111">
        <v>5.8158130982999996</v>
      </c>
      <c r="E16" s="111">
        <v>5.8802081070999996</v>
      </c>
      <c r="F16" s="111">
        <v>5.7934144747999996</v>
      </c>
      <c r="G16" s="111">
        <v>5.7067787748000001</v>
      </c>
      <c r="H16" s="111">
        <v>5.85942527</v>
      </c>
      <c r="I16" s="111">
        <v>5.8721986633999999</v>
      </c>
      <c r="J16" s="111">
        <v>5.9098440850999996</v>
      </c>
      <c r="K16" s="111">
        <v>5.9657286868000003</v>
      </c>
      <c r="L16" s="111">
        <v>6.0354621228000003</v>
      </c>
      <c r="M16" s="111">
        <v>5.9026342769999998</v>
      </c>
      <c r="N16" s="111">
        <v>5.9430330007999999</v>
      </c>
      <c r="O16" s="111">
        <v>5.9599400922000001</v>
      </c>
      <c r="P16" s="111">
        <v>6.2769050797999997</v>
      </c>
      <c r="Q16" s="111">
        <v>6.3189241604999999</v>
      </c>
      <c r="R16" s="111">
        <v>6.3415099138000004</v>
      </c>
      <c r="S16" s="111">
        <v>6.2401266984000001</v>
      </c>
      <c r="T16" s="111">
        <v>6.4128597585999998</v>
      </c>
      <c r="U16" s="111">
        <v>6.4781027534</v>
      </c>
      <c r="V16" s="111">
        <v>6.4916100722000003</v>
      </c>
      <c r="W16" s="111">
        <v>6.5382590903000004</v>
      </c>
      <c r="X16" s="111">
        <v>6.4649065662999998</v>
      </c>
      <c r="Y16" s="111">
        <v>6.3868606717</v>
      </c>
      <c r="Z16" s="111">
        <v>6.4779374324000001</v>
      </c>
      <c r="AA16" s="111">
        <v>6.2179842605999998</v>
      </c>
      <c r="AB16" s="111">
        <v>6.5193001359</v>
      </c>
      <c r="AC16" s="111">
        <v>6.5682186607000004</v>
      </c>
      <c r="AD16" s="111">
        <v>6.6271375932999996</v>
      </c>
      <c r="AE16" s="111">
        <v>6.4885456141000004</v>
      </c>
      <c r="AF16" s="111">
        <v>6.6482885223999997</v>
      </c>
      <c r="AG16" s="111">
        <v>6.6595030349000002</v>
      </c>
      <c r="AH16" s="111">
        <v>6.7098669524999996</v>
      </c>
      <c r="AI16" s="111">
        <v>6.7511075431999998</v>
      </c>
      <c r="AJ16" s="111">
        <v>6.6718284433999999</v>
      </c>
      <c r="AK16" s="111">
        <v>6.5957952116999996</v>
      </c>
      <c r="AL16" s="111">
        <v>6.7017807362999999</v>
      </c>
      <c r="AM16" s="111">
        <v>6.4020412990000004</v>
      </c>
      <c r="AN16" s="111">
        <v>6.675498911</v>
      </c>
      <c r="AO16" s="111">
        <v>6.7203841400000002</v>
      </c>
      <c r="AP16" s="111">
        <v>6.7415804970000002</v>
      </c>
      <c r="AQ16" s="111">
        <v>6.6345883690000003</v>
      </c>
      <c r="AR16" s="111">
        <v>6.8267047070000002</v>
      </c>
      <c r="AS16" s="111">
        <v>6.7940212510000002</v>
      </c>
      <c r="AT16" s="111">
        <v>6.8336135909999998</v>
      </c>
      <c r="AU16" s="111">
        <v>6.9112686529999996</v>
      </c>
      <c r="AV16" s="111">
        <v>6.7979165310000003</v>
      </c>
      <c r="AW16" s="111">
        <v>6.688474458</v>
      </c>
      <c r="AX16" s="111">
        <v>6.822656609</v>
      </c>
      <c r="AY16" s="111">
        <v>6.4378342350000004</v>
      </c>
      <c r="AZ16" s="111">
        <v>6.7243206300000002</v>
      </c>
      <c r="BA16" s="111">
        <v>6.7384801789999997</v>
      </c>
      <c r="BB16" s="111">
        <v>6.7964220930000003</v>
      </c>
      <c r="BC16" s="111">
        <v>6.6824709520000001</v>
      </c>
      <c r="BD16" s="468">
        <v>6.8649595430000003</v>
      </c>
      <c r="BE16" s="468">
        <v>6.8622296250000003</v>
      </c>
      <c r="BF16" s="468">
        <v>6.8795284189999997</v>
      </c>
      <c r="BG16" s="468">
        <v>6.9246707599999997</v>
      </c>
      <c r="BH16" s="468">
        <v>6.836372946</v>
      </c>
      <c r="BI16" s="468">
        <v>6.7357906600000002</v>
      </c>
      <c r="BJ16" s="468">
        <v>6.8775600700000004</v>
      </c>
      <c r="BK16" s="468">
        <v>6.5115893580000002</v>
      </c>
      <c r="BL16" s="468">
        <v>6.8023744620000004</v>
      </c>
      <c r="BM16" s="468">
        <v>6.8165824490000002</v>
      </c>
      <c r="BN16" s="468">
        <v>6.8755680119999996</v>
      </c>
      <c r="BO16" s="468">
        <v>6.7599980740000003</v>
      </c>
      <c r="BP16" s="468">
        <v>6.945338671</v>
      </c>
      <c r="BQ16" s="468">
        <v>6.9424784519999996</v>
      </c>
      <c r="BR16" s="468">
        <v>6.9599502859999998</v>
      </c>
      <c r="BS16" s="468">
        <v>7.0058522050000001</v>
      </c>
      <c r="BT16" s="468">
        <v>6.9158704990000004</v>
      </c>
      <c r="BU16" s="468">
        <v>6.813985722</v>
      </c>
      <c r="BV16" s="468">
        <v>6.9581283220000003</v>
      </c>
    </row>
    <row r="17" spans="1:74" ht="11.1" customHeight="1" x14ac:dyDescent="0.2">
      <c r="A17" s="413" t="s">
        <v>336</v>
      </c>
      <c r="B17" s="487" t="s">
        <v>1081</v>
      </c>
      <c r="C17" s="354">
        <v>2.5654502686999998</v>
      </c>
      <c r="D17" s="354">
        <v>2.7432392639000001</v>
      </c>
      <c r="E17" s="354">
        <v>2.7917223016000001</v>
      </c>
      <c r="F17" s="354">
        <v>2.7681039402000001</v>
      </c>
      <c r="G17" s="354">
        <v>2.7145283287000002</v>
      </c>
      <c r="H17" s="354">
        <v>2.8076551607</v>
      </c>
      <c r="I17" s="354">
        <v>2.7908803326</v>
      </c>
      <c r="J17" s="354">
        <v>2.8511986174000001</v>
      </c>
      <c r="K17" s="354">
        <v>2.8980191321</v>
      </c>
      <c r="L17" s="354">
        <v>2.9035515395</v>
      </c>
      <c r="M17" s="354">
        <v>2.8063801920000002</v>
      </c>
      <c r="N17" s="354">
        <v>2.8354074135</v>
      </c>
      <c r="O17" s="354">
        <v>2.7276214274999999</v>
      </c>
      <c r="P17" s="354">
        <v>2.9166490920000001</v>
      </c>
      <c r="Q17" s="354">
        <v>2.9681969134999999</v>
      </c>
      <c r="R17" s="354">
        <v>2.9430855521999999</v>
      </c>
      <c r="S17" s="354">
        <v>2.8861232373000001</v>
      </c>
      <c r="T17" s="354">
        <v>2.9851369447999998</v>
      </c>
      <c r="U17" s="354">
        <v>2.9673017207000001</v>
      </c>
      <c r="V17" s="354">
        <v>3.0314329369999999</v>
      </c>
      <c r="W17" s="354">
        <v>3.0812131416000001</v>
      </c>
      <c r="X17" s="354">
        <v>3.0870952719</v>
      </c>
      <c r="Y17" s="354">
        <v>2.9837813808</v>
      </c>
      <c r="Z17" s="354">
        <v>3.0146435154</v>
      </c>
      <c r="AA17" s="354">
        <v>2.7840158350999999</v>
      </c>
      <c r="AB17" s="354">
        <v>2.9769517043999998</v>
      </c>
      <c r="AC17" s="354">
        <v>3.0295652928000001</v>
      </c>
      <c r="AD17" s="354">
        <v>3.0039347465000001</v>
      </c>
      <c r="AE17" s="354">
        <v>2.9457947184000002</v>
      </c>
      <c r="AF17" s="354">
        <v>3.0468555644999999</v>
      </c>
      <c r="AG17" s="354">
        <v>3.0286515917000001</v>
      </c>
      <c r="AH17" s="354">
        <v>3.0941087405999999</v>
      </c>
      <c r="AI17" s="354">
        <v>3.1449181661000001</v>
      </c>
      <c r="AJ17" s="354">
        <v>3.1509219112000002</v>
      </c>
      <c r="AK17" s="354">
        <v>3.0454719738999998</v>
      </c>
      <c r="AL17" s="354">
        <v>3.0769721925</v>
      </c>
      <c r="AM17" s="354">
        <v>2.9034236870000001</v>
      </c>
      <c r="AN17" s="354">
        <v>3.0994138219999998</v>
      </c>
      <c r="AO17" s="354">
        <v>3.1498566979999998</v>
      </c>
      <c r="AP17" s="354">
        <v>3.1191263789999999</v>
      </c>
      <c r="AQ17" s="354">
        <v>3.054433027</v>
      </c>
      <c r="AR17" s="354">
        <v>3.153935395</v>
      </c>
      <c r="AS17" s="354">
        <v>3.1298434390000001</v>
      </c>
      <c r="AT17" s="354">
        <v>3.191859714</v>
      </c>
      <c r="AU17" s="354">
        <v>3.2383871279999998</v>
      </c>
      <c r="AV17" s="354">
        <v>3.2382453</v>
      </c>
      <c r="AW17" s="354">
        <v>3.1225996540000001</v>
      </c>
      <c r="AX17" s="354">
        <v>3.148091403</v>
      </c>
      <c r="AY17" s="354">
        <v>2.9309013089999998</v>
      </c>
      <c r="AZ17" s="354">
        <v>3.1287462700000002</v>
      </c>
      <c r="BA17" s="354">
        <v>3.1796665310000001</v>
      </c>
      <c r="BB17" s="354">
        <v>3.1486453829999999</v>
      </c>
      <c r="BC17" s="354">
        <v>3.083339783</v>
      </c>
      <c r="BD17" s="434">
        <v>3.1837838280000001</v>
      </c>
      <c r="BE17" s="434">
        <v>3.1594638690000001</v>
      </c>
      <c r="BF17" s="434">
        <v>3.2220670569999998</v>
      </c>
      <c r="BG17" s="434">
        <v>3.2690348010000001</v>
      </c>
      <c r="BH17" s="434">
        <v>3.2688916300000002</v>
      </c>
      <c r="BI17" s="434">
        <v>3.1521515290000002</v>
      </c>
      <c r="BJ17" s="434">
        <v>3.17788453</v>
      </c>
      <c r="BK17" s="434">
        <v>2.9718376499999999</v>
      </c>
      <c r="BL17" s="434">
        <v>3.1724459409999999</v>
      </c>
      <c r="BM17" s="434">
        <v>3.2240774120000002</v>
      </c>
      <c r="BN17" s="434">
        <v>3.1926229880000001</v>
      </c>
      <c r="BO17" s="434">
        <v>3.1264052539999998</v>
      </c>
      <c r="BP17" s="434">
        <v>3.2282522170000001</v>
      </c>
      <c r="BQ17" s="434">
        <v>3.2035925770000002</v>
      </c>
      <c r="BR17" s="434">
        <v>3.2670701539999998</v>
      </c>
      <c r="BS17" s="434">
        <v>3.3146939030000002</v>
      </c>
      <c r="BT17" s="434">
        <v>3.314548732</v>
      </c>
      <c r="BU17" s="434">
        <v>3.196178105</v>
      </c>
      <c r="BV17" s="434">
        <v>3.2222705220000001</v>
      </c>
    </row>
    <row r="18" spans="1:74" ht="11.1" customHeight="1" x14ac:dyDescent="0.2">
      <c r="B18" s="487"/>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434"/>
      <c r="BE18" s="434"/>
      <c r="BF18" s="434"/>
      <c r="BG18" s="434"/>
      <c r="BH18" s="434"/>
      <c r="BI18" s="434"/>
      <c r="BJ18" s="434"/>
      <c r="BK18" s="434"/>
      <c r="BL18" s="434"/>
      <c r="BM18" s="434"/>
      <c r="BN18" s="434"/>
      <c r="BO18" s="434"/>
      <c r="BP18" s="434"/>
      <c r="BQ18" s="434"/>
      <c r="BR18" s="434"/>
      <c r="BS18" s="434"/>
      <c r="BT18" s="434"/>
      <c r="BU18" s="434"/>
      <c r="BV18" s="434"/>
    </row>
    <row r="19" spans="1:74" s="506" customFormat="1" ht="11.1" customHeight="1" x14ac:dyDescent="0.2">
      <c r="A19" s="499" t="s">
        <v>337</v>
      </c>
      <c r="B19" s="497" t="s">
        <v>1093</v>
      </c>
      <c r="C19" s="111">
        <v>14.025948222</v>
      </c>
      <c r="D19" s="111">
        <v>14.569835131</v>
      </c>
      <c r="E19" s="111">
        <v>13.388290958000001</v>
      </c>
      <c r="F19" s="111">
        <v>11.024312028000001</v>
      </c>
      <c r="G19" s="111">
        <v>11.392208172</v>
      </c>
      <c r="H19" s="111">
        <v>12.690689797999999</v>
      </c>
      <c r="I19" s="111">
        <v>13.692769961</v>
      </c>
      <c r="J19" s="111">
        <v>13.147337869999999</v>
      </c>
      <c r="K19" s="111">
        <v>13.893234444000001</v>
      </c>
      <c r="L19" s="111">
        <v>13.667522981999999</v>
      </c>
      <c r="M19" s="111">
        <v>13.039553664</v>
      </c>
      <c r="N19" s="111">
        <v>12.920699522</v>
      </c>
      <c r="O19" s="111">
        <v>12.042739437</v>
      </c>
      <c r="P19" s="111">
        <v>12.863070298</v>
      </c>
      <c r="Q19" s="111">
        <v>13.266912251999999</v>
      </c>
      <c r="R19" s="111">
        <v>13.158863166</v>
      </c>
      <c r="S19" s="111">
        <v>12.977248845</v>
      </c>
      <c r="T19" s="111">
        <v>14.239881177999999</v>
      </c>
      <c r="U19" s="111">
        <v>14.595960499</v>
      </c>
      <c r="V19" s="111">
        <v>14.500985937999999</v>
      </c>
      <c r="W19" s="111">
        <v>15.053135803</v>
      </c>
      <c r="X19" s="111">
        <v>15.042788679999999</v>
      </c>
      <c r="Y19" s="111">
        <v>14.711195465999999</v>
      </c>
      <c r="Z19" s="111">
        <v>14.592322436</v>
      </c>
      <c r="AA19" s="111">
        <v>13.108106113</v>
      </c>
      <c r="AB19" s="111">
        <v>14.472166923</v>
      </c>
      <c r="AC19" s="111">
        <v>14.234047812</v>
      </c>
      <c r="AD19" s="111">
        <v>13.968710041</v>
      </c>
      <c r="AE19" s="111">
        <v>14.16313682</v>
      </c>
      <c r="AF19" s="111">
        <v>14.570487828999999</v>
      </c>
      <c r="AG19" s="111">
        <v>14.562516260000001</v>
      </c>
      <c r="AH19" s="111">
        <v>14.851426163999999</v>
      </c>
      <c r="AI19" s="111">
        <v>14.960632724</v>
      </c>
      <c r="AJ19" s="111">
        <v>14.017453536</v>
      </c>
      <c r="AK19" s="111">
        <v>14.18893665</v>
      </c>
      <c r="AL19" s="111">
        <v>14.170384546999999</v>
      </c>
      <c r="AM19" s="111">
        <v>13.089266667</v>
      </c>
      <c r="AN19" s="111">
        <v>14.336236335000001</v>
      </c>
      <c r="AO19" s="111">
        <v>14.133010469</v>
      </c>
      <c r="AP19" s="111">
        <v>13.818619845000001</v>
      </c>
      <c r="AQ19" s="111">
        <v>14.430027288</v>
      </c>
      <c r="AR19" s="111">
        <v>14.666408322000001</v>
      </c>
      <c r="AS19" s="111">
        <v>14.405768449</v>
      </c>
      <c r="AT19" s="111">
        <v>14.224209432</v>
      </c>
      <c r="AU19" s="111">
        <v>14.528672649000001</v>
      </c>
      <c r="AV19" s="111">
        <v>14.462074541</v>
      </c>
      <c r="AW19" s="111">
        <v>14.137882553000001</v>
      </c>
      <c r="AX19" s="111">
        <v>13.700236434000001</v>
      </c>
      <c r="AY19" s="111">
        <v>13.357294567</v>
      </c>
      <c r="AZ19" s="111">
        <v>14.268088068999999</v>
      </c>
      <c r="BA19" s="111">
        <v>13.983668853999999</v>
      </c>
      <c r="BB19" s="111">
        <v>14.054816383</v>
      </c>
      <c r="BC19" s="111">
        <v>13.751833620999999</v>
      </c>
      <c r="BD19" s="468">
        <v>14.293496173999999</v>
      </c>
      <c r="BE19" s="468">
        <v>14.401488491</v>
      </c>
      <c r="BF19" s="468">
        <v>14.270236594</v>
      </c>
      <c r="BG19" s="468">
        <v>14.657590125</v>
      </c>
      <c r="BH19" s="468">
        <v>14.532008257999999</v>
      </c>
      <c r="BI19" s="468">
        <v>14.092167506999999</v>
      </c>
      <c r="BJ19" s="468">
        <v>13.995245954</v>
      </c>
      <c r="BK19" s="468">
        <v>13.371186951</v>
      </c>
      <c r="BL19" s="468">
        <v>14.286096496000001</v>
      </c>
      <c r="BM19" s="468">
        <v>14.000533871</v>
      </c>
      <c r="BN19" s="468">
        <v>14.071930204999999</v>
      </c>
      <c r="BO19" s="468">
        <v>13.767744909999999</v>
      </c>
      <c r="BP19" s="468">
        <v>14.311822313</v>
      </c>
      <c r="BQ19" s="468">
        <v>14.420204509</v>
      </c>
      <c r="BR19" s="468">
        <v>14.288404787999999</v>
      </c>
      <c r="BS19" s="468">
        <v>14.677506852</v>
      </c>
      <c r="BT19" s="468">
        <v>14.551472492</v>
      </c>
      <c r="BU19" s="468">
        <v>14.109643847999999</v>
      </c>
      <c r="BV19" s="468">
        <v>14.012101869</v>
      </c>
    </row>
    <row r="20" spans="1:74" s="506" customFormat="1" ht="11.1" customHeight="1" x14ac:dyDescent="0.2">
      <c r="A20" s="499"/>
      <c r="B20" s="497"/>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468"/>
      <c r="BE20" s="468"/>
      <c r="BF20" s="468"/>
      <c r="BG20" s="468"/>
      <c r="BH20" s="468"/>
      <c r="BI20" s="468"/>
      <c r="BJ20" s="468"/>
      <c r="BK20" s="468"/>
      <c r="BL20" s="468"/>
      <c r="BM20" s="468"/>
      <c r="BN20" s="468"/>
      <c r="BO20" s="468"/>
      <c r="BP20" s="468"/>
      <c r="BQ20" s="468"/>
      <c r="BR20" s="468"/>
      <c r="BS20" s="468"/>
      <c r="BT20" s="468"/>
      <c r="BU20" s="468"/>
      <c r="BV20" s="468"/>
    </row>
    <row r="21" spans="1:74" s="506" customFormat="1" ht="11.1" customHeight="1" x14ac:dyDescent="0.2">
      <c r="A21" s="499" t="s">
        <v>338</v>
      </c>
      <c r="B21" s="497" t="s">
        <v>1094</v>
      </c>
      <c r="C21" s="111">
        <v>4.2465213387</v>
      </c>
      <c r="D21" s="111">
        <v>4.4669029674000003</v>
      </c>
      <c r="E21" s="111">
        <v>4.3651848530999997</v>
      </c>
      <c r="F21" s="111">
        <v>4.2968679929000002</v>
      </c>
      <c r="G21" s="111">
        <v>4.4248888827000004</v>
      </c>
      <c r="H21" s="111">
        <v>4.6117310471000001</v>
      </c>
      <c r="I21" s="111">
        <v>4.6718312807000002</v>
      </c>
      <c r="J21" s="111">
        <v>4.7834701295000004</v>
      </c>
      <c r="K21" s="111">
        <v>4.6965711396999996</v>
      </c>
      <c r="L21" s="111">
        <v>4.5315159232999997</v>
      </c>
      <c r="M21" s="111">
        <v>4.5942643986</v>
      </c>
      <c r="N21" s="111">
        <v>4.6360227393000004</v>
      </c>
      <c r="O21" s="111">
        <v>4.5395265592999996</v>
      </c>
      <c r="P21" s="111">
        <v>4.7782232252999997</v>
      </c>
      <c r="Q21" s="111">
        <v>4.6680601887000002</v>
      </c>
      <c r="R21" s="111">
        <v>4.5939937006999996</v>
      </c>
      <c r="S21" s="111">
        <v>4.7326534383999999</v>
      </c>
      <c r="T21" s="111">
        <v>4.9350249979000003</v>
      </c>
      <c r="U21" s="111">
        <v>5.0001113596</v>
      </c>
      <c r="V21" s="111">
        <v>5.121031243</v>
      </c>
      <c r="W21" s="111">
        <v>5.0269139402</v>
      </c>
      <c r="X21" s="111">
        <v>4.8480242993999996</v>
      </c>
      <c r="Y21" s="111">
        <v>4.9159886401000001</v>
      </c>
      <c r="Z21" s="111">
        <v>4.9612105323</v>
      </c>
      <c r="AA21" s="111">
        <v>4.5211855715000002</v>
      </c>
      <c r="AB21" s="111">
        <v>4.7611538559</v>
      </c>
      <c r="AC21" s="111">
        <v>4.6503909962999996</v>
      </c>
      <c r="AD21" s="111">
        <v>4.5756536100999998</v>
      </c>
      <c r="AE21" s="111">
        <v>4.7150516004999998</v>
      </c>
      <c r="AF21" s="111">
        <v>4.9184979647000002</v>
      </c>
      <c r="AG21" s="111">
        <v>4.9838438349</v>
      </c>
      <c r="AH21" s="111">
        <v>5.1054022015999996</v>
      </c>
      <c r="AI21" s="111">
        <v>5.0107766879</v>
      </c>
      <c r="AJ21" s="111">
        <v>4.830646497</v>
      </c>
      <c r="AK21" s="111">
        <v>4.8989697102000003</v>
      </c>
      <c r="AL21" s="111">
        <v>4.9444390676000003</v>
      </c>
      <c r="AM21" s="111">
        <v>4.5237506429999996</v>
      </c>
      <c r="AN21" s="111">
        <v>4.7934993820000003</v>
      </c>
      <c r="AO21" s="111">
        <v>4.6740418720000001</v>
      </c>
      <c r="AP21" s="111">
        <v>4.6496738909999999</v>
      </c>
      <c r="AQ21" s="111">
        <v>4.7938055369999999</v>
      </c>
      <c r="AR21" s="111">
        <v>5.0200822829999998</v>
      </c>
      <c r="AS21" s="111">
        <v>5.1006661070000003</v>
      </c>
      <c r="AT21" s="111">
        <v>5.232760131</v>
      </c>
      <c r="AU21" s="111">
        <v>5.1430470650000002</v>
      </c>
      <c r="AV21" s="111">
        <v>5.0232761000000004</v>
      </c>
      <c r="AW21" s="111">
        <v>5.0792738960000001</v>
      </c>
      <c r="AX21" s="111">
        <v>5.0875216480000001</v>
      </c>
      <c r="AY21" s="111">
        <v>4.5441747049999996</v>
      </c>
      <c r="AZ21" s="111">
        <v>4.8192390930000002</v>
      </c>
      <c r="BA21" s="111">
        <v>4.6973748909999999</v>
      </c>
      <c r="BB21" s="111">
        <v>4.6715418519999998</v>
      </c>
      <c r="BC21" s="111">
        <v>4.8187085410000003</v>
      </c>
      <c r="BD21" s="468">
        <v>5.0494817660000004</v>
      </c>
      <c r="BE21" s="468">
        <v>5.1315257069999998</v>
      </c>
      <c r="BF21" s="468">
        <v>5.2662974910000004</v>
      </c>
      <c r="BG21" s="468">
        <v>5.1745925039999996</v>
      </c>
      <c r="BH21" s="468">
        <v>5.051130262</v>
      </c>
      <c r="BI21" s="468">
        <v>5.1085534140000002</v>
      </c>
      <c r="BJ21" s="468">
        <v>5.1176197639999996</v>
      </c>
      <c r="BK21" s="468">
        <v>4.596386012</v>
      </c>
      <c r="BL21" s="468">
        <v>4.8757322079999996</v>
      </c>
      <c r="BM21" s="468">
        <v>4.7519713079999999</v>
      </c>
      <c r="BN21" s="468">
        <v>4.7257419629999999</v>
      </c>
      <c r="BO21" s="468">
        <v>4.8751983829999999</v>
      </c>
      <c r="BP21" s="468">
        <v>5.1095637350000001</v>
      </c>
      <c r="BQ21" s="468">
        <v>5.1928855719999998</v>
      </c>
      <c r="BR21" s="468">
        <v>5.3297548499999996</v>
      </c>
      <c r="BS21" s="468">
        <v>5.236623657</v>
      </c>
      <c r="BT21" s="468">
        <v>5.1112473999999999</v>
      </c>
      <c r="BU21" s="468">
        <v>5.1695625310000004</v>
      </c>
      <c r="BV21" s="468">
        <v>5.178766134</v>
      </c>
    </row>
    <row r="22" spans="1:74" ht="11.1" customHeight="1" x14ac:dyDescent="0.2">
      <c r="A22" s="413" t="s">
        <v>339</v>
      </c>
      <c r="B22" s="487" t="s">
        <v>226</v>
      </c>
      <c r="C22" s="354">
        <v>3.1113755885000001</v>
      </c>
      <c r="D22" s="354">
        <v>3.3317381058</v>
      </c>
      <c r="E22" s="354">
        <v>3.2297229623999999</v>
      </c>
      <c r="F22" s="354">
        <v>3.1543336086</v>
      </c>
      <c r="G22" s="354">
        <v>3.2823327096999999</v>
      </c>
      <c r="H22" s="354">
        <v>3.4690810851</v>
      </c>
      <c r="I22" s="354">
        <v>3.5271182919999999</v>
      </c>
      <c r="J22" s="354">
        <v>3.6386129504000002</v>
      </c>
      <c r="K22" s="354">
        <v>3.5515595763999999</v>
      </c>
      <c r="L22" s="354">
        <v>3.378761006</v>
      </c>
      <c r="M22" s="354">
        <v>3.4414280658999998</v>
      </c>
      <c r="N22" s="354">
        <v>3.4833377154999998</v>
      </c>
      <c r="O22" s="354">
        <v>3.3699486456000001</v>
      </c>
      <c r="P22" s="354">
        <v>3.6086245449000001</v>
      </c>
      <c r="Q22" s="354">
        <v>3.4981313612</v>
      </c>
      <c r="R22" s="354">
        <v>3.4164767222000001</v>
      </c>
      <c r="S22" s="354">
        <v>3.5551132785999999</v>
      </c>
      <c r="T22" s="354">
        <v>3.7573815091</v>
      </c>
      <c r="U22" s="354">
        <v>3.8202419389000002</v>
      </c>
      <c r="V22" s="354">
        <v>3.9410024393</v>
      </c>
      <c r="W22" s="354">
        <v>3.8467144333999999</v>
      </c>
      <c r="X22" s="354">
        <v>3.6595553163000001</v>
      </c>
      <c r="Y22" s="354">
        <v>3.7274303663000001</v>
      </c>
      <c r="Z22" s="354">
        <v>3.7728229467999999</v>
      </c>
      <c r="AA22" s="354">
        <v>3.3879122475000001</v>
      </c>
      <c r="AB22" s="354">
        <v>3.6278604150999998</v>
      </c>
      <c r="AC22" s="354">
        <v>3.5167782445000002</v>
      </c>
      <c r="AD22" s="354">
        <v>3.4346883431999999</v>
      </c>
      <c r="AE22" s="354">
        <v>3.5740639055000001</v>
      </c>
      <c r="AF22" s="354">
        <v>3.7774103323000001</v>
      </c>
      <c r="AG22" s="354">
        <v>3.8406058412999999</v>
      </c>
      <c r="AH22" s="354">
        <v>3.9620100587999998</v>
      </c>
      <c r="AI22" s="354">
        <v>3.8672194482000002</v>
      </c>
      <c r="AJ22" s="354">
        <v>3.6790626743999999</v>
      </c>
      <c r="AK22" s="354">
        <v>3.7472995341000002</v>
      </c>
      <c r="AL22" s="354">
        <v>3.7929340809999998</v>
      </c>
      <c r="AM22" s="354">
        <v>3.4197034730000002</v>
      </c>
      <c r="AN22" s="354">
        <v>3.6688936970000001</v>
      </c>
      <c r="AO22" s="354">
        <v>3.5552701440000001</v>
      </c>
      <c r="AP22" s="354">
        <v>3.4716119449999998</v>
      </c>
      <c r="AQ22" s="354">
        <v>3.6168532</v>
      </c>
      <c r="AR22" s="354">
        <v>3.8282125530000002</v>
      </c>
      <c r="AS22" s="354">
        <v>3.8947163150000002</v>
      </c>
      <c r="AT22" s="354">
        <v>4.0213825989999998</v>
      </c>
      <c r="AU22" s="354">
        <v>3.9245967469999998</v>
      </c>
      <c r="AV22" s="354">
        <v>3.7313105169999998</v>
      </c>
      <c r="AW22" s="354">
        <v>3.8030243700000002</v>
      </c>
      <c r="AX22" s="354">
        <v>3.8513770749999998</v>
      </c>
      <c r="AY22" s="354">
        <v>3.4242590509999999</v>
      </c>
      <c r="AZ22" s="354">
        <v>3.6786656799999999</v>
      </c>
      <c r="BA22" s="354">
        <v>3.5626635960000002</v>
      </c>
      <c r="BB22" s="354">
        <v>3.4772541440000002</v>
      </c>
      <c r="BC22" s="354">
        <v>3.6255357959999999</v>
      </c>
      <c r="BD22" s="434">
        <v>3.8413196250000001</v>
      </c>
      <c r="BE22" s="434">
        <v>3.9092155389999999</v>
      </c>
      <c r="BF22" s="434">
        <v>4.0385333809999997</v>
      </c>
      <c r="BG22" s="434">
        <v>3.9397214699999998</v>
      </c>
      <c r="BH22" s="434">
        <v>3.7423890970000002</v>
      </c>
      <c r="BI22" s="434">
        <v>3.815604167</v>
      </c>
      <c r="BJ22" s="434">
        <v>3.86496906</v>
      </c>
      <c r="BK22" s="434">
        <v>3.4589390309999999</v>
      </c>
      <c r="BL22" s="434">
        <v>3.7173040909999999</v>
      </c>
      <c r="BM22" s="434">
        <v>3.5994970770000001</v>
      </c>
      <c r="BN22" s="434">
        <v>3.5127587</v>
      </c>
      <c r="BO22" s="434">
        <v>3.6633475350000002</v>
      </c>
      <c r="BP22" s="434">
        <v>3.8824888440000001</v>
      </c>
      <c r="BQ22" s="434">
        <v>3.9514411819999999</v>
      </c>
      <c r="BR22" s="434">
        <v>4.0827711400000002</v>
      </c>
      <c r="BS22" s="434">
        <v>3.9824217690000001</v>
      </c>
      <c r="BT22" s="434">
        <v>3.78201901</v>
      </c>
      <c r="BU22" s="434">
        <v>3.8563732669999999</v>
      </c>
      <c r="BV22" s="434">
        <v>3.9065062510000002</v>
      </c>
    </row>
    <row r="23" spans="1:74" ht="11.1" customHeight="1" x14ac:dyDescent="0.2">
      <c r="B23" s="487"/>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434"/>
      <c r="BE23" s="434"/>
      <c r="BF23" s="434"/>
      <c r="BG23" s="434"/>
      <c r="BH23" s="434"/>
      <c r="BI23" s="434"/>
      <c r="BJ23" s="434"/>
      <c r="BK23" s="434"/>
      <c r="BL23" s="434"/>
      <c r="BM23" s="434"/>
      <c r="BN23" s="434"/>
      <c r="BO23" s="434"/>
      <c r="BP23" s="434"/>
      <c r="BQ23" s="434"/>
      <c r="BR23" s="434"/>
      <c r="BS23" s="434"/>
      <c r="BT23" s="434"/>
      <c r="BU23" s="434"/>
      <c r="BV23" s="434"/>
    </row>
    <row r="24" spans="1:74" s="506" customFormat="1" ht="11.1" customHeight="1" x14ac:dyDescent="0.2">
      <c r="A24" s="499" t="s">
        <v>340</v>
      </c>
      <c r="B24" s="497" t="s">
        <v>1095</v>
      </c>
      <c r="C24" s="111">
        <v>7.9221711162000004</v>
      </c>
      <c r="D24" s="111">
        <v>7.8809699180999999</v>
      </c>
      <c r="E24" s="111">
        <v>7.8644464756000003</v>
      </c>
      <c r="F24" s="111">
        <v>7.8911414027999998</v>
      </c>
      <c r="G24" s="111">
        <v>8.4655881907000001</v>
      </c>
      <c r="H24" s="111">
        <v>8.8502844857999996</v>
      </c>
      <c r="I24" s="111">
        <v>8.7486421726000003</v>
      </c>
      <c r="J24" s="111">
        <v>8.8163940298999997</v>
      </c>
      <c r="K24" s="111">
        <v>8.6060757125999992</v>
      </c>
      <c r="L24" s="111">
        <v>8.4520415985999993</v>
      </c>
      <c r="M24" s="111">
        <v>8.0924471737000001</v>
      </c>
      <c r="N24" s="111">
        <v>8.0538560629999996</v>
      </c>
      <c r="O24" s="111">
        <v>8.1593572300999995</v>
      </c>
      <c r="P24" s="111">
        <v>8.1265992281999999</v>
      </c>
      <c r="Q24" s="111">
        <v>8.1491933012000004</v>
      </c>
      <c r="R24" s="111">
        <v>8.2428101982000008</v>
      </c>
      <c r="S24" s="111">
        <v>8.7601915964000003</v>
      </c>
      <c r="T24" s="111">
        <v>9.1707979356999996</v>
      </c>
      <c r="U24" s="111">
        <v>9.0702744275999994</v>
      </c>
      <c r="V24" s="111">
        <v>9.1578743718000002</v>
      </c>
      <c r="W24" s="111">
        <v>8.9069122694999994</v>
      </c>
      <c r="X24" s="111">
        <v>8.7856774380000004</v>
      </c>
      <c r="Y24" s="111">
        <v>8.3971230775999999</v>
      </c>
      <c r="Z24" s="111">
        <v>8.3511015446000005</v>
      </c>
      <c r="AA24" s="111">
        <v>8.8302318795999994</v>
      </c>
      <c r="AB24" s="111">
        <v>8.7899123710999998</v>
      </c>
      <c r="AC24" s="111">
        <v>8.8173392652999993</v>
      </c>
      <c r="AD24" s="111">
        <v>8.9028927216000007</v>
      </c>
      <c r="AE24" s="111">
        <v>9.5134644220000002</v>
      </c>
      <c r="AF24" s="111">
        <v>9.9245456286000007</v>
      </c>
      <c r="AG24" s="111">
        <v>9.8131854376999996</v>
      </c>
      <c r="AH24" s="111">
        <v>9.9062240631999998</v>
      </c>
      <c r="AI24" s="111">
        <v>9.6721027399999997</v>
      </c>
      <c r="AJ24" s="111">
        <v>9.4842495937999995</v>
      </c>
      <c r="AK24" s="111">
        <v>9.0818319014999993</v>
      </c>
      <c r="AL24" s="111">
        <v>9.0287332048</v>
      </c>
      <c r="AM24" s="111">
        <v>9.4763262400000006</v>
      </c>
      <c r="AN24" s="111">
        <v>9.2891879720000006</v>
      </c>
      <c r="AO24" s="111">
        <v>8.9722634980000002</v>
      </c>
      <c r="AP24" s="111">
        <v>8.8456917399999995</v>
      </c>
      <c r="AQ24" s="111">
        <v>9.4007343609999996</v>
      </c>
      <c r="AR24" s="111">
        <v>9.9024618049999997</v>
      </c>
      <c r="AS24" s="111">
        <v>9.9530415770000005</v>
      </c>
      <c r="AT24" s="111">
        <v>10.038290996000001</v>
      </c>
      <c r="AU24" s="111">
        <v>9.8216209639999992</v>
      </c>
      <c r="AV24" s="111">
        <v>9.4132480750000003</v>
      </c>
      <c r="AW24" s="111">
        <v>9.1796123099999996</v>
      </c>
      <c r="AX24" s="111">
        <v>9.4412869330000007</v>
      </c>
      <c r="AY24" s="111">
        <v>9.7143453780000009</v>
      </c>
      <c r="AZ24" s="111">
        <v>9.5634840210000007</v>
      </c>
      <c r="BA24" s="111">
        <v>9.054482965</v>
      </c>
      <c r="BB24" s="111">
        <v>9.0737333529999997</v>
      </c>
      <c r="BC24" s="111">
        <v>9.6115831790000001</v>
      </c>
      <c r="BD24" s="468">
        <v>9.9277038849999997</v>
      </c>
      <c r="BE24" s="468">
        <v>9.9712832630000001</v>
      </c>
      <c r="BF24" s="468">
        <v>10.043598181</v>
      </c>
      <c r="BG24" s="468">
        <v>9.8389202430000005</v>
      </c>
      <c r="BH24" s="468">
        <v>9.4333495089999992</v>
      </c>
      <c r="BI24" s="468">
        <v>9.1888647070000005</v>
      </c>
      <c r="BJ24" s="468">
        <v>9.5079299180000003</v>
      </c>
      <c r="BK24" s="468">
        <v>9.8960332120000007</v>
      </c>
      <c r="BL24" s="468">
        <v>9.7422740999999995</v>
      </c>
      <c r="BM24" s="468">
        <v>9.2260768679999998</v>
      </c>
      <c r="BN24" s="468">
        <v>9.0313868579999994</v>
      </c>
      <c r="BO24" s="468">
        <v>9.6142852909999998</v>
      </c>
      <c r="BP24" s="468">
        <v>10.179946425000001</v>
      </c>
      <c r="BQ24" s="468">
        <v>10.170052183999999</v>
      </c>
      <c r="BR24" s="468">
        <v>10.243548128</v>
      </c>
      <c r="BS24" s="468">
        <v>10.033977461999999</v>
      </c>
      <c r="BT24" s="468">
        <v>9.6176915140000006</v>
      </c>
      <c r="BU24" s="468">
        <v>9.3637478079999994</v>
      </c>
      <c r="BV24" s="468">
        <v>9.68823553</v>
      </c>
    </row>
    <row r="25" spans="1:74" s="506" customFormat="1" ht="11.1" customHeight="1" x14ac:dyDescent="0.2">
      <c r="A25" s="499"/>
      <c r="B25" s="497"/>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468"/>
      <c r="BE25" s="468"/>
      <c r="BF25" s="468"/>
      <c r="BG25" s="468"/>
      <c r="BH25" s="468"/>
      <c r="BI25" s="468"/>
      <c r="BJ25" s="468"/>
      <c r="BK25" s="468"/>
      <c r="BL25" s="468"/>
      <c r="BM25" s="468"/>
      <c r="BN25" s="468"/>
      <c r="BO25" s="468"/>
      <c r="BP25" s="468"/>
      <c r="BQ25" s="468"/>
      <c r="BR25" s="468"/>
      <c r="BS25" s="468"/>
      <c r="BT25" s="468"/>
      <c r="BU25" s="468"/>
      <c r="BV25" s="468"/>
    </row>
    <row r="26" spans="1:74" s="506" customFormat="1" ht="11.1" customHeight="1" x14ac:dyDescent="0.2">
      <c r="A26" s="499" t="s">
        <v>343</v>
      </c>
      <c r="B26" s="497" t="s">
        <v>1096</v>
      </c>
      <c r="C26" s="111">
        <v>4.0325124557000001</v>
      </c>
      <c r="D26" s="111">
        <v>4.0283070912000003</v>
      </c>
      <c r="E26" s="111">
        <v>4.0296890734000002</v>
      </c>
      <c r="F26" s="111">
        <v>4.0280198047000004</v>
      </c>
      <c r="G26" s="111">
        <v>4.0353771663</v>
      </c>
      <c r="H26" s="111">
        <v>4.0447030323000002</v>
      </c>
      <c r="I26" s="111">
        <v>3.9790956753</v>
      </c>
      <c r="J26" s="111">
        <v>3.9946950376000001</v>
      </c>
      <c r="K26" s="111">
        <v>3.9862696326</v>
      </c>
      <c r="L26" s="111">
        <v>4.0294328237999997</v>
      </c>
      <c r="M26" s="111">
        <v>4.0517298661999996</v>
      </c>
      <c r="N26" s="111">
        <v>4.0665200218999997</v>
      </c>
      <c r="O26" s="111">
        <v>4.3558843966999996</v>
      </c>
      <c r="P26" s="111">
        <v>4.3518318898999997</v>
      </c>
      <c r="Q26" s="111">
        <v>4.3531584455000001</v>
      </c>
      <c r="R26" s="111">
        <v>4.3513912722999999</v>
      </c>
      <c r="S26" s="111">
        <v>4.3586058358999997</v>
      </c>
      <c r="T26" s="111">
        <v>4.3680026941000003</v>
      </c>
      <c r="U26" s="111">
        <v>4.3013176275999996</v>
      </c>
      <c r="V26" s="111">
        <v>4.3166611597999998</v>
      </c>
      <c r="W26" s="111">
        <v>4.3083851297000004</v>
      </c>
      <c r="X26" s="111">
        <v>4.3531545942000003</v>
      </c>
      <c r="Y26" s="111">
        <v>4.3752740970000001</v>
      </c>
      <c r="Z26" s="111">
        <v>4.3902148689000002</v>
      </c>
      <c r="AA26" s="111">
        <v>4.4844964016000004</v>
      </c>
      <c r="AB26" s="111">
        <v>4.4803187026</v>
      </c>
      <c r="AC26" s="111">
        <v>4.4816864173999997</v>
      </c>
      <c r="AD26" s="111">
        <v>4.4798620559</v>
      </c>
      <c r="AE26" s="111">
        <v>4.4873012867000002</v>
      </c>
      <c r="AF26" s="111">
        <v>4.4969936917000002</v>
      </c>
      <c r="AG26" s="111">
        <v>4.4282532403000001</v>
      </c>
      <c r="AH26" s="111">
        <v>4.4440750188000004</v>
      </c>
      <c r="AI26" s="111">
        <v>4.4355415261999998</v>
      </c>
      <c r="AJ26" s="111">
        <v>4.4816820672000004</v>
      </c>
      <c r="AK26" s="111">
        <v>4.5044931945000002</v>
      </c>
      <c r="AL26" s="111">
        <v>4.5199043511000001</v>
      </c>
      <c r="AM26" s="111">
        <v>4.5058953229999998</v>
      </c>
      <c r="AN26" s="111">
        <v>4.6094330980000002</v>
      </c>
      <c r="AO26" s="111">
        <v>4.5868872019999998</v>
      </c>
      <c r="AP26" s="111">
        <v>4.5962653160000002</v>
      </c>
      <c r="AQ26" s="111">
        <v>4.5394692299999999</v>
      </c>
      <c r="AR26" s="111">
        <v>4.6109160200000003</v>
      </c>
      <c r="AS26" s="111">
        <v>4.4467373620000004</v>
      </c>
      <c r="AT26" s="111">
        <v>4.48700966</v>
      </c>
      <c r="AU26" s="111">
        <v>4.5648913020000004</v>
      </c>
      <c r="AV26" s="111">
        <v>4.5896816669999998</v>
      </c>
      <c r="AW26" s="111">
        <v>4.6881245079999996</v>
      </c>
      <c r="AX26" s="111">
        <v>4.7033230289999999</v>
      </c>
      <c r="AY26" s="111">
        <v>4.601199942</v>
      </c>
      <c r="AZ26" s="111">
        <v>4.7071573850000004</v>
      </c>
      <c r="BA26" s="111">
        <v>4.6840844920000002</v>
      </c>
      <c r="BB26" s="111">
        <v>4.6936817790000003</v>
      </c>
      <c r="BC26" s="111">
        <v>4.6355584619999997</v>
      </c>
      <c r="BD26" s="468">
        <v>4.7086749579999996</v>
      </c>
      <c r="BE26" s="468">
        <v>4.5406593539999998</v>
      </c>
      <c r="BF26" s="468">
        <v>4.5818728149999997</v>
      </c>
      <c r="BG26" s="468">
        <v>4.6615745459999998</v>
      </c>
      <c r="BH26" s="468">
        <v>4.6869443689999999</v>
      </c>
      <c r="BI26" s="468">
        <v>4.7876878139999999</v>
      </c>
      <c r="BJ26" s="468">
        <v>4.8032415249999998</v>
      </c>
      <c r="BK26" s="468">
        <v>4.7220406779999999</v>
      </c>
      <c r="BL26" s="468">
        <v>4.8305451169999998</v>
      </c>
      <c r="BM26" s="468">
        <v>4.8069177270000001</v>
      </c>
      <c r="BN26" s="468">
        <v>4.8167455940000004</v>
      </c>
      <c r="BO26" s="468">
        <v>4.7572251769999996</v>
      </c>
      <c r="BP26" s="468">
        <v>4.8320991720000004</v>
      </c>
      <c r="BQ26" s="468">
        <v>4.6600448920000002</v>
      </c>
      <c r="BR26" s="468">
        <v>4.702249095</v>
      </c>
      <c r="BS26" s="468">
        <v>4.783866712</v>
      </c>
      <c r="BT26" s="468">
        <v>4.8098462360000003</v>
      </c>
      <c r="BU26" s="468">
        <v>4.9130113399999997</v>
      </c>
      <c r="BV26" s="468">
        <v>4.9289389190000001</v>
      </c>
    </row>
    <row r="27" spans="1:74" s="506" customFormat="1" ht="11.1" customHeight="1" x14ac:dyDescent="0.2">
      <c r="A27" s="499"/>
      <c r="B27" s="497"/>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468"/>
      <c r="BE27" s="468"/>
      <c r="BF27" s="468"/>
      <c r="BG27" s="468"/>
      <c r="BH27" s="468"/>
      <c r="BI27" s="468"/>
      <c r="BJ27" s="468"/>
      <c r="BK27" s="468"/>
      <c r="BL27" s="468"/>
      <c r="BM27" s="468"/>
      <c r="BN27" s="468"/>
      <c r="BO27" s="468"/>
      <c r="BP27" s="468"/>
      <c r="BQ27" s="468"/>
      <c r="BR27" s="468"/>
      <c r="BS27" s="468"/>
      <c r="BT27" s="468"/>
      <c r="BU27" s="468"/>
      <c r="BV27" s="468"/>
    </row>
    <row r="28" spans="1:74" s="506" customFormat="1" ht="11.1" customHeight="1" x14ac:dyDescent="0.2">
      <c r="A28" s="499" t="s">
        <v>341</v>
      </c>
      <c r="B28" s="497" t="s">
        <v>1097</v>
      </c>
      <c r="C28" s="111">
        <v>34.310570398000003</v>
      </c>
      <c r="D28" s="111">
        <v>34.242649384000003</v>
      </c>
      <c r="E28" s="111">
        <v>33.248674188999999</v>
      </c>
      <c r="F28" s="111">
        <v>33.021113528999997</v>
      </c>
      <c r="G28" s="111">
        <v>33.073326667000003</v>
      </c>
      <c r="H28" s="111">
        <v>32.834269278000001</v>
      </c>
      <c r="I28" s="111">
        <v>33.183102955999999</v>
      </c>
      <c r="J28" s="111">
        <v>32.953657806000002</v>
      </c>
      <c r="K28" s="111">
        <v>34.012736429</v>
      </c>
      <c r="L28" s="111">
        <v>33.353628817999997</v>
      </c>
      <c r="M28" s="111">
        <v>34.927823334000003</v>
      </c>
      <c r="N28" s="111">
        <v>35.904900982000001</v>
      </c>
      <c r="O28" s="111">
        <v>35.451026605999999</v>
      </c>
      <c r="P28" s="111">
        <v>36.642083339000003</v>
      </c>
      <c r="Q28" s="111">
        <v>36.104636743999997</v>
      </c>
      <c r="R28" s="111">
        <v>35.912188571999998</v>
      </c>
      <c r="S28" s="111">
        <v>35.497210699999997</v>
      </c>
      <c r="T28" s="111">
        <v>35.45428004</v>
      </c>
      <c r="U28" s="111">
        <v>35.094288167000002</v>
      </c>
      <c r="V28" s="111">
        <v>34.446468189000001</v>
      </c>
      <c r="W28" s="111">
        <v>35.673978943999998</v>
      </c>
      <c r="X28" s="111">
        <v>34.847167226000003</v>
      </c>
      <c r="Y28" s="111">
        <v>36.327122963000001</v>
      </c>
      <c r="Z28" s="111">
        <v>37.740409878999998</v>
      </c>
      <c r="AA28" s="111">
        <v>36.612219885999998</v>
      </c>
      <c r="AB28" s="111">
        <v>37.185811616999999</v>
      </c>
      <c r="AC28" s="111">
        <v>36.053817862000002</v>
      </c>
      <c r="AD28" s="111">
        <v>35.666194806999997</v>
      </c>
      <c r="AE28" s="111">
        <v>35.96390469</v>
      </c>
      <c r="AF28" s="111">
        <v>35.735274204</v>
      </c>
      <c r="AG28" s="111">
        <v>35.590794557999999</v>
      </c>
      <c r="AH28" s="111">
        <v>35.401530846</v>
      </c>
      <c r="AI28" s="111">
        <v>36.001180417999997</v>
      </c>
      <c r="AJ28" s="111">
        <v>35.232892675000002</v>
      </c>
      <c r="AK28" s="111">
        <v>36.667451040000003</v>
      </c>
      <c r="AL28" s="111">
        <v>38.049032558999997</v>
      </c>
      <c r="AM28" s="111">
        <v>37.450667187000001</v>
      </c>
      <c r="AN28" s="111">
        <v>38.766564242000001</v>
      </c>
      <c r="AO28" s="111">
        <v>38.422067290999998</v>
      </c>
      <c r="AP28" s="111">
        <v>37.503464299000001</v>
      </c>
      <c r="AQ28" s="111">
        <v>37.558785419000003</v>
      </c>
      <c r="AR28" s="111">
        <v>37.188995140000003</v>
      </c>
      <c r="AS28" s="111">
        <v>36.631607514999999</v>
      </c>
      <c r="AT28" s="111">
        <v>36.275375722</v>
      </c>
      <c r="AU28" s="111">
        <v>37.074430198999998</v>
      </c>
      <c r="AV28" s="111">
        <v>36.146550660999999</v>
      </c>
      <c r="AW28" s="111">
        <v>37.975829017999999</v>
      </c>
      <c r="AX28" s="111">
        <v>38.813567845999998</v>
      </c>
      <c r="AY28" s="111">
        <v>38.168162164999998</v>
      </c>
      <c r="AZ28" s="111">
        <v>39.433236262999998</v>
      </c>
      <c r="BA28" s="111">
        <v>38.886498566</v>
      </c>
      <c r="BB28" s="111">
        <v>38.562113195000002</v>
      </c>
      <c r="BC28" s="111">
        <v>38.282342286000002</v>
      </c>
      <c r="BD28" s="468">
        <v>37.932560035000002</v>
      </c>
      <c r="BE28" s="468">
        <v>37.439866299999998</v>
      </c>
      <c r="BF28" s="468">
        <v>37.043401883000001</v>
      </c>
      <c r="BG28" s="468">
        <v>37.808142893000003</v>
      </c>
      <c r="BH28" s="468">
        <v>36.879050999999997</v>
      </c>
      <c r="BI28" s="468">
        <v>38.618281506999999</v>
      </c>
      <c r="BJ28" s="468">
        <v>39.727496586000001</v>
      </c>
      <c r="BK28" s="468">
        <v>38.950467781</v>
      </c>
      <c r="BL28" s="468">
        <v>40.243090045000002</v>
      </c>
      <c r="BM28" s="468">
        <v>39.699981391999998</v>
      </c>
      <c r="BN28" s="468">
        <v>39.380298435</v>
      </c>
      <c r="BO28" s="468">
        <v>39.016820846999998</v>
      </c>
      <c r="BP28" s="468">
        <v>38.676446970999997</v>
      </c>
      <c r="BQ28" s="468">
        <v>38.230498744000002</v>
      </c>
      <c r="BR28" s="468">
        <v>37.725928938000003</v>
      </c>
      <c r="BS28" s="468">
        <v>38.551592896000002</v>
      </c>
      <c r="BT28" s="468">
        <v>37.660905282999998</v>
      </c>
      <c r="BU28" s="468">
        <v>39.398335793000001</v>
      </c>
      <c r="BV28" s="468">
        <v>40.511031924000001</v>
      </c>
    </row>
    <row r="29" spans="1:74" ht="11.1" customHeight="1" x14ac:dyDescent="0.2">
      <c r="A29" s="413" t="s">
        <v>185</v>
      </c>
      <c r="B29" s="487" t="s">
        <v>1076</v>
      </c>
      <c r="C29" s="354">
        <v>14.357234384</v>
      </c>
      <c r="D29" s="354">
        <v>13.73531382</v>
      </c>
      <c r="E29" s="354">
        <v>13.560950387</v>
      </c>
      <c r="F29" s="354">
        <v>14.164651263</v>
      </c>
      <c r="G29" s="354">
        <v>14.132404396</v>
      </c>
      <c r="H29" s="354">
        <v>13.953295082</v>
      </c>
      <c r="I29" s="354">
        <v>14.489768219</v>
      </c>
      <c r="J29" s="354">
        <v>14.33466346</v>
      </c>
      <c r="K29" s="354">
        <v>15.137347982</v>
      </c>
      <c r="L29" s="354">
        <v>14.338653546</v>
      </c>
      <c r="M29" s="354">
        <v>15.278533565</v>
      </c>
      <c r="N29" s="354">
        <v>15.709823896</v>
      </c>
      <c r="O29" s="354">
        <v>15.119251375999999</v>
      </c>
      <c r="P29" s="354">
        <v>15.577829015000001</v>
      </c>
      <c r="Q29" s="354">
        <v>15.48420361</v>
      </c>
      <c r="R29" s="354">
        <v>15.807204887999999</v>
      </c>
      <c r="S29" s="354">
        <v>15.580286245</v>
      </c>
      <c r="T29" s="354">
        <v>15.405290029</v>
      </c>
      <c r="U29" s="354">
        <v>15.345351389999999</v>
      </c>
      <c r="V29" s="354">
        <v>14.875573032</v>
      </c>
      <c r="W29" s="354">
        <v>15.684142636000001</v>
      </c>
      <c r="X29" s="354">
        <v>14.766071333999999</v>
      </c>
      <c r="Y29" s="354">
        <v>15.694006034999999</v>
      </c>
      <c r="Z29" s="354">
        <v>16.133902954</v>
      </c>
      <c r="AA29" s="354">
        <v>15.218628388000001</v>
      </c>
      <c r="AB29" s="354">
        <v>15.406880039000001</v>
      </c>
      <c r="AC29" s="354">
        <v>14.748226058</v>
      </c>
      <c r="AD29" s="354">
        <v>15.044855145</v>
      </c>
      <c r="AE29" s="354">
        <v>15.176902657999999</v>
      </c>
      <c r="AF29" s="354">
        <v>15.082612683000001</v>
      </c>
      <c r="AG29" s="354">
        <v>15.070746193</v>
      </c>
      <c r="AH29" s="354">
        <v>14.678967132</v>
      </c>
      <c r="AI29" s="354">
        <v>15.535622756</v>
      </c>
      <c r="AJ29" s="354">
        <v>14.603378448999999</v>
      </c>
      <c r="AK29" s="354">
        <v>15.377424317999999</v>
      </c>
      <c r="AL29" s="354">
        <v>15.866567633000001</v>
      </c>
      <c r="AM29" s="354">
        <v>15.75187884</v>
      </c>
      <c r="AN29" s="354">
        <v>16.213786089999999</v>
      </c>
      <c r="AO29" s="354">
        <v>16.112787600000001</v>
      </c>
      <c r="AP29" s="354">
        <v>16.436117599999999</v>
      </c>
      <c r="AQ29" s="354">
        <v>16.198868359999999</v>
      </c>
      <c r="AR29" s="354">
        <v>16.014315199999999</v>
      </c>
      <c r="AS29" s="354">
        <v>15.94679262</v>
      </c>
      <c r="AT29" s="354">
        <v>15.461432050000001</v>
      </c>
      <c r="AU29" s="354">
        <v>16.278491079999998</v>
      </c>
      <c r="AV29" s="354">
        <v>15.33589611</v>
      </c>
      <c r="AW29" s="354">
        <v>16.274162369999999</v>
      </c>
      <c r="AX29" s="354">
        <v>16.71490708</v>
      </c>
      <c r="AY29" s="354">
        <v>16.079952339999998</v>
      </c>
      <c r="AZ29" s="354">
        <v>16.55113661</v>
      </c>
      <c r="BA29" s="354">
        <v>16.448109649999999</v>
      </c>
      <c r="BB29" s="354">
        <v>16.77793346</v>
      </c>
      <c r="BC29" s="354">
        <v>16.535919270000001</v>
      </c>
      <c r="BD29" s="434">
        <v>16.34765951</v>
      </c>
      <c r="BE29" s="434">
        <v>16.2787808</v>
      </c>
      <c r="BF29" s="434">
        <v>15.783672169999999</v>
      </c>
      <c r="BG29" s="434">
        <v>16.617141140000001</v>
      </c>
      <c r="BH29" s="434">
        <v>15.65561495</v>
      </c>
      <c r="BI29" s="434">
        <v>16.612725489999999</v>
      </c>
      <c r="BJ29" s="434">
        <v>17.06232219</v>
      </c>
      <c r="BK29" s="434">
        <v>16.431495689999998</v>
      </c>
      <c r="BL29" s="434">
        <v>16.911238900000001</v>
      </c>
      <c r="BM29" s="434">
        <v>16.80634049</v>
      </c>
      <c r="BN29" s="434">
        <v>17.142155460000001</v>
      </c>
      <c r="BO29" s="434">
        <v>16.895745139999999</v>
      </c>
      <c r="BP29" s="434">
        <v>16.70406569</v>
      </c>
      <c r="BQ29" s="434">
        <v>16.633935810000001</v>
      </c>
      <c r="BR29" s="434">
        <v>16.12983367</v>
      </c>
      <c r="BS29" s="434">
        <v>16.978442390000001</v>
      </c>
      <c r="BT29" s="434">
        <v>15.999450319999999</v>
      </c>
      <c r="BU29" s="434">
        <v>16.973946529999999</v>
      </c>
      <c r="BV29" s="434">
        <v>17.431710039999999</v>
      </c>
    </row>
    <row r="30" spans="1:74" ht="11.1" customHeight="1" x14ac:dyDescent="0.2">
      <c r="A30" s="413" t="s">
        <v>342</v>
      </c>
      <c r="B30" s="487" t="s">
        <v>1089</v>
      </c>
      <c r="C30" s="354">
        <v>4.2907858178999998</v>
      </c>
      <c r="D30" s="354">
        <v>4.6220102180999998</v>
      </c>
      <c r="E30" s="354">
        <v>4.5971836624</v>
      </c>
      <c r="F30" s="354">
        <v>4.5357971188999997</v>
      </c>
      <c r="G30" s="354">
        <v>4.6024564713</v>
      </c>
      <c r="H30" s="354">
        <v>4.5284067920000002</v>
      </c>
      <c r="I30" s="354">
        <v>4.2944426828999998</v>
      </c>
      <c r="J30" s="354">
        <v>4.1989277482</v>
      </c>
      <c r="K30" s="354">
        <v>4.2703888340000002</v>
      </c>
      <c r="L30" s="354">
        <v>4.3830472685000004</v>
      </c>
      <c r="M30" s="354">
        <v>4.5664268854000003</v>
      </c>
      <c r="N30" s="354">
        <v>4.6182671546999998</v>
      </c>
      <c r="O30" s="354">
        <v>4.5302933755000003</v>
      </c>
      <c r="P30" s="354">
        <v>4.8800064046999996</v>
      </c>
      <c r="Q30" s="354">
        <v>4.8537940544999998</v>
      </c>
      <c r="R30" s="354">
        <v>4.7889809729000001</v>
      </c>
      <c r="S30" s="354">
        <v>4.8593611865000002</v>
      </c>
      <c r="T30" s="354">
        <v>4.7811781250000003</v>
      </c>
      <c r="U30" s="354">
        <v>4.5341543632999999</v>
      </c>
      <c r="V30" s="354">
        <v>4.4333078762999998</v>
      </c>
      <c r="W30" s="354">
        <v>4.5087578514000004</v>
      </c>
      <c r="X30" s="354">
        <v>4.6277047720000004</v>
      </c>
      <c r="Y30" s="354">
        <v>4.8213204636000002</v>
      </c>
      <c r="Z30" s="354">
        <v>4.8760544070999998</v>
      </c>
      <c r="AA30" s="354">
        <v>4.8599772512000001</v>
      </c>
      <c r="AB30" s="354">
        <v>5.2351400112000004</v>
      </c>
      <c r="AC30" s="354">
        <v>5.2070201046999998</v>
      </c>
      <c r="AD30" s="354">
        <v>5.1374903688</v>
      </c>
      <c r="AE30" s="354">
        <v>5.2129923746999998</v>
      </c>
      <c r="AF30" s="354">
        <v>5.1291196828999999</v>
      </c>
      <c r="AG30" s="354">
        <v>4.8641192152999997</v>
      </c>
      <c r="AH30" s="354">
        <v>4.7559338084</v>
      </c>
      <c r="AI30" s="354">
        <v>4.8368745185000002</v>
      </c>
      <c r="AJ30" s="354">
        <v>4.9644775852</v>
      </c>
      <c r="AK30" s="354">
        <v>5.1721833073000001</v>
      </c>
      <c r="AL30" s="354">
        <v>5.2309004140999997</v>
      </c>
      <c r="AM30" s="354">
        <v>5.0126817829999997</v>
      </c>
      <c r="AN30" s="354">
        <v>5.5375604940000001</v>
      </c>
      <c r="AO30" s="354">
        <v>5.6106988329999998</v>
      </c>
      <c r="AP30" s="354">
        <v>5.1672376069999997</v>
      </c>
      <c r="AQ30" s="354">
        <v>5.5115650799999996</v>
      </c>
      <c r="AR30" s="354">
        <v>5.3789150149999996</v>
      </c>
      <c r="AS30" s="354">
        <v>4.938816503</v>
      </c>
      <c r="AT30" s="354">
        <v>5.0992794229999996</v>
      </c>
      <c r="AU30" s="354">
        <v>5.1220898100000003</v>
      </c>
      <c r="AV30" s="354">
        <v>5.1799668649999999</v>
      </c>
      <c r="AW30" s="354">
        <v>5.4494348300000004</v>
      </c>
      <c r="AX30" s="354">
        <v>5.5119295910000004</v>
      </c>
      <c r="AY30" s="354">
        <v>5.3192844849999998</v>
      </c>
      <c r="AZ30" s="354">
        <v>5.7104336089999999</v>
      </c>
      <c r="BA30" s="354">
        <v>5.7055089480000003</v>
      </c>
      <c r="BB30" s="354">
        <v>5.6206734809999999</v>
      </c>
      <c r="BC30" s="354">
        <v>5.7948804220000003</v>
      </c>
      <c r="BD30" s="434">
        <v>5.6824967209999997</v>
      </c>
      <c r="BE30" s="434">
        <v>5.3194597229999996</v>
      </c>
      <c r="BF30" s="434">
        <v>5.290117038</v>
      </c>
      <c r="BG30" s="434">
        <v>5.340275836</v>
      </c>
      <c r="BH30" s="434">
        <v>5.4322529289999997</v>
      </c>
      <c r="BI30" s="434">
        <v>5.693015634</v>
      </c>
      <c r="BJ30" s="434">
        <v>5.7587621709999999</v>
      </c>
      <c r="BK30" s="434">
        <v>5.643962653</v>
      </c>
      <c r="BL30" s="434">
        <v>6.0565789030000001</v>
      </c>
      <c r="BM30" s="434">
        <v>6.0513839660000004</v>
      </c>
      <c r="BN30" s="434">
        <v>5.9618925420000002</v>
      </c>
      <c r="BO30" s="434">
        <v>6.0507209450000001</v>
      </c>
      <c r="BP30" s="434">
        <v>5.9532670230000004</v>
      </c>
      <c r="BQ30" s="434">
        <v>5.6441475089999997</v>
      </c>
      <c r="BR30" s="434">
        <v>5.5182550340000001</v>
      </c>
      <c r="BS30" s="434">
        <v>5.6133619460000004</v>
      </c>
      <c r="BT30" s="434">
        <v>5.7631310549999997</v>
      </c>
      <c r="BU30" s="434">
        <v>6.006558525</v>
      </c>
      <c r="BV30" s="434">
        <v>6.0759133780000001</v>
      </c>
    </row>
    <row r="31" spans="1:74" ht="11.1" customHeight="1" x14ac:dyDescent="0.2">
      <c r="A31" s="413" t="s">
        <v>180</v>
      </c>
      <c r="B31" s="487" t="s">
        <v>1074</v>
      </c>
      <c r="C31" s="407">
        <v>3.8283</v>
      </c>
      <c r="D31" s="407">
        <v>4.0701999999999998</v>
      </c>
      <c r="E31" s="407">
        <v>3.5445000000000002</v>
      </c>
      <c r="F31" s="407">
        <v>3.1623999999999999</v>
      </c>
      <c r="G31" s="407">
        <v>2.8094000000000001</v>
      </c>
      <c r="H31" s="407">
        <v>2.9445000000000001</v>
      </c>
      <c r="I31" s="407">
        <v>3.0628000000000002</v>
      </c>
      <c r="J31" s="407">
        <v>3.1185999999999998</v>
      </c>
      <c r="K31" s="407">
        <v>3.1438000000000001</v>
      </c>
      <c r="L31" s="407">
        <v>3.2353000000000001</v>
      </c>
      <c r="M31" s="407">
        <v>3.5207000000000002</v>
      </c>
      <c r="N31" s="407">
        <v>3.9763000000000002</v>
      </c>
      <c r="O31" s="407">
        <v>3.8218000000000001</v>
      </c>
      <c r="P31" s="407">
        <v>3.8820000000000001</v>
      </c>
      <c r="Q31" s="407">
        <v>3.6246</v>
      </c>
      <c r="R31" s="407">
        <v>3.2376</v>
      </c>
      <c r="S31" s="407">
        <v>2.9085999999999999</v>
      </c>
      <c r="T31" s="407">
        <v>3.0438000000000001</v>
      </c>
      <c r="U31" s="407">
        <v>3.1044</v>
      </c>
      <c r="V31" s="407">
        <v>3.0918999999999999</v>
      </c>
      <c r="W31" s="407">
        <v>3.2997000000000001</v>
      </c>
      <c r="X31" s="407">
        <v>3.3254999999999999</v>
      </c>
      <c r="Y31" s="407">
        <v>3.5009999999999999</v>
      </c>
      <c r="Z31" s="407">
        <v>4.12</v>
      </c>
      <c r="AA31" s="407">
        <v>3.7831000000000001</v>
      </c>
      <c r="AB31" s="407">
        <v>3.8224999999999998</v>
      </c>
      <c r="AC31" s="407">
        <v>3.4918</v>
      </c>
      <c r="AD31" s="407">
        <v>3.0186999999999999</v>
      </c>
      <c r="AE31" s="407">
        <v>2.9655</v>
      </c>
      <c r="AF31" s="407">
        <v>3.1320000000000001</v>
      </c>
      <c r="AG31" s="407">
        <v>3.1097999999999999</v>
      </c>
      <c r="AH31" s="407">
        <v>3.3262999999999998</v>
      </c>
      <c r="AI31" s="407">
        <v>3.1659999999999999</v>
      </c>
      <c r="AJ31" s="407">
        <v>3.2393000000000001</v>
      </c>
      <c r="AK31" s="407">
        <v>3.4653</v>
      </c>
      <c r="AL31" s="407">
        <v>4.0125999999999999</v>
      </c>
      <c r="AM31" s="407">
        <v>3.7637</v>
      </c>
      <c r="AN31" s="407">
        <v>3.9257</v>
      </c>
      <c r="AO31" s="407">
        <v>3.5179</v>
      </c>
      <c r="AP31" s="407">
        <v>3.1989000000000001</v>
      </c>
      <c r="AQ31" s="407">
        <v>3.0053000000000001</v>
      </c>
      <c r="AR31" s="407">
        <v>3.0950000000000002</v>
      </c>
      <c r="AS31" s="407">
        <v>3.0750999999999999</v>
      </c>
      <c r="AT31" s="407">
        <v>3.1331000000000002</v>
      </c>
      <c r="AU31" s="407">
        <v>3.1057000000000001</v>
      </c>
      <c r="AV31" s="407">
        <v>3.0897999999999999</v>
      </c>
      <c r="AW31" s="407">
        <v>3.444</v>
      </c>
      <c r="AX31" s="407">
        <v>3.7789999999999999</v>
      </c>
      <c r="AY31" s="407">
        <v>3.57433647</v>
      </c>
      <c r="AZ31" s="407">
        <v>3.8183428799999999</v>
      </c>
      <c r="BA31" s="407">
        <v>3.5140136239999999</v>
      </c>
      <c r="BB31" s="407">
        <v>3.1790565989999999</v>
      </c>
      <c r="BC31" s="407">
        <v>2.9190717679999998</v>
      </c>
      <c r="BD31" s="481">
        <v>2.948290192</v>
      </c>
      <c r="BE31" s="481">
        <v>3.0769289820000001</v>
      </c>
      <c r="BF31" s="481">
        <v>3.175082593</v>
      </c>
      <c r="BG31" s="481">
        <v>3.0986062419999998</v>
      </c>
      <c r="BH31" s="481">
        <v>3.1280381309999998</v>
      </c>
      <c r="BI31" s="481">
        <v>3.3653194019999999</v>
      </c>
      <c r="BJ31" s="481">
        <v>3.843695962</v>
      </c>
      <c r="BK31" s="481">
        <v>3.5055442700000001</v>
      </c>
      <c r="BL31" s="481">
        <v>3.7448013470000001</v>
      </c>
      <c r="BM31" s="481">
        <v>3.4463955450000001</v>
      </c>
      <c r="BN31" s="481">
        <v>3.1179581120000002</v>
      </c>
      <c r="BO31" s="481">
        <v>2.8630336170000001</v>
      </c>
      <c r="BP31" s="481">
        <v>2.8916833340000001</v>
      </c>
      <c r="BQ31" s="481">
        <v>3.017818304</v>
      </c>
      <c r="BR31" s="481">
        <v>3.1140614559999999</v>
      </c>
      <c r="BS31" s="481">
        <v>3.0390736390000002</v>
      </c>
      <c r="BT31" s="481">
        <v>3.0679326659999999</v>
      </c>
      <c r="BU31" s="481">
        <v>3.3005955020000002</v>
      </c>
      <c r="BV31" s="481">
        <v>3.7696609579999998</v>
      </c>
    </row>
    <row r="32" spans="1:74" ht="24.75" customHeight="1" x14ac:dyDescent="0.2">
      <c r="B32" s="838" t="s">
        <v>1015</v>
      </c>
      <c r="C32" s="831"/>
      <c r="D32" s="831"/>
      <c r="E32" s="831"/>
      <c r="F32" s="831"/>
      <c r="G32" s="831"/>
      <c r="H32" s="831"/>
      <c r="I32" s="831"/>
      <c r="J32" s="831"/>
      <c r="K32" s="831"/>
      <c r="L32" s="831"/>
      <c r="M32" s="831"/>
      <c r="N32" s="831"/>
      <c r="O32" s="831"/>
      <c r="P32" s="831"/>
      <c r="Q32" s="831"/>
    </row>
    <row r="33" spans="2:17" ht="32.25" customHeight="1" x14ac:dyDescent="0.2">
      <c r="B33" s="831" t="s">
        <v>1016</v>
      </c>
      <c r="C33" s="831"/>
      <c r="D33" s="831"/>
      <c r="E33" s="831"/>
      <c r="F33" s="831"/>
      <c r="G33" s="831"/>
      <c r="H33" s="831"/>
      <c r="I33" s="831"/>
      <c r="J33" s="831"/>
      <c r="K33" s="831"/>
      <c r="L33" s="831"/>
      <c r="M33" s="831"/>
      <c r="N33" s="831"/>
      <c r="O33" s="831"/>
      <c r="P33" s="831"/>
      <c r="Q33" s="831"/>
    </row>
    <row r="34" spans="2:17" ht="12" customHeight="1" x14ac:dyDescent="0.2">
      <c r="B34" s="404" t="s">
        <v>929</v>
      </c>
      <c r="C34" s="402"/>
      <c r="D34" s="402"/>
      <c r="E34" s="402"/>
      <c r="F34" s="402"/>
      <c r="G34" s="402"/>
      <c r="H34" s="402"/>
      <c r="I34" s="402"/>
      <c r="J34" s="402"/>
      <c r="K34" s="402"/>
      <c r="L34" s="402"/>
      <c r="M34" s="402"/>
      <c r="N34" s="402"/>
      <c r="O34" s="402"/>
      <c r="P34" s="402"/>
      <c r="Q34" s="402"/>
    </row>
    <row r="35" spans="2:17" ht="12" customHeight="1" x14ac:dyDescent="0.2">
      <c r="B35" s="788" t="str">
        <f>Dates!$G$2</f>
        <v>EIA completed modeling and analysis for this report on Thursday, June 6, 2024.</v>
      </c>
      <c r="C35" s="789"/>
      <c r="D35" s="789"/>
      <c r="E35" s="789"/>
      <c r="F35" s="789"/>
      <c r="G35" s="789"/>
      <c r="H35" s="789"/>
      <c r="I35" s="789"/>
      <c r="J35" s="789"/>
      <c r="K35" s="789"/>
      <c r="L35" s="789"/>
      <c r="M35" s="789"/>
      <c r="N35" s="789"/>
      <c r="O35" s="789"/>
      <c r="P35" s="789"/>
      <c r="Q35" s="789"/>
    </row>
    <row r="36" spans="2:17" ht="12" customHeight="1" x14ac:dyDescent="0.2">
      <c r="B36" s="823" t="s">
        <v>520</v>
      </c>
      <c r="C36" s="824"/>
      <c r="D36" s="824"/>
      <c r="E36" s="824"/>
      <c r="F36" s="824"/>
      <c r="G36" s="824"/>
      <c r="H36" s="824"/>
      <c r="I36" s="824"/>
      <c r="J36" s="824"/>
      <c r="K36" s="824"/>
      <c r="L36" s="824"/>
      <c r="M36" s="824"/>
      <c r="N36" s="824"/>
      <c r="O36" s="824"/>
      <c r="P36" s="824"/>
      <c r="Q36" s="824"/>
    </row>
    <row r="37" spans="2:17" ht="12" customHeight="1" x14ac:dyDescent="0.2">
      <c r="B37" s="800" t="s">
        <v>213</v>
      </c>
      <c r="C37" s="825"/>
      <c r="D37" s="825"/>
      <c r="E37" s="825"/>
      <c r="F37" s="825"/>
      <c r="G37" s="825"/>
      <c r="H37" s="825"/>
      <c r="I37" s="825"/>
      <c r="J37" s="825"/>
      <c r="K37" s="825"/>
      <c r="L37" s="825"/>
      <c r="M37" s="825"/>
      <c r="N37" s="825"/>
      <c r="O37" s="825"/>
      <c r="P37" s="825"/>
      <c r="Q37" s="814"/>
    </row>
    <row r="38" spans="2:17" ht="12" customHeight="1" x14ac:dyDescent="0.2">
      <c r="B38" s="800" t="s">
        <v>536</v>
      </c>
      <c r="C38" s="814"/>
      <c r="D38" s="814"/>
      <c r="E38" s="814"/>
      <c r="F38" s="814"/>
      <c r="G38" s="814"/>
      <c r="H38" s="814"/>
      <c r="I38" s="814"/>
      <c r="J38" s="814"/>
      <c r="K38" s="814"/>
      <c r="L38" s="814"/>
      <c r="M38" s="814"/>
      <c r="N38" s="814"/>
      <c r="O38" s="814"/>
      <c r="P38" s="814"/>
      <c r="Q38" s="814"/>
    </row>
    <row r="39" spans="2:17" ht="12" customHeight="1" x14ac:dyDescent="0.2">
      <c r="B39" s="397" t="s">
        <v>950</v>
      </c>
      <c r="C39" s="403"/>
      <c r="D39" s="403"/>
      <c r="E39" s="403"/>
      <c r="F39" s="403"/>
      <c r="G39" s="403"/>
      <c r="H39" s="403"/>
      <c r="I39" s="403"/>
      <c r="J39" s="403"/>
      <c r="K39" s="403"/>
      <c r="L39" s="403"/>
      <c r="M39" s="403"/>
      <c r="N39" s="403"/>
      <c r="O39" s="403"/>
      <c r="P39" s="403"/>
      <c r="Q39" s="401"/>
    </row>
    <row r="40" spans="2:17" ht="12.75" x14ac:dyDescent="0.2">
      <c r="B40" s="837" t="s">
        <v>951</v>
      </c>
      <c r="C40" s="830"/>
      <c r="D40" s="830"/>
      <c r="E40" s="830"/>
      <c r="F40" s="830"/>
      <c r="G40" s="830"/>
      <c r="H40" s="830"/>
      <c r="I40" s="830"/>
      <c r="J40" s="830"/>
      <c r="K40" s="830"/>
      <c r="L40" s="830"/>
      <c r="M40" s="830"/>
      <c r="N40" s="830"/>
      <c r="O40" s="830"/>
      <c r="P40" s="830"/>
      <c r="Q40" s="830"/>
    </row>
    <row r="41" spans="2:17" ht="12.75" x14ac:dyDescent="0.2">
      <c r="B41" s="813" t="s">
        <v>952</v>
      </c>
      <c r="C41" s="830"/>
      <c r="D41" s="830"/>
      <c r="E41" s="830"/>
      <c r="F41" s="830"/>
      <c r="G41" s="830"/>
      <c r="H41" s="830"/>
      <c r="I41" s="830"/>
      <c r="J41" s="830"/>
      <c r="K41" s="830"/>
      <c r="L41" s="830"/>
      <c r="M41" s="830"/>
      <c r="N41" s="830"/>
      <c r="O41" s="830"/>
      <c r="P41" s="830"/>
      <c r="Q41" s="830"/>
    </row>
  </sheetData>
  <mergeCells count="16">
    <mergeCell ref="AA3:AL3"/>
    <mergeCell ref="AM3:AX3"/>
    <mergeCell ref="AY3:BJ3"/>
    <mergeCell ref="BK3:BV3"/>
    <mergeCell ref="B37:Q37"/>
    <mergeCell ref="B1:Q1"/>
    <mergeCell ref="B2:Q2"/>
    <mergeCell ref="B38:Q38"/>
    <mergeCell ref="B40:Q40"/>
    <mergeCell ref="B41:Q41"/>
    <mergeCell ref="C3:N3"/>
    <mergeCell ref="O3:Z3"/>
    <mergeCell ref="B32:Q32"/>
    <mergeCell ref="B33:Q33"/>
    <mergeCell ref="B35:Q35"/>
    <mergeCell ref="B36:Q36"/>
  </mergeCells>
  <pageMargins left="0.25" right="0.25" top="0.25" bottom="0.25" header="0.5" footer="0.5"/>
  <pageSetup scale="1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26</vt:i4>
      </vt:variant>
    </vt:vector>
  </HeadingPairs>
  <TitlesOfParts>
    <vt:vector size="53" baseType="lpstr">
      <vt:lpstr>Dates</vt:lpstr>
      <vt:lpstr>Contents</vt:lpstr>
      <vt:lpstr>1tab</vt:lpstr>
      <vt:lpstr>2tab</vt:lpstr>
      <vt:lpstr>3atab</vt:lpstr>
      <vt:lpstr>3btab</vt:lpstr>
      <vt:lpstr>3ctab</vt:lpstr>
      <vt:lpstr>3dtab</vt:lpstr>
      <vt:lpstr>3etab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10atab</vt:lpstr>
      <vt:lpstr>10btab</vt:lpstr>
      <vt:lpstr>'10atab'!Print_Area</vt:lpstr>
      <vt:lpstr>'10btab'!Print_Area</vt:lpstr>
      <vt:lpstr>'1tab'!Print_Area</vt:lpstr>
      <vt:lpstr>'2tab'!Print_Area</vt:lpstr>
      <vt:lpstr>'3atab'!Print_Area</vt:lpstr>
      <vt:lpstr>'3btab'!Print_Area</vt:lpstr>
      <vt:lpstr>'3ctab'!Print_Area</vt:lpstr>
      <vt:lpstr>'3dtab'!Print_Area</vt:lpstr>
      <vt:lpstr>'3etab'!Print_Area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cp:lastModifiedBy>
  <cp:lastPrinted>2023-03-01T21:02:34Z</cp:lastPrinted>
  <dcterms:created xsi:type="dcterms:W3CDTF">2006-10-10T12:45:59Z</dcterms:created>
  <dcterms:modified xsi:type="dcterms:W3CDTF">2024-06-27T15:45:22Z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