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F5C136B9-D646-4594-B0F7-645306092ED1}" xr6:coauthVersionLast="47" xr6:coauthVersionMax="47" xr10:uidLastSave="{00000000-0000-0000-0000-000000000000}"/>
  <bookViews>
    <workbookView xWindow="-120" yWindow="-120" windowWidth="29040" windowHeight="17640" xr2:uid="{78F3B07A-D2BF-4413-91FF-67FC0CE32EED}"/>
  </bookViews>
  <sheets>
    <sheet name="30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'30'!$A$1:$O$40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2" l="1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U39" i="2"/>
  <c r="R39" i="2"/>
  <c r="N39" i="2"/>
  <c r="U38" i="2"/>
  <c r="R38" i="2"/>
  <c r="N38" i="2"/>
  <c r="U37" i="2"/>
  <c r="R37" i="2"/>
  <c r="N37" i="2"/>
  <c r="U36" i="2"/>
  <c r="R36" i="2"/>
  <c r="N36" i="2"/>
  <c r="U35" i="2"/>
  <c r="R35" i="2"/>
  <c r="N35" i="2"/>
  <c r="U34" i="2"/>
  <c r="R34" i="2"/>
  <c r="N34" i="2"/>
  <c r="U33" i="2"/>
  <c r="R33" i="2"/>
  <c r="N33" i="2"/>
  <c r="U32" i="2"/>
  <c r="R32" i="2"/>
  <c r="N32" i="2"/>
  <c r="U31" i="2"/>
  <c r="R31" i="2"/>
  <c r="N31" i="2"/>
  <c r="U30" i="2"/>
  <c r="R30" i="2"/>
  <c r="N30" i="2"/>
  <c r="U29" i="2"/>
  <c r="R29" i="2"/>
  <c r="N29" i="2"/>
  <c r="U28" i="2"/>
  <c r="R28" i="2"/>
  <c r="N28" i="2"/>
  <c r="AB27" i="2"/>
  <c r="AA27" i="2"/>
  <c r="Z27" i="2"/>
  <c r="Y27" i="2"/>
  <c r="X27" i="2"/>
  <c r="W27" i="2"/>
  <c r="V27" i="2"/>
  <c r="T27" i="2"/>
  <c r="S27" i="2"/>
  <c r="Q27" i="2"/>
  <c r="P27" i="2"/>
  <c r="O27" i="2"/>
  <c r="M27" i="2"/>
  <c r="K27" i="2"/>
</calcChain>
</file>

<file path=xl/sharedStrings.xml><?xml version="1.0" encoding="utf-8"?>
<sst xmlns="http://schemas.openxmlformats.org/spreadsheetml/2006/main" count="77" uniqueCount="62">
  <si>
    <t>U.S. Energy Information Administration, Short-Term Energy Outlook, December 2024</t>
  </si>
  <si>
    <t>Natural gas</t>
  </si>
  <si>
    <t>ngepgen_us</t>
  </si>
  <si>
    <t>Series names for chart</t>
  </si>
  <si>
    <t>Coal generation</t>
  </si>
  <si>
    <t>clepgen_us</t>
  </si>
  <si>
    <t>Nuclear</t>
  </si>
  <si>
    <t>nuepgen_us</t>
  </si>
  <si>
    <t>Hydropower</t>
  </si>
  <si>
    <t>hvepgen_us</t>
  </si>
  <si>
    <t>Solar</t>
  </si>
  <si>
    <t>soepgen_us</t>
  </si>
  <si>
    <t>Wind</t>
  </si>
  <si>
    <t>wnepgen_us</t>
  </si>
  <si>
    <t>Other gases</t>
  </si>
  <si>
    <t>ogepgen_us</t>
  </si>
  <si>
    <t>Other sources</t>
  </si>
  <si>
    <t>otepgen_us</t>
  </si>
  <si>
    <t>Petroleum (included in other)</t>
  </si>
  <si>
    <t>paepgen_us</t>
  </si>
  <si>
    <t>Total generation</t>
  </si>
  <si>
    <t>toepgen_us</t>
  </si>
  <si>
    <t>ngepcgw_us</t>
  </si>
  <si>
    <t>Coal</t>
  </si>
  <si>
    <t>clepcgw_us</t>
  </si>
  <si>
    <t>wnepcgw_us</t>
  </si>
  <si>
    <t>Solar photovoltaic</t>
  </si>
  <si>
    <t>spepcgwx_us</t>
  </si>
  <si>
    <t>Solar thermal</t>
  </si>
  <si>
    <t>stepcgw_us</t>
  </si>
  <si>
    <t>nuepcgw_us</t>
  </si>
  <si>
    <t>Battery storage</t>
  </si>
  <si>
    <t>baepcgw_us</t>
  </si>
  <si>
    <t>Petroleum</t>
  </si>
  <si>
    <t>paepcgw_us</t>
  </si>
  <si>
    <t>ogepcgw_us</t>
  </si>
  <si>
    <t>Electricity Generation, Electric Power Sector (trilllion kilowatthours)</t>
  </si>
  <si>
    <t>Electric Generating Capacity (gigawatts)</t>
  </si>
  <si>
    <t>Geothermal</t>
  </si>
  <si>
    <t>geepcgw_us</t>
  </si>
  <si>
    <t>Natural</t>
  </si>
  <si>
    <t>Hydro</t>
  </si>
  <si>
    <t>Nonhydro Renewables</t>
  </si>
  <si>
    <t>Other</t>
  </si>
  <si>
    <t>Total</t>
  </si>
  <si>
    <t>Waste biomass</t>
  </si>
  <si>
    <t>owepcgw_us</t>
  </si>
  <si>
    <t>Year</t>
  </si>
  <si>
    <t>Gas</t>
  </si>
  <si>
    <t>Power</t>
  </si>
  <si>
    <t>Sources</t>
  </si>
  <si>
    <t>Generation</t>
  </si>
  <si>
    <t>Wood biomass</t>
  </si>
  <si>
    <t>wwepcgw_us</t>
  </si>
  <si>
    <t>Conventional hydroelectric</t>
  </si>
  <si>
    <t>hvepcgw_us</t>
  </si>
  <si>
    <t>Pumped storage hydroelectric</t>
  </si>
  <si>
    <t>hpepcgw_us</t>
  </si>
  <si>
    <t>Other nonreenwble sources</t>
  </si>
  <si>
    <t>otepcgw_us</t>
  </si>
  <si>
    <t>Data source: U.S. Energy Information Administration, Short-Term Energy Outlook, December 2024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</si>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</sst>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0.000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4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2" fillId="0" borderId="0" xfId="1" applyFont="1"/>
    <xf numFmtId="164" fontId="3" fillId="0" borderId="0" xfId="1" applyNumberFormat="1" applyFont="1"/>
    <xf numFmtId="0" fontId="1" fillId="0" borderId="1" xfId="1" applyBorder="1"/>
    <xf numFmtId="0" fontId="1" fillId="0" borderId="2" xfId="1" applyBorder="1"/>
    <xf numFmtId="0" fontId="4" fillId="0" borderId="0" xfId="2" applyAlignment="1" applyProtection="1"/>
    <xf numFmtId="0" fontId="1" fillId="2" borderId="0" xfId="1" applyFill="1"/>
    <xf numFmtId="0" fontId="5" fillId="0" borderId="3" xfId="1" applyFont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2" fillId="0" borderId="0" xfId="1" quotePrefix="1" applyFont="1"/>
    <xf numFmtId="0" fontId="5" fillId="0" borderId="7" xfId="1" applyFont="1" applyBorder="1"/>
    <xf numFmtId="0" fontId="5" fillId="0" borderId="7" xfId="1" applyFont="1" applyBorder="1" applyAlignment="1">
      <alignment horizontal="left"/>
    </xf>
    <xf numFmtId="0" fontId="5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7" xfId="1" applyBorder="1" applyAlignment="1">
      <alignment horizontal="right"/>
    </xf>
    <xf numFmtId="0" fontId="1" fillId="0" borderId="7" xfId="1" applyBorder="1" applyAlignment="1">
      <alignment horizontal="center"/>
    </xf>
    <xf numFmtId="0" fontId="1" fillId="0" borderId="7" xfId="1" applyBorder="1" applyAlignment="1">
      <alignment horizontal="left"/>
    </xf>
    <xf numFmtId="0" fontId="1" fillId="0" borderId="7" xfId="1" applyBorder="1"/>
    <xf numFmtId="0" fontId="2" fillId="0" borderId="7" xfId="1" applyFont="1" applyBorder="1" applyAlignment="1">
      <alignment horizontal="center"/>
    </xf>
    <xf numFmtId="0" fontId="1" fillId="0" borderId="0" xfId="1" applyAlignment="1">
      <alignment horizontal="left"/>
    </xf>
    <xf numFmtId="165" fontId="1" fillId="0" borderId="0" xfId="1" applyNumberFormat="1" applyAlignment="1">
      <alignment horizontal="center"/>
    </xf>
    <xf numFmtId="165" fontId="1" fillId="0" borderId="0" xfId="1" quotePrefix="1" applyNumberFormat="1" applyAlignment="1">
      <alignment horizontal="center"/>
    </xf>
    <xf numFmtId="3" fontId="1" fillId="0" borderId="0" xfId="1" applyNumberFormat="1" applyAlignment="1">
      <alignment horizontal="center"/>
    </xf>
    <xf numFmtId="3" fontId="2" fillId="0" borderId="0" xfId="1" applyNumberFormat="1" applyFont="1" applyAlignment="1">
      <alignment horizontal="center"/>
    </xf>
    <xf numFmtId="9" fontId="0" fillId="0" borderId="0" xfId="3" applyFont="1" applyBorder="1" applyAlignment="1">
      <alignment horizontal="center"/>
    </xf>
    <xf numFmtId="0" fontId="1" fillId="0" borderId="9" xfId="1" applyBorder="1"/>
    <xf numFmtId="0" fontId="1" fillId="0" borderId="10" xfId="1" applyBorder="1"/>
    <xf numFmtId="165" fontId="1" fillId="0" borderId="7" xfId="1" applyNumberFormat="1" applyBorder="1" applyAlignment="1">
      <alignment horizontal="center"/>
    </xf>
    <xf numFmtId="165" fontId="1" fillId="0" borderId="7" xfId="1" quotePrefix="1" applyNumberFormat="1" applyBorder="1" applyAlignment="1">
      <alignment horizontal="center"/>
    </xf>
    <xf numFmtId="3" fontId="1" fillId="0" borderId="7" xfId="1" applyNumberForma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0" fontId="7" fillId="0" borderId="0" xfId="1" quotePrefix="1" applyFont="1"/>
    <xf numFmtId="2" fontId="1" fillId="0" borderId="0" xfId="1" applyNumberFormat="1"/>
    <xf numFmtId="0" fontId="7" fillId="0" borderId="0" xfId="1" applyFont="1"/>
    <xf numFmtId="9" fontId="0" fillId="0" borderId="0" xfId="3" applyFont="1"/>
  </cellXfs>
  <cellStyles count="4">
    <cellStyle name="Hyperlink" xfId="2" builtinId="8"/>
    <cellStyle name="Normal" xfId="0" builtinId="0"/>
    <cellStyle name="Normal 2" xfId="1" xr:uid="{9A21AE06-5599-4FCA-93D9-98731FA2D106}"/>
    <cellStyle name="Percent 2" xfId="3" xr:uid="{7118B376-BDEC-4CF9-96B4-B1ACB8CA6E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0065050915192"/>
          <c:y val="0.14755395322582798"/>
          <c:w val="0.7586813520937028"/>
          <c:h val="0.69395382268026051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'30'!$H$26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2060"/>
            </a:solidFill>
            <a:ln w="9525">
              <a:solidFill>
                <a:srgbClr val="002060"/>
              </a:solidFill>
            </a:ln>
          </c:spPr>
          <c:invertIfNegative val="0"/>
          <c:cat>
            <c:numRef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'30'!$H$33:$H$39</c:f>
              <c:numCache>
                <c:formatCode>#,##0.000</c:formatCode>
                <c:ptCount val="7"/>
                <c:pt idx="0">
                  <c:v>2.9066046727999999E-2</c:v>
                </c:pt>
                <c:pt idx="1">
                  <c:v>2.7249452480000002E-2</c:v>
                </c:pt>
                <c:pt idx="2">
                  <c:v>2.8854774343E-2</c:v>
                </c:pt>
                <c:pt idx="3">
                  <c:v>3.0008978198E-2</c:v>
                </c:pt>
                <c:pt idx="4">
                  <c:v>2.3429953875999998E-2</c:v>
                </c:pt>
                <c:pt idx="5">
                  <c:v>2.3153359318E-2</c:v>
                </c:pt>
                <c:pt idx="6">
                  <c:v>2.3984286399999999E-2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A-4B3B-9F2C-2012E76CBD1F}"/>
            </c:ext>
          </c:extLst>
        </c:ser>
        <c:ser>
          <c:idx val="2"/>
          <c:order val="1"/>
          <c:tx>
            <c:strRef>
              <c:f>'30'!$D$27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FA-4B3B-9F2C-2012E76CBD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FA-4B3B-9F2C-2012E76CBD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FA-4B3B-9F2C-2012E76CBD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FA-4B3B-9F2C-2012E76CBD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6303E09-0D39-4EF9-8158-A81384919D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8FA-4B3B-9F2C-2012E76CBD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97842F7-50DF-4A81-AB50-B8553E2E4E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8FA-4B3B-9F2C-2012E76CBD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E61FCCF-E8E3-4FA6-BA1A-2907E018FD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8FA-4B3B-9F2C-2012E76CB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'30'!$D$33:$D$39</c:f>
              <c:numCache>
                <c:formatCode>#,##0.000</c:formatCode>
                <c:ptCount val="7"/>
                <c:pt idx="0">
                  <c:v>0.80940926199999996</c:v>
                </c:pt>
                <c:pt idx="1">
                  <c:v>0.78987886299999999</c:v>
                </c:pt>
                <c:pt idx="2">
                  <c:v>0.77964459499999994</c:v>
                </c:pt>
                <c:pt idx="3">
                  <c:v>0.77153717648999998</c:v>
                </c:pt>
                <c:pt idx="4">
                  <c:v>0.77487316899999992</c:v>
                </c:pt>
                <c:pt idx="5">
                  <c:v>0.78092318399999994</c:v>
                </c:pt>
                <c:pt idx="6">
                  <c:v>0.79701682000000007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'30'!$D$42:$D$48</c15:f>
                <c15:dlblRangeCache>
                  <c:ptCount val="7"/>
                  <c:pt idx="0">
                    <c:v>20%</c:v>
                  </c:pt>
                  <c:pt idx="1">
                    <c:v>20%</c:v>
                  </c:pt>
                  <c:pt idx="2">
                    <c:v>20%</c:v>
                  </c:pt>
                  <c:pt idx="3">
                    <c:v>19%</c:v>
                  </c:pt>
                  <c:pt idx="4">
                    <c:v>19%</c:v>
                  </c:pt>
                  <c:pt idx="5">
                    <c:v>19%</c:v>
                  </c:pt>
                  <c:pt idx="6">
                    <c:v>19%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68FA-4B3B-9F2C-2012E76CBD1F}"/>
            </c:ext>
          </c:extLst>
        </c:ser>
        <c:ser>
          <c:idx val="3"/>
          <c:order val="2"/>
          <c:tx>
            <c:strRef>
              <c:f>'30'!$E$26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FA-4B3B-9F2C-2012E76CBD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FA-4B3B-9F2C-2012E76CBD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FA-4B3B-9F2C-2012E76CBD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FA-4B3B-9F2C-2012E76CBD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D26F795-9BBC-4C2C-AD52-C7FCBFD425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8FA-4B3B-9F2C-2012E76CBD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2063D64-E86F-42CB-B321-66DCF7EDB0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8FA-4B3B-9F2C-2012E76CBD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0E14CAA-CFD6-457D-BB84-3E5DAAE3F1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8FA-4B3B-9F2C-2012E76CB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'30'!$E$33:$E$39</c:f>
              <c:numCache>
                <c:formatCode>#,##0.000</c:formatCode>
                <c:ptCount val="7"/>
                <c:pt idx="0">
                  <c:v>0.28665204170999997</c:v>
                </c:pt>
                <c:pt idx="1">
                  <c:v>0.28405931514000005</c:v>
                </c:pt>
                <c:pt idx="2">
                  <c:v>0.25039097713000003</c:v>
                </c:pt>
                <c:pt idx="3">
                  <c:v>0.25362650325999997</c:v>
                </c:pt>
                <c:pt idx="4">
                  <c:v>0.24386542413999998</c:v>
                </c:pt>
                <c:pt idx="5">
                  <c:v>0.24177969482</c:v>
                </c:pt>
                <c:pt idx="6">
                  <c:v>0.26242070000000001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'30'!$E$42:$E$48</c15:f>
                <c15:dlblRangeCache>
                  <c:ptCount val="7"/>
                  <c:pt idx="0">
                    <c:v>7%</c:v>
                  </c:pt>
                  <c:pt idx="1">
                    <c:v>7%</c:v>
                  </c:pt>
                  <c:pt idx="2">
                    <c:v>6%</c:v>
                  </c:pt>
                  <c:pt idx="3">
                    <c:v>6%</c:v>
                  </c:pt>
                  <c:pt idx="4">
                    <c:v>6%</c:v>
                  </c:pt>
                  <c:pt idx="5">
                    <c:v>6%</c:v>
                  </c:pt>
                  <c:pt idx="6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68FA-4B3B-9F2C-2012E76CBD1F}"/>
            </c:ext>
          </c:extLst>
        </c:ser>
        <c:ser>
          <c:idx val="4"/>
          <c:order val="3"/>
          <c:tx>
            <c:strRef>
              <c:f>'30'!$F$27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8FA-4B3B-9F2C-2012E76CBD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8FA-4B3B-9F2C-2012E76CBD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FA-4B3B-9F2C-2012E76CBD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8FA-4B3B-9F2C-2012E76CBD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4B008D-D216-4EB9-8FC2-0CDAAF7B87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8FA-4B3B-9F2C-2012E76CBD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0D7B27C-D04A-4D05-95EF-BEC4533B623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68FA-4B3B-9F2C-2012E76CBD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2D4974B-7517-4123-B772-51FF6E5992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8FA-4B3B-9F2C-2012E76CB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'30'!$F$33:$F$39</c:f>
              <c:numCache>
                <c:formatCode>#,##0.000</c:formatCode>
                <c:ptCount val="7"/>
                <c:pt idx="0">
                  <c:v>7.1264746444999999E-2</c:v>
                </c:pt>
                <c:pt idx="1">
                  <c:v>8.8511447906000004E-2</c:v>
                </c:pt>
                <c:pt idx="2">
                  <c:v>0.11452330057</c:v>
                </c:pt>
                <c:pt idx="3">
                  <c:v>0.14284688410999999</c:v>
                </c:pt>
                <c:pt idx="4">
                  <c:v>0.16458970137000001</c:v>
                </c:pt>
                <c:pt idx="5">
                  <c:v>0.21732481957999999</c:v>
                </c:pt>
                <c:pt idx="6">
                  <c:v>0.28789807000000001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'30'!$F$42:$F$48</c15:f>
                <c15:dlblRangeCache>
                  <c:ptCount val="7"/>
                  <c:pt idx="0">
                    <c:v>2%</c:v>
                  </c:pt>
                  <c:pt idx="1">
                    <c:v>2%</c:v>
                  </c:pt>
                  <c:pt idx="2">
                    <c:v>3%</c:v>
                  </c:pt>
                  <c:pt idx="3">
                    <c:v>4%</c:v>
                  </c:pt>
                  <c:pt idx="4">
                    <c:v>4%</c:v>
                  </c:pt>
                  <c:pt idx="5">
                    <c:v>5%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68FA-4B3B-9F2C-2012E76CBD1F}"/>
            </c:ext>
          </c:extLst>
        </c:ser>
        <c:ser>
          <c:idx val="5"/>
          <c:order val="4"/>
          <c:tx>
            <c:strRef>
              <c:f>'30'!$G$27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8FA-4B3B-9F2C-2012E76CBD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8FA-4B3B-9F2C-2012E76CBD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8FA-4B3B-9F2C-2012E76CBD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8FA-4B3B-9F2C-2012E76CBD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B32EB57-F875-4AEC-B9DB-A71EDCC0F6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8FA-4B3B-9F2C-2012E76CBD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5CBC2DA-F17D-4BF8-BBC6-55FEE6C592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68FA-4B3B-9F2C-2012E76CBD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2A0C0D0-5BB6-4E5C-8578-5348941B98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8FA-4B3B-9F2C-2012E76CB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'30'!$G$33:$G$39</c:f>
              <c:numCache>
                <c:formatCode>#,##0.000</c:formatCode>
                <c:ptCount val="7"/>
                <c:pt idx="0">
                  <c:v>0.29560402480999998</c:v>
                </c:pt>
                <c:pt idx="1">
                  <c:v>0.33715292219999998</c:v>
                </c:pt>
                <c:pt idx="2">
                  <c:v>0.37791732656999999</c:v>
                </c:pt>
                <c:pt idx="3">
                  <c:v>0.43399424068000003</c:v>
                </c:pt>
                <c:pt idx="4">
                  <c:v>0.42089955724</c:v>
                </c:pt>
                <c:pt idx="5">
                  <c:v>0.44859928386000003</c:v>
                </c:pt>
                <c:pt idx="6">
                  <c:v>0.46799135000000003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'30'!$G$42:$G$48</c15:f>
                <c15:dlblRangeCache>
                  <c:ptCount val="7"/>
                  <c:pt idx="0">
                    <c:v>7%</c:v>
                  </c:pt>
                  <c:pt idx="1">
                    <c:v>9%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10%</c:v>
                  </c:pt>
                  <c:pt idx="5">
                    <c:v>11%</c:v>
                  </c:pt>
                  <c:pt idx="6">
                    <c:v>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68FA-4B3B-9F2C-2012E76CBD1F}"/>
            </c:ext>
          </c:extLst>
        </c:ser>
        <c:ser>
          <c:idx val="1"/>
          <c:order val="5"/>
          <c:tx>
            <c:strRef>
              <c:f>'30'!$C$27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8FA-4B3B-9F2C-2012E76CBD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8FA-4B3B-9F2C-2012E76CBD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8FA-4B3B-9F2C-2012E76CBD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8FA-4B3B-9F2C-2012E76CBD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E5D4453-33EF-4E86-B01F-8A488E2D83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68FA-4B3B-9F2C-2012E76CBD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99C7BAC-1EDE-4666-8523-3AA5E812AE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68FA-4B3B-9F2C-2012E76CBD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E939D81-7E6E-4BC0-BDD1-08DFE86B73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68FA-4B3B-9F2C-2012E76CB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'30'!$C$33:$C$39</c:f>
              <c:numCache>
                <c:formatCode>#,##0.000</c:formatCode>
                <c:ptCount val="7"/>
                <c:pt idx="0">
                  <c:v>0.95873199527999997</c:v>
                </c:pt>
                <c:pt idx="1">
                  <c:v>0.76770158556000001</c:v>
                </c:pt>
                <c:pt idx="2">
                  <c:v>0.89243998186999995</c:v>
                </c:pt>
                <c:pt idx="3">
                  <c:v>0.82609651799999995</c:v>
                </c:pt>
                <c:pt idx="4">
                  <c:v>0.67056856603999992</c:v>
                </c:pt>
                <c:pt idx="5">
                  <c:v>0.64161011440000004</c:v>
                </c:pt>
                <c:pt idx="6">
                  <c:v>0.64365060000000007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'30'!$C$42:$C$48</c15:f>
                <c15:dlblRangeCache>
                  <c:ptCount val="7"/>
                  <c:pt idx="0">
                    <c:v>24%</c:v>
                  </c:pt>
                  <c:pt idx="1">
                    <c:v>20%</c:v>
                  </c:pt>
                  <c:pt idx="2">
                    <c:v>23%</c:v>
                  </c:pt>
                  <c:pt idx="3">
                    <c:v>20%</c:v>
                  </c:pt>
                  <c:pt idx="4">
                    <c:v>17%</c:v>
                  </c:pt>
                  <c:pt idx="5">
                    <c:v>15%</c:v>
                  </c:pt>
                  <c:pt idx="6">
                    <c:v>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8-68FA-4B3B-9F2C-2012E76CBD1F}"/>
            </c:ext>
          </c:extLst>
        </c:ser>
        <c:ser>
          <c:idx val="0"/>
          <c:order val="6"/>
          <c:tx>
            <c:strRef>
              <c:f>'30'!$B$26</c:f>
              <c:strCache>
                <c:ptCount val="1"/>
                <c:pt idx="0">
                  <c:v>Natural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8FA-4B3B-9F2C-2012E76CBD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8FA-4B3B-9F2C-2012E76CBD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8FA-4B3B-9F2C-2012E76CBD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8FA-4B3B-9F2C-2012E76CBD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4314CBF-AF08-46CE-86A5-B96648B40E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68FA-4B3B-9F2C-2012E76CBD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CDBDB77-49F6-44E1-A747-DBC7D9A12C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68FA-4B3B-9F2C-2012E76CBD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4654198-76C4-4FDB-ACF8-4BAA1DEE99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68FA-4B3B-9F2C-2012E76CB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'30'!$B$33:$B$39</c:f>
              <c:numCache>
                <c:formatCode>#,##0.000</c:formatCode>
                <c:ptCount val="7"/>
                <c:pt idx="0">
                  <c:v>1.4798578905999999</c:v>
                </c:pt>
                <c:pt idx="1">
                  <c:v>1.5222990802</c:v>
                </c:pt>
                <c:pt idx="2">
                  <c:v>1.4766033879</c:v>
                </c:pt>
                <c:pt idx="3">
                  <c:v>1.582686971</c:v>
                </c:pt>
                <c:pt idx="4">
                  <c:v>1.6998555056</c:v>
                </c:pt>
                <c:pt idx="5">
                  <c:v>1.7694853967999999</c:v>
                </c:pt>
                <c:pt idx="6">
                  <c:v>1.6923813000000001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'30'!$B$42:$B$48</c15:f>
                <c15:dlblRangeCache>
                  <c:ptCount val="7"/>
                  <c:pt idx="0">
                    <c:v>37%</c:v>
                  </c:pt>
                  <c:pt idx="1">
                    <c:v>39%</c:v>
                  </c:pt>
                  <c:pt idx="2">
                    <c:v>37%</c:v>
                  </c:pt>
                  <c:pt idx="3">
                    <c:v>39%</c:v>
                  </c:pt>
                  <c:pt idx="4">
                    <c:v>42%</c:v>
                  </c:pt>
                  <c:pt idx="5">
                    <c:v>43%</c:v>
                  </c:pt>
                  <c:pt idx="6">
                    <c:v>40%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0-68FA-4B3B-9F2C-2012E76C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975118176"/>
        <c:axId val="-975116000"/>
      </c:barChart>
      <c:catAx>
        <c:axId val="-97511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5116000"/>
        <c:crosses val="autoZero"/>
        <c:auto val="0"/>
        <c:lblAlgn val="ctr"/>
        <c:lblOffset val="100"/>
        <c:tickLblSkip val="2"/>
        <c:noMultiLvlLbl val="0"/>
      </c:catAx>
      <c:valAx>
        <c:axId val="-975116000"/>
        <c:scaling>
          <c:orientation val="minMax"/>
          <c:max val="4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85000"/>
              </a:schemeClr>
            </a:solidFill>
            <a:prstDash val="lgDash"/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5118176"/>
        <c:crossesAt val="6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34841336405613"/>
          <c:y val="0.15542764150002955"/>
          <c:w val="0.66478167894792795"/>
          <c:h val="0.67385704371435173"/>
        </c:manualLayout>
      </c:layout>
      <c:lineChart>
        <c:grouping val="standard"/>
        <c:varyColors val="0"/>
        <c:ser>
          <c:idx val="3"/>
          <c:order val="0"/>
          <c:tx>
            <c:strRef>
              <c:f>'30'!$Q$27</c:f>
              <c:strCache>
                <c:ptCount val="1"/>
                <c:pt idx="0">
                  <c:v>Nuclear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'30'!$A$28:$A$39</c15:sqref>
                  </c15:fullRef>
                </c:ext>
              </c:extLst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'30'!$Q$28:$Q$39</c15:sqref>
                  </c15:fullRef>
                </c:ext>
              </c:extLst>
              <c:f>'30'!$Q$33:$Q$39</c:f>
              <c:numCache>
                <c:formatCode>#,##0</c:formatCode>
                <c:ptCount val="7"/>
                <c:pt idx="0">
                  <c:v>98.119</c:v>
                </c:pt>
                <c:pt idx="1">
                  <c:v>96.500600000000006</c:v>
                </c:pt>
                <c:pt idx="2">
                  <c:v>95.546400000000006</c:v>
                </c:pt>
                <c:pt idx="3">
                  <c:v>94.658900000000003</c:v>
                </c:pt>
                <c:pt idx="4">
                  <c:v>95.712199999999996</c:v>
                </c:pt>
                <c:pt idx="5">
                  <c:v>97.5946</c:v>
                </c:pt>
                <c:pt idx="6">
                  <c:v>97.639600000000002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2D-4450-B47D-EE80F209730E}"/>
            </c:ext>
          </c:extLst>
        </c:ser>
        <c:ser>
          <c:idx val="1"/>
          <c:order val="1"/>
          <c:tx>
            <c:strRef>
              <c:f>'30'!$L$27</c:f>
              <c:strCache>
                <c:ptCount val="1"/>
                <c:pt idx="0">
                  <c:v>Coal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'30'!$A$28:$A$39</c15:sqref>
                  </c15:fullRef>
                </c:ext>
              </c:extLst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'30'!$L$28:$L$39</c15:sqref>
                  </c15:fullRef>
                </c:ext>
              </c:extLst>
              <c:f>'30'!$L$33:$L$39</c:f>
              <c:numCache>
                <c:formatCode>#,##0</c:formatCode>
                <c:ptCount val="7"/>
                <c:pt idx="0">
                  <c:v>226.80930000000001</c:v>
                </c:pt>
                <c:pt idx="1">
                  <c:v>213.9503</c:v>
                </c:pt>
                <c:pt idx="2">
                  <c:v>208.32599999999999</c:v>
                </c:pt>
                <c:pt idx="3">
                  <c:v>187.87209999999999</c:v>
                </c:pt>
                <c:pt idx="4">
                  <c:v>177.01849999999999</c:v>
                </c:pt>
                <c:pt idx="5">
                  <c:v>173.80690000000001</c:v>
                </c:pt>
                <c:pt idx="6">
                  <c:v>162.66589999999999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D-4450-B47D-EE80F209730E}"/>
            </c:ext>
          </c:extLst>
        </c:ser>
        <c:ser>
          <c:idx val="0"/>
          <c:order val="2"/>
          <c:tx>
            <c:strRef>
              <c:f>'30'!$K$27</c:f>
              <c:strCache>
                <c:ptCount val="1"/>
                <c:pt idx="0">
                  <c:v>Natural gas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'30'!$A$28:$A$39</c15:sqref>
                  </c15:fullRef>
                </c:ext>
              </c:extLst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'30'!$K$28:$K$39</c15:sqref>
                  </c15:fullRef>
                </c:ext>
              </c:extLst>
              <c:f>'30'!$K$33:$K$39</c:f>
              <c:numCache>
                <c:formatCode>#,##0</c:formatCode>
                <c:ptCount val="7"/>
                <c:pt idx="0">
                  <c:v>459.51650000000001</c:v>
                </c:pt>
                <c:pt idx="1">
                  <c:v>468.15949999999998</c:v>
                </c:pt>
                <c:pt idx="2">
                  <c:v>473.4588</c:v>
                </c:pt>
                <c:pt idx="3">
                  <c:v>483.61470000000003</c:v>
                </c:pt>
                <c:pt idx="4">
                  <c:v>488.90089999999998</c:v>
                </c:pt>
                <c:pt idx="5">
                  <c:v>490.03919999999999</c:v>
                </c:pt>
                <c:pt idx="6">
                  <c:v>490.8057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2D-4450-B47D-EE80F209730E}"/>
            </c:ext>
          </c:extLst>
        </c:ser>
        <c:ser>
          <c:idx val="4"/>
          <c:order val="3"/>
          <c:tx>
            <c:strRef>
              <c:f>'30'!$N$27</c:f>
              <c:strCache>
                <c:ptCount val="1"/>
                <c:pt idx="0">
                  <c:v>Solar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'30'!$A$28:$A$39</c15:sqref>
                  </c15:fullRef>
                </c:ext>
              </c:extLst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'30'!$N$28:$N$39</c15:sqref>
                  </c15:fullRef>
                </c:ext>
              </c:extLst>
              <c:f>'30'!$N$33:$N$39</c:f>
              <c:numCache>
                <c:formatCode>#,##0</c:formatCode>
                <c:ptCount val="7"/>
                <c:pt idx="0">
                  <c:v>37.029199999999996</c:v>
                </c:pt>
                <c:pt idx="1">
                  <c:v>47.585999999999999</c:v>
                </c:pt>
                <c:pt idx="2">
                  <c:v>61.0092</c:v>
                </c:pt>
                <c:pt idx="3">
                  <c:v>72.247799999999998</c:v>
                </c:pt>
                <c:pt idx="4">
                  <c:v>91.313699999999997</c:v>
                </c:pt>
                <c:pt idx="5">
                  <c:v>128.41120000000001</c:v>
                </c:pt>
                <c:pt idx="6">
                  <c:v>153.21629999999999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2D-4450-B47D-EE80F209730E}"/>
            </c:ext>
          </c:extLst>
        </c:ser>
        <c:ser>
          <c:idx val="6"/>
          <c:order val="4"/>
          <c:tx>
            <c:strRef>
              <c:f>'30'!$U$27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'30'!$A$28:$A$39</c15:sqref>
                  </c15:fullRef>
                </c:ext>
              </c:extLst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'30'!$U$28:$U$39</c15:sqref>
                  </c15:fullRef>
                </c:ext>
              </c:extLst>
              <c:f>'30'!$U$33:$U$39</c:f>
              <c:numCache>
                <c:formatCode>#,##0</c:formatCode>
                <c:ptCount val="7"/>
                <c:pt idx="0">
                  <c:v>40.859399999999994</c:v>
                </c:pt>
                <c:pt idx="1">
                  <c:v>37.354599999999998</c:v>
                </c:pt>
                <c:pt idx="2">
                  <c:v>40.719799999999992</c:v>
                </c:pt>
                <c:pt idx="3">
                  <c:v>46.721400000000003</c:v>
                </c:pt>
                <c:pt idx="4">
                  <c:v>52.258999999999986</c:v>
                </c:pt>
                <c:pt idx="5">
                  <c:v>66.183799999999991</c:v>
                </c:pt>
                <c:pt idx="6">
                  <c:v>78.102800000000002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2D-4450-B47D-EE80F209730E}"/>
            </c:ext>
          </c:extLst>
        </c:ser>
        <c:ser>
          <c:idx val="2"/>
          <c:order val="6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'30'!$A$28:$A$39</c15:sqref>
                  </c15:fullRef>
                </c:ext>
              </c:extLst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'30'!$M$28:$M$39</c15:sqref>
                  </c15:fullRef>
                </c:ext>
              </c:extLst>
              <c:f>'30'!$M$33:$M$39</c:f>
              <c:numCache>
                <c:formatCode>#,##0</c:formatCode>
                <c:ptCount val="7"/>
                <c:pt idx="0">
                  <c:v>103.4528</c:v>
                </c:pt>
                <c:pt idx="1">
                  <c:v>118.0311</c:v>
                </c:pt>
                <c:pt idx="2">
                  <c:v>132.62889999999999</c:v>
                </c:pt>
                <c:pt idx="3">
                  <c:v>141.27529999999999</c:v>
                </c:pt>
                <c:pt idx="4">
                  <c:v>147.3218</c:v>
                </c:pt>
                <c:pt idx="5">
                  <c:v>153.9213</c:v>
                </c:pt>
                <c:pt idx="6">
                  <c:v>162.59100000000001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2D-4450-B47D-EE80F209730E}"/>
            </c:ext>
          </c:extLst>
        </c:ser>
        <c:ser>
          <c:idx val="5"/>
          <c:order val="7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'30'!$A$28:$A$39</c15:sqref>
                  </c15:fullRef>
                </c:ext>
              </c:extLst>
              <c:f>'30'!$A$33:$A$39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'30'!$R$28:$R$39</c15:sqref>
                  </c15:fullRef>
                </c:ext>
              </c:extLst>
              <c:f>'30'!$R$33:$R$39</c:f>
              <c:numCache>
                <c:formatCode>#,##0</c:formatCode>
                <c:ptCount val="7"/>
                <c:pt idx="0">
                  <c:v>102.2623</c:v>
                </c:pt>
                <c:pt idx="1">
                  <c:v>102.6521</c:v>
                </c:pt>
                <c:pt idx="2">
                  <c:v>102.61839999999999</c:v>
                </c:pt>
                <c:pt idx="3">
                  <c:v>102.8152</c:v>
                </c:pt>
                <c:pt idx="4">
                  <c:v>102.83850000000001</c:v>
                </c:pt>
                <c:pt idx="5">
                  <c:v>102.7944</c:v>
                </c:pt>
                <c:pt idx="6">
                  <c:v>102.85980000000001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2D-4450-B47D-EE80F2097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75111104"/>
        <c:axId val="-975108384"/>
        <c:extLst>
          <c:ext xmlns:c15="http://schemas.microsoft.com/office/drawing/2012/chart" uri="{02D57815-91ED-43cb-92C2-25804820EDAC}">
            <c15:filteredLineSeries>
              <c15:ser>
                <c:idx val="7"/>
                <c:order val="5"/>
                <c:tx>
                  <c:strRef>
                    <c:extLst>
                      <c:ext uri="{02D57815-91ED-43cb-92C2-25804820EDAC}">
                        <c15:formulaRef>
                          <c15:sqref>'30'!$B$50</c15:sqref>
                        </c15:formulaRef>
                      </c:ext>
                    </c:extLst>
                    <c:strCache>
                      <c:ptCount val="1"/>
                      <c:pt idx="0">
                        <c:v>Forecast</c:v>
                      </c:pt>
                    </c:strCache>
                  </c:strRef>
                </c:tx>
                <c:spPr>
                  <a:ln w="12700">
                    <a:solidFill>
                      <a:schemeClr val="tx1"/>
                    </a:solidFill>
                    <a:prstDash val="sysDash"/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ullRef>
                          <c15:sqref>'30'!$B$51:$B$52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General</c:formatCode>
                      <c:ptCount val="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462D-4450-B47D-EE80F209730E}"/>
                  </c:ext>
                </c:extLst>
              </c15:ser>
            </c15:filteredLineSeries>
          </c:ext>
        </c:extLst>
      </c:lineChart>
      <c:catAx>
        <c:axId val="-97511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5108384"/>
        <c:crosses val="autoZero"/>
        <c:auto val="0"/>
        <c:lblAlgn val="ctr"/>
        <c:lblOffset val="100"/>
        <c:tickLblSkip val="2"/>
        <c:noMultiLvlLbl val="0"/>
      </c:catAx>
      <c:valAx>
        <c:axId val="-975108384"/>
        <c:scaling>
          <c:orientation val="minMax"/>
          <c:max val="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low"/>
        <c:spPr>
          <a:ln>
            <a:solidFill>
              <a:schemeClr val="bg1">
                <a:lumMod val="85000"/>
              </a:schemeClr>
            </a:solidFill>
            <a:prstDash val="lgDash"/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5111104"/>
        <c:crossesAt val="6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43519</xdr:colOff>
      <xdr:row>3</xdr:row>
      <xdr:rowOff>73333</xdr:rowOff>
    </xdr:from>
    <xdr:to>
      <xdr:col>10</xdr:col>
      <xdr:colOff>406745</xdr:colOff>
      <xdr:row>23</xdr:row>
      <xdr:rowOff>35491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93E07A-36D2-4D5C-BB2E-52C3C2B0D94A}"/>
            </a:ext>
          </a:extLst>
        </xdr:cNvPr>
        <xdr:cNvGrpSpPr/>
      </xdr:nvGrpSpPr>
      <xdr:grpSpPr>
        <a:xfrm>
          <a:off x="653119" y="597208"/>
          <a:ext cx="5849626" cy="3200658"/>
          <a:chOff x="571499" y="590550"/>
          <a:chExt cx="5646418" cy="32004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1354EE07-BECC-E794-E43D-4D22BFC48C1F}"/>
              </a:ext>
            </a:extLst>
          </xdr:cNvPr>
          <xdr:cNvGraphicFramePr>
            <a:graphicFrameLocks/>
          </xdr:cNvGraphicFramePr>
        </xdr:nvGraphicFramePr>
        <xdr:xfrm>
          <a:off x="3330963" y="590550"/>
          <a:ext cx="2886954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E584D2F3-E839-39BB-0C84-B225BFA158EA}"/>
              </a:ext>
            </a:extLst>
          </xdr:cNvPr>
          <xdr:cNvGraphicFramePr>
            <a:graphicFrameLocks/>
          </xdr:cNvGraphicFramePr>
        </xdr:nvGraphicFramePr>
        <xdr:xfrm>
          <a:off x="571499" y="590550"/>
          <a:ext cx="2814629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5" name="Picture 1">
            <a:extLst>
              <a:ext uri="{FF2B5EF4-FFF2-40B4-BE49-F238E27FC236}">
                <a16:creationId xmlns:a16="http://schemas.microsoft.com/office/drawing/2014/main" id="{470A210A-76C7-ABC3-F5B2-8FDB00A5CF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77592" y="3486151"/>
            <a:ext cx="360837" cy="29075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6" name="TextBox 3">
            <a:extLst>
              <a:ext uri="{FF2B5EF4-FFF2-40B4-BE49-F238E27FC236}">
                <a16:creationId xmlns:a16="http://schemas.microsoft.com/office/drawing/2014/main" id="{C832C9E4-6E12-E2FF-4FF5-573BF2C8C90D}"/>
              </a:ext>
            </a:extLst>
          </xdr:cNvPr>
          <xdr:cNvSpPr txBox="1"/>
        </xdr:nvSpPr>
        <xdr:spPr>
          <a:xfrm>
            <a:off x="2899440" y="1013295"/>
            <a:ext cx="615405" cy="243608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900" b="1">
                <a:solidFill>
                  <a:schemeClr val="accent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natural </a:t>
            </a:r>
          </a:p>
          <a:p>
            <a:r>
              <a:rPr lang="en-US" sz="900" b="1">
                <a:solidFill>
                  <a:schemeClr val="accent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gas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900" b="1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900" b="1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900" b="1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900" b="1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900" b="1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900" b="1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900" b="1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900" b="1">
                <a:solidFill>
                  <a:schemeClr val="accent2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coal</a:t>
            </a:r>
            <a:endParaRPr kumimoji="0" lang="en-US" sz="900" b="1" i="0" u="none" strike="noStrike" kern="0" cap="none" spc="0" normalizeH="0" baseline="0" noProof="0">
              <a:ln>
                <a:noFill/>
              </a:ln>
              <a:solidFill>
                <a:srgbClr val="A3334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1" i="0" u="none" strike="noStrike" kern="0" cap="none" spc="0" normalizeH="0" baseline="0" noProof="0">
                <a:ln>
                  <a:noFill/>
                </a:ln>
                <a:solidFill>
                  <a:schemeClr val="accent3">
                    <a:lumMod val="75000"/>
                  </a:schemeClr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wind</a:t>
            </a:r>
            <a:r>
              <a:rPr kumimoji="0" lang="en-US" sz="900" b="1" i="0" u="none" strike="noStrike" kern="0" cap="none" spc="0" normalizeH="0" baseline="0" noProof="0">
                <a:ln>
                  <a:noFill/>
                </a:ln>
                <a:solidFill>
                  <a:srgbClr val="5D9732">
                    <a:lumMod val="75000"/>
                  </a:srgbClr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1" i="0" u="none" strike="noStrike" kern="0" cap="none" spc="0" normalizeH="0" baseline="0" noProof="0">
                <a:ln>
                  <a:noFill/>
                </a:ln>
                <a:solidFill>
                  <a:schemeClr val="accent3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solar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1" i="0" u="none" strike="noStrike" kern="0" cap="none" spc="0" normalizeH="0" baseline="0" noProof="0">
                <a:ln>
                  <a:noFill/>
                </a:ln>
                <a:solidFill>
                  <a:schemeClr val="accent1">
                    <a:lumMod val="75000"/>
                  </a:schemeClr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hydro-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1" i="0" u="none" strike="noStrike" kern="0" cap="none" spc="0" normalizeH="0" baseline="0" noProof="0">
                <a:ln>
                  <a:noFill/>
                </a:ln>
                <a:solidFill>
                  <a:schemeClr val="accent1">
                    <a:lumMod val="75000"/>
                  </a:schemeClr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power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1" i="0" u="none" strike="noStrike" kern="0" cap="none" spc="0" normalizeH="0" baseline="0" noProof="0">
                <a:ln>
                  <a:noFill/>
                </a:ln>
                <a:solidFill>
                  <a:schemeClr val="accent5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nuclear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1" i="0" u="none" strike="noStrike" kern="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other 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1" i="0" u="none" strike="noStrike" kern="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sources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900" b="1" i="0" u="none" strike="noStrike" kern="0" cap="none" spc="0" normalizeH="0" baseline="0" noProof="0">
              <a:ln>
                <a:noFill/>
              </a:ln>
              <a:solidFill>
                <a:srgbClr val="5D9732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endParaRPr lang="en-US" sz="900"/>
          </a:p>
        </xdr:txBody>
      </xdr:sp>
    </xdr:grpSp>
    <xdr:clientData/>
  </xdr:twoCellAnchor>
  <xdr:twoCellAnchor>
    <xdr:from>
      <xdr:col>0</xdr:col>
      <xdr:colOff>602319</xdr:colOff>
      <xdr:row>21</xdr:row>
      <xdr:rowOff>143183</xdr:rowOff>
    </xdr:from>
    <xdr:to>
      <xdr:col>9</xdr:col>
      <xdr:colOff>576085</xdr:colOff>
      <xdr:row>22</xdr:row>
      <xdr:rowOff>152089</xdr:rowOff>
    </xdr:to>
    <xdr:sp macro="" textlink="$A$40">
      <xdr:nvSpPr>
        <xdr:cNvPr id="7" name="TextBox 1">
          <a:extLst>
            <a:ext uri="{FF2B5EF4-FFF2-40B4-BE49-F238E27FC236}">
              <a16:creationId xmlns:a16="http://schemas.microsoft.com/office/drawing/2014/main" id="{8D0984AE-AF6C-4753-8338-7CEAD3CFA8DC}"/>
            </a:ext>
          </a:extLst>
        </xdr:cNvPr>
        <xdr:cNvSpPr txBox="1"/>
      </xdr:nvSpPr>
      <xdr:spPr>
        <a:xfrm>
          <a:off x="602319" y="3581708"/>
          <a:ext cx="5403016" cy="1708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fld id="{A26E08BF-70F0-4285-866E-A79CD6BACA62}" type="TxLink">
            <a:rPr 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Data source: U.S. Energy Information Administration, Short-Term Energy Outlook, December 2024</a:t>
          </a:fld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0.68513</cdr:x>
      <cdr:y>0.06338</cdr:y>
    </cdr:from>
    <cdr:to>
      <cdr:x>0.9009</cdr:x>
      <cdr:y>0.14374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9117" y="199638"/>
          <a:ext cx="645336" cy="253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forecast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0.03268</cdr:x>
      <cdr:y>0.0119</cdr:y>
    </cdr:from>
    <cdr:to>
      <cdr:x>0.43137</cdr:x>
      <cdr:y>0.31548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1" y="38100"/>
          <a:ext cx="116205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0.03268</cdr:x>
      <cdr:y>0.0119</cdr:y>
    </cdr:from>
    <cdr:to>
      <cdr:x>0.43137</cdr:x>
      <cdr:y>0.31548</cdr:y>
    </cdr:to>
    <cdr:sp macro="" textlink="">
      <cdr:nvSpPr>
        <cdr:cNvPr id="8" name="TextBox 2">
          <a:extLst xmlns:a="http://schemas.openxmlformats.org/drawingml/2006/main">
            <a:ext uri="{FF2B5EF4-FFF2-40B4-BE49-F238E27FC236}">
              <a16:creationId xmlns:a16="http://schemas.microsoft.com/office/drawing/2014/main" id="{14C0B9CE-ADD5-5B7C-479D-9E88A1B481F6}"/>
            </a:ext>
          </a:extLst>
        </cdr:cNvPr>
        <cdr:cNvSpPr txBox="1"/>
      </cdr:nvSpPr>
      <cdr:spPr>
        <a:xfrm xmlns:a="http://schemas.openxmlformats.org/drawingml/2006/main">
          <a:off x="95251" y="38100"/>
          <a:ext cx="116205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0.00806</cdr:y>
    </cdr:from>
    <cdr:to>
      <cdr:x>0.66667</cdr:x>
      <cdr:y>0.1395</cdr:y>
    </cdr:to>
    <cdr:sp macro="" textlink="">
      <cdr:nvSpPr>
        <cdr:cNvPr id="9" name="TextBox 4">
          <a:extLst xmlns:a="http://schemas.openxmlformats.org/drawingml/2006/main">
            <a:ext uri="{FF2B5EF4-FFF2-40B4-BE49-F238E27FC236}">
              <a16:creationId xmlns:a16="http://schemas.microsoft.com/office/drawing/2014/main" id="{90E2DD31-2B61-35CF-6792-31CC19885635}"/>
            </a:ext>
          </a:extLst>
        </cdr:cNvPr>
        <cdr:cNvSpPr txBox="1"/>
      </cdr:nvSpPr>
      <cdr:spPr>
        <a:xfrm xmlns:a="http://schemas.openxmlformats.org/drawingml/2006/main">
          <a:off x="0" y="25400"/>
          <a:ext cx="1993911" cy="414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electricity generation by source</a:t>
          </a:r>
          <a:endParaRPr lang="en-US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trillion kilowatthours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0.03268</cdr:x>
      <cdr:y>0.0119</cdr:y>
    </cdr:from>
    <cdr:to>
      <cdr:x>0.43137</cdr:x>
      <cdr:y>0.31548</cdr:y>
    </cdr:to>
    <cdr:sp macro="" textlink="">
      <cdr:nvSpPr>
        <cdr:cNvPr id="12" name="TextBox 2">
          <a:extLst xmlns:a="http://schemas.openxmlformats.org/drawingml/2006/main">
            <a:ext uri="{FF2B5EF4-FFF2-40B4-BE49-F238E27FC236}">
              <a16:creationId xmlns:a16="http://schemas.microsoft.com/office/drawing/2014/main" id="{DF44A37F-FC34-5312-977C-664DE08B5FA9}"/>
            </a:ext>
          </a:extLst>
        </cdr:cNvPr>
        <cdr:cNvSpPr txBox="1"/>
      </cdr:nvSpPr>
      <cdr:spPr>
        <a:xfrm xmlns:a="http://schemas.openxmlformats.org/drawingml/2006/main">
          <a:off x="95251" y="38100"/>
          <a:ext cx="116205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0.00988</cdr:y>
    </cdr:from>
    <cdr:to>
      <cdr:x>1</cdr:x>
      <cdr:y>0.14381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31136"/>
          <a:ext cx="2932797" cy="421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U.S. electric power sector generating capacity</a:t>
          </a:r>
        </a:p>
        <a:p xmlns:a="http://schemas.openxmlformats.org/drawingml/2006/main"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gigawatts at end of period</a:t>
          </a:r>
          <a:endParaRPr lang="en-US" sz="1100"/>
        </a:p>
      </cdr:txBody>
    </cdr:sp>
  </cdr:relSizeAnchor>
  <cdr:relSizeAnchor xmlns:cdr="http://schemas.openxmlformats.org/drawingml/2006/chartDrawing">
    <cdr:from>
      <cdr:x>0.61688</cdr:x>
      <cdr:y>0.05417</cdr:y>
    </cdr:from>
    <cdr:to>
      <cdr:x>0.81812</cdr:x>
      <cdr:y>0.15238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98763" y="170617"/>
          <a:ext cx="586800" cy="309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6">
          <cell r="B26" t="str">
            <v>Natural</v>
          </cell>
          <cell r="E26" t="str">
            <v>Hydro</v>
          </cell>
          <cell r="H26" t="str">
            <v>Other</v>
          </cell>
        </row>
        <row r="27">
          <cell r="C27" t="str">
            <v>Coal</v>
          </cell>
          <cell r="D27" t="str">
            <v>Nuclear</v>
          </cell>
          <cell r="F27" t="str">
            <v>Solar</v>
          </cell>
          <cell r="G27" t="str">
            <v>Wind</v>
          </cell>
          <cell r="K27" t="str">
            <v>Natural gas</v>
          </cell>
          <cell r="L27" t="str">
            <v>Coal</v>
          </cell>
          <cell r="N27" t="str">
            <v>Solar</v>
          </cell>
          <cell r="Q27" t="str">
            <v>Nuclear</v>
          </cell>
          <cell r="U27" t="str">
            <v>Other</v>
          </cell>
        </row>
        <row r="28">
          <cell r="A28">
            <v>2014</v>
          </cell>
          <cell r="K28">
            <v>415.59199999999998</v>
          </cell>
          <cell r="L28">
            <v>295.90550000000002</v>
          </cell>
          <cell r="M28">
            <v>64.155600000000007</v>
          </cell>
          <cell r="N28">
            <v>10.0922</v>
          </cell>
          <cell r="Q28">
            <v>98.569299999999998</v>
          </cell>
          <cell r="R28">
            <v>101.8563</v>
          </cell>
          <cell r="U28">
            <v>51.384800000000006</v>
          </cell>
        </row>
        <row r="29">
          <cell r="A29">
            <v>2015</v>
          </cell>
          <cell r="K29">
            <v>423.01889999999997</v>
          </cell>
          <cell r="L29">
            <v>276.98379999999997</v>
          </cell>
          <cell r="M29">
            <v>72.4863</v>
          </cell>
          <cell r="N29">
            <v>13.369</v>
          </cell>
          <cell r="Q29">
            <v>98.671999999999997</v>
          </cell>
          <cell r="R29">
            <v>101.9332</v>
          </cell>
          <cell r="U29">
            <v>46.393700000000003</v>
          </cell>
        </row>
        <row r="30">
          <cell r="A30">
            <v>2016</v>
          </cell>
          <cell r="K30">
            <v>430.3553</v>
          </cell>
          <cell r="L30">
            <v>264.34269999999998</v>
          </cell>
          <cell r="M30">
            <v>81.197999999999993</v>
          </cell>
          <cell r="N30">
            <v>21.630599999999998</v>
          </cell>
          <cell r="Q30">
            <v>99.564800000000005</v>
          </cell>
          <cell r="R30">
            <v>102.3349</v>
          </cell>
          <cell r="U30">
            <v>44.163199999999989</v>
          </cell>
        </row>
        <row r="31">
          <cell r="A31">
            <v>2017</v>
          </cell>
          <cell r="K31">
            <v>439.50889999999998</v>
          </cell>
          <cell r="L31">
            <v>254.38040000000001</v>
          </cell>
          <cell r="M31">
            <v>87.497399999999999</v>
          </cell>
          <cell r="N31">
            <v>26.611899999999999</v>
          </cell>
          <cell r="Q31">
            <v>99.628900000000002</v>
          </cell>
          <cell r="R31">
            <v>102.2478</v>
          </cell>
          <cell r="U31">
            <v>43.729500000000002</v>
          </cell>
        </row>
        <row r="32">
          <cell r="A32">
            <v>2018</v>
          </cell>
          <cell r="K32">
            <v>453.67720000000003</v>
          </cell>
          <cell r="L32">
            <v>240.68600000000001</v>
          </cell>
          <cell r="M32">
            <v>94.299300000000002</v>
          </cell>
          <cell r="N32">
            <v>31.500499999999999</v>
          </cell>
          <cell r="Q32">
            <v>99.432900000000004</v>
          </cell>
          <cell r="R32">
            <v>102.41840000000001</v>
          </cell>
          <cell r="U32">
            <v>41.6663</v>
          </cell>
        </row>
        <row r="33">
          <cell r="A33">
            <v>2019</v>
          </cell>
          <cell r="B33">
            <v>1.4798578905999999</v>
          </cell>
          <cell r="C33">
            <v>0.95873199527999997</v>
          </cell>
          <cell r="D33">
            <v>0.80940926199999996</v>
          </cell>
          <cell r="E33">
            <v>0.28665204170999997</v>
          </cell>
          <cell r="F33">
            <v>7.1264746444999999E-2</v>
          </cell>
          <cell r="G33">
            <v>0.29560402480999998</v>
          </cell>
          <cell r="H33">
            <v>2.9066046727999999E-2</v>
          </cell>
          <cell r="K33">
            <v>459.51650000000001</v>
          </cell>
          <cell r="L33">
            <v>226.80930000000001</v>
          </cell>
          <cell r="M33">
            <v>103.4528</v>
          </cell>
          <cell r="N33">
            <v>37.029199999999996</v>
          </cell>
          <cell r="Q33">
            <v>98.119</v>
          </cell>
          <cell r="R33">
            <v>102.2623</v>
          </cell>
          <cell r="U33">
            <v>40.859399999999994</v>
          </cell>
        </row>
        <row r="34">
          <cell r="A34">
            <v>2020</v>
          </cell>
          <cell r="B34">
            <v>1.5222990802</v>
          </cell>
          <cell r="C34">
            <v>0.76770158556000001</v>
          </cell>
          <cell r="D34">
            <v>0.78987886299999999</v>
          </cell>
          <cell r="E34">
            <v>0.28405931514000005</v>
          </cell>
          <cell r="F34">
            <v>8.8511447906000004E-2</v>
          </cell>
          <cell r="G34">
            <v>0.33715292219999998</v>
          </cell>
          <cell r="H34">
            <v>2.7249452480000002E-2</v>
          </cell>
          <cell r="K34">
            <v>468.15949999999998</v>
          </cell>
          <cell r="L34">
            <v>213.9503</v>
          </cell>
          <cell r="M34">
            <v>118.0311</v>
          </cell>
          <cell r="N34">
            <v>47.585999999999999</v>
          </cell>
          <cell r="Q34">
            <v>96.500600000000006</v>
          </cell>
          <cell r="R34">
            <v>102.6521</v>
          </cell>
          <cell r="U34">
            <v>37.354599999999998</v>
          </cell>
        </row>
        <row r="35">
          <cell r="A35">
            <v>2021</v>
          </cell>
          <cell r="B35">
            <v>1.4766033879</v>
          </cell>
          <cell r="C35">
            <v>0.89243998186999995</v>
          </cell>
          <cell r="D35">
            <v>0.77964459499999994</v>
          </cell>
          <cell r="E35">
            <v>0.25039097713000003</v>
          </cell>
          <cell r="F35">
            <v>0.11452330057</v>
          </cell>
          <cell r="G35">
            <v>0.37791732656999999</v>
          </cell>
          <cell r="H35">
            <v>2.8854774343E-2</v>
          </cell>
          <cell r="K35">
            <v>473.4588</v>
          </cell>
          <cell r="L35">
            <v>208.32599999999999</v>
          </cell>
          <cell r="M35">
            <v>132.62889999999999</v>
          </cell>
          <cell r="N35">
            <v>61.0092</v>
          </cell>
          <cell r="Q35">
            <v>95.546400000000006</v>
          </cell>
          <cell r="R35">
            <v>102.61839999999999</v>
          </cell>
          <cell r="U35">
            <v>40.719799999999992</v>
          </cell>
        </row>
        <row r="36">
          <cell r="A36">
            <v>2022</v>
          </cell>
          <cell r="B36">
            <v>1.582686971</v>
          </cell>
          <cell r="C36">
            <v>0.82609651799999995</v>
          </cell>
          <cell r="D36">
            <v>0.77153717648999998</v>
          </cell>
          <cell r="E36">
            <v>0.25362650325999997</v>
          </cell>
          <cell r="F36">
            <v>0.14284688410999999</v>
          </cell>
          <cell r="G36">
            <v>0.43399424068000003</v>
          </cell>
          <cell r="H36">
            <v>3.0008978198E-2</v>
          </cell>
          <cell r="K36">
            <v>483.61470000000003</v>
          </cell>
          <cell r="L36">
            <v>187.87209999999999</v>
          </cell>
          <cell r="M36">
            <v>141.27529999999999</v>
          </cell>
          <cell r="N36">
            <v>72.247799999999998</v>
          </cell>
          <cell r="Q36">
            <v>94.658900000000003</v>
          </cell>
          <cell r="R36">
            <v>102.8152</v>
          </cell>
          <cell r="U36">
            <v>46.721400000000003</v>
          </cell>
        </row>
        <row r="37">
          <cell r="A37">
            <v>2023</v>
          </cell>
          <cell r="B37">
            <v>1.6998555056</v>
          </cell>
          <cell r="C37">
            <v>0.67056856603999992</v>
          </cell>
          <cell r="D37">
            <v>0.77487316899999992</v>
          </cell>
          <cell r="E37">
            <v>0.24386542413999998</v>
          </cell>
          <cell r="F37">
            <v>0.16458970137000001</v>
          </cell>
          <cell r="G37">
            <v>0.42089955724</v>
          </cell>
          <cell r="H37">
            <v>2.3429953875999998E-2</v>
          </cell>
          <cell r="K37">
            <v>488.90089999999998</v>
          </cell>
          <cell r="L37">
            <v>177.01849999999999</v>
          </cell>
          <cell r="M37">
            <v>147.3218</v>
          </cell>
          <cell r="N37">
            <v>91.313699999999997</v>
          </cell>
          <cell r="Q37">
            <v>95.712199999999996</v>
          </cell>
          <cell r="R37">
            <v>102.83850000000001</v>
          </cell>
          <cell r="U37">
            <v>52.258999999999986</v>
          </cell>
        </row>
        <row r="38">
          <cell r="A38">
            <v>2024</v>
          </cell>
          <cell r="B38">
            <v>1.7694853967999999</v>
          </cell>
          <cell r="C38">
            <v>0.64161011440000004</v>
          </cell>
          <cell r="D38">
            <v>0.78092318399999994</v>
          </cell>
          <cell r="E38">
            <v>0.24177969482</v>
          </cell>
          <cell r="F38">
            <v>0.21732481957999999</v>
          </cell>
          <cell r="G38">
            <v>0.44859928386000003</v>
          </cell>
          <cell r="H38">
            <v>2.3153359318E-2</v>
          </cell>
          <cell r="K38">
            <v>490.03919999999999</v>
          </cell>
          <cell r="L38">
            <v>173.80690000000001</v>
          </cell>
          <cell r="M38">
            <v>153.9213</v>
          </cell>
          <cell r="N38">
            <v>128.41120000000001</v>
          </cell>
          <cell r="Q38">
            <v>97.5946</v>
          </cell>
          <cell r="R38">
            <v>102.7944</v>
          </cell>
          <cell r="U38">
            <v>66.183799999999991</v>
          </cell>
        </row>
        <row r="39">
          <cell r="A39">
            <v>2025</v>
          </cell>
          <cell r="B39">
            <v>1.6923813000000001</v>
          </cell>
          <cell r="C39">
            <v>0.64365060000000007</v>
          </cell>
          <cell r="D39">
            <v>0.79701682000000007</v>
          </cell>
          <cell r="E39">
            <v>0.26242070000000001</v>
          </cell>
          <cell r="F39">
            <v>0.28789807000000001</v>
          </cell>
          <cell r="G39">
            <v>0.46799135000000003</v>
          </cell>
          <cell r="H39">
            <v>2.3984286399999999E-2</v>
          </cell>
          <cell r="K39">
            <v>490.8057</v>
          </cell>
          <cell r="L39">
            <v>162.66589999999999</v>
          </cell>
          <cell r="M39">
            <v>162.59100000000001</v>
          </cell>
          <cell r="N39">
            <v>153.21629999999999</v>
          </cell>
          <cell r="Q39">
            <v>97.639600000000002</v>
          </cell>
          <cell r="R39">
            <v>102.85980000000001</v>
          </cell>
          <cell r="U39">
            <v>78.102800000000002</v>
          </cell>
        </row>
        <row r="42">
          <cell r="B42">
            <v>0.37291539620281539</v>
          </cell>
          <cell r="C42">
            <v>0.24159476672939187</v>
          </cell>
          <cell r="D42">
            <v>0.20396632510881069</v>
          </cell>
          <cell r="E42">
            <v>7.2234611435081669E-2</v>
          </cell>
          <cell r="F42">
            <v>1.7958292701372412E-2</v>
          </cell>
          <cell r="G42">
            <v>7.4490457990174813E-2</v>
          </cell>
        </row>
        <row r="43">
          <cell r="B43">
            <v>0.39498134198201584</v>
          </cell>
          <cell r="C43">
            <v>0.1991906889061327</v>
          </cell>
          <cell r="D43">
            <v>0.20494488722280504</v>
          </cell>
          <cell r="E43">
            <v>7.3703079083348694E-2</v>
          </cell>
          <cell r="F43">
            <v>2.2965507191983633E-2</v>
          </cell>
          <cell r="G43">
            <v>8.7478942473129775E-2</v>
          </cell>
        </row>
        <row r="44">
          <cell r="B44">
            <v>0.37310360305837492</v>
          </cell>
          <cell r="C44">
            <v>0.22549899009956606</v>
          </cell>
          <cell r="D44">
            <v>0.1969981986247395</v>
          </cell>
          <cell r="E44">
            <v>6.3268022074209798E-2</v>
          </cell>
          <cell r="F44">
            <v>2.893739539469212E-2</v>
          </cell>
          <cell r="G44">
            <v>9.5490987869116709E-2</v>
          </cell>
        </row>
        <row r="45">
          <cell r="B45">
            <v>0.38845222399564283</v>
          </cell>
          <cell r="C45">
            <v>0.20275584214192444</v>
          </cell>
          <cell r="D45">
            <v>0.18936488237689503</v>
          </cell>
          <cell r="E45">
            <v>6.2249693755509622E-2</v>
          </cell>
          <cell r="F45">
            <v>3.5060116649799189E-2</v>
          </cell>
          <cell r="G45">
            <v>0.10651887017615834</v>
          </cell>
        </row>
        <row r="46">
          <cell r="B46">
            <v>0.42190271814170771</v>
          </cell>
          <cell r="C46">
            <v>0.16643455857314324</v>
          </cell>
          <cell r="D46">
            <v>0.19232287399674308</v>
          </cell>
          <cell r="E46">
            <v>6.0527194791847969E-2</v>
          </cell>
          <cell r="F46">
            <v>4.0851026547473718E-2</v>
          </cell>
          <cell r="G46">
            <v>0.104466918911156</v>
          </cell>
        </row>
        <row r="47">
          <cell r="B47">
            <v>0.42611987760073716</v>
          </cell>
          <cell r="C47">
            <v>0.15450979358742059</v>
          </cell>
          <cell r="D47">
            <v>0.18805856899607387</v>
          </cell>
          <cell r="E47">
            <v>5.8224348248004709E-2</v>
          </cell>
          <cell r="F47">
            <v>5.2335230167202637E-2</v>
          </cell>
          <cell r="G47">
            <v>0.10802975389110121</v>
          </cell>
        </row>
        <row r="48">
          <cell r="B48">
            <v>0.40286237786789997</v>
          </cell>
          <cell r="C48">
            <v>0.15321760600409645</v>
          </cell>
          <cell r="D48">
            <v>0.18972561993323375</v>
          </cell>
          <cell r="E48">
            <v>6.2467853552718187E-2</v>
          </cell>
          <cell r="F48">
            <v>6.853260613537808E-2</v>
          </cell>
          <cell r="G48">
            <v>0.11140285471282899</v>
          </cell>
        </row>
        <row r="50">
          <cell r="B50" t="str">
            <v>Forecast</v>
          </cell>
        </row>
        <row r="51">
          <cell r="B51">
            <v>0</v>
          </cell>
        </row>
        <row r="52">
          <cell r="B52">
            <v>1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2AA1-B153-4D58-B3C0-D71904215CD8}">
  <sheetPr>
    <pageSetUpPr fitToPage="1"/>
  </sheetPr>
  <dimension ref="A1:AF190"/>
  <sheetViews>
    <sheetView tabSelected="1" zoomScaleNormal="100" workbookViewId="0"/>
  </sheetViews>
  <sheetFormatPr defaultRowHeight="12.75" x14ac:dyDescent="0.2"/>
  <cols>
    <col min="1" max="1" width="9.140625" style="1"/>
    <col min="2" max="3" width="9.140625" style="39"/>
    <col min="4" max="13" width="9.140625" style="1"/>
    <col min="14" max="14" width="9.140625" style="2"/>
    <col min="15" max="17" width="9.140625" style="1"/>
    <col min="18" max="18" width="9.140625" style="2"/>
    <col min="19" max="30" width="9.140625" style="1"/>
    <col min="31" max="31" width="23.7109375" style="1" bestFit="1" customWidth="1"/>
    <col min="32" max="32" width="11.5703125" style="1" bestFit="1" customWidth="1"/>
    <col min="33" max="16384" width="9.140625" style="1"/>
  </cols>
  <sheetData>
    <row r="1" spans="1:32" x14ac:dyDescent="0.2">
      <c r="B1" s="1"/>
      <c r="C1" s="1"/>
    </row>
    <row r="2" spans="1:32" ht="15.75" x14ac:dyDescent="0.25">
      <c r="A2" s="3" t="s">
        <v>0</v>
      </c>
      <c r="B2" s="1"/>
      <c r="C2" s="1"/>
      <c r="AE2" s="4" t="s">
        <v>1</v>
      </c>
      <c r="AF2" s="5" t="s">
        <v>2</v>
      </c>
    </row>
    <row r="3" spans="1:32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32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32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AE5" s="8" t="s">
        <v>3</v>
      </c>
      <c r="AF5" s="9"/>
    </row>
    <row r="6" spans="1:32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AE6" s="10" t="s">
        <v>1</v>
      </c>
      <c r="AF6" s="11" t="s">
        <v>2</v>
      </c>
    </row>
    <row r="7" spans="1:32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AE7" s="10" t="s">
        <v>4</v>
      </c>
      <c r="AF7" s="11" t="s">
        <v>5</v>
      </c>
    </row>
    <row r="8" spans="1:32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AE8" s="4" t="s">
        <v>6</v>
      </c>
      <c r="AF8" s="5" t="s">
        <v>7</v>
      </c>
    </row>
    <row r="9" spans="1:32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AE9" s="4" t="s">
        <v>8</v>
      </c>
      <c r="AF9" s="5" t="s">
        <v>9</v>
      </c>
    </row>
    <row r="10" spans="1:32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AE10" s="4" t="s">
        <v>10</v>
      </c>
      <c r="AF10" s="5" t="s">
        <v>11</v>
      </c>
    </row>
    <row r="11" spans="1:32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AE11" s="4" t="s">
        <v>12</v>
      </c>
      <c r="AF11" s="5" t="s">
        <v>13</v>
      </c>
    </row>
    <row r="12" spans="1:32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AE12" s="4" t="s">
        <v>14</v>
      </c>
      <c r="AF12" s="5" t="s">
        <v>15</v>
      </c>
    </row>
    <row r="13" spans="1:3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AE13" s="4" t="s">
        <v>16</v>
      </c>
      <c r="AF13" s="5" t="s">
        <v>17</v>
      </c>
    </row>
    <row r="14" spans="1:32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AE14" s="4" t="s">
        <v>18</v>
      </c>
      <c r="AF14" s="5" t="s">
        <v>19</v>
      </c>
    </row>
    <row r="15" spans="1:32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AE15" s="4" t="s">
        <v>20</v>
      </c>
      <c r="AF15" s="5" t="s">
        <v>21</v>
      </c>
    </row>
    <row r="16" spans="1:32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AE16" s="4" t="s">
        <v>1</v>
      </c>
      <c r="AF16" s="5" t="s">
        <v>22</v>
      </c>
    </row>
    <row r="17" spans="1:32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AE17" s="4" t="s">
        <v>23</v>
      </c>
      <c r="AF17" s="5" t="s">
        <v>24</v>
      </c>
    </row>
    <row r="18" spans="1:32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AE18" s="4" t="s">
        <v>12</v>
      </c>
      <c r="AF18" s="5" t="s">
        <v>25</v>
      </c>
    </row>
    <row r="19" spans="1:32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AE19" s="4" t="s">
        <v>26</v>
      </c>
      <c r="AF19" s="5" t="s">
        <v>27</v>
      </c>
    </row>
    <row r="20" spans="1:32" ht="13.1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AE20" s="4" t="s">
        <v>28</v>
      </c>
      <c r="AF20" s="5" t="s">
        <v>29</v>
      </c>
    </row>
    <row r="21" spans="1:32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AE21" s="4" t="s">
        <v>6</v>
      </c>
      <c r="AF21" s="5" t="s">
        <v>30</v>
      </c>
    </row>
    <row r="22" spans="1:32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N22" s="12"/>
      <c r="R22" s="12"/>
      <c r="AE22" s="4" t="s">
        <v>31</v>
      </c>
      <c r="AF22" s="5" t="s">
        <v>32</v>
      </c>
    </row>
    <row r="23" spans="1:32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AE23" s="4" t="s">
        <v>33</v>
      </c>
      <c r="AF23" s="5" t="s">
        <v>34</v>
      </c>
    </row>
    <row r="24" spans="1:32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AE24" s="4" t="s">
        <v>14</v>
      </c>
      <c r="AF24" s="5" t="s">
        <v>35</v>
      </c>
    </row>
    <row r="25" spans="1:32" x14ac:dyDescent="0.2">
      <c r="B25" s="13" t="s">
        <v>36</v>
      </c>
      <c r="C25" s="13"/>
      <c r="D25" s="13"/>
      <c r="E25" s="13"/>
      <c r="F25" s="13"/>
      <c r="G25" s="13"/>
      <c r="H25" s="13"/>
      <c r="I25" s="13"/>
      <c r="K25" s="14" t="s">
        <v>37</v>
      </c>
      <c r="L25" s="15"/>
      <c r="M25" s="15"/>
      <c r="N25" s="16"/>
      <c r="O25" s="15"/>
      <c r="P25" s="15"/>
      <c r="Q25" s="15"/>
      <c r="R25" s="16"/>
      <c r="S25" s="15"/>
      <c r="T25" s="15"/>
      <c r="U25" s="15"/>
      <c r="V25" s="15"/>
      <c r="W25" s="15"/>
      <c r="X25" s="15"/>
      <c r="Y25" s="15"/>
      <c r="Z25" s="15"/>
      <c r="AA25" s="15"/>
      <c r="AB25" s="15"/>
      <c r="AE25" s="4" t="s">
        <v>38</v>
      </c>
      <c r="AF25" s="5" t="s">
        <v>39</v>
      </c>
    </row>
    <row r="26" spans="1:32" x14ac:dyDescent="0.2">
      <c r="A26" s="17"/>
      <c r="B26" s="18" t="s">
        <v>40</v>
      </c>
      <c r="C26" s="18"/>
      <c r="D26" s="18"/>
      <c r="E26" s="18" t="s">
        <v>41</v>
      </c>
      <c r="F26" s="19" t="s">
        <v>42</v>
      </c>
      <c r="G26" s="19"/>
      <c r="H26" s="18" t="s">
        <v>43</v>
      </c>
      <c r="I26" s="18" t="s">
        <v>44</v>
      </c>
      <c r="K26" s="18"/>
      <c r="L26" s="18"/>
      <c r="M26" s="18"/>
      <c r="N26" s="20"/>
      <c r="O26" s="18"/>
      <c r="P26" s="18"/>
      <c r="Q26" s="18"/>
      <c r="R26" s="20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4" t="s">
        <v>45</v>
      </c>
      <c r="AF26" s="5" t="s">
        <v>46</v>
      </c>
    </row>
    <row r="27" spans="1:32" x14ac:dyDescent="0.2">
      <c r="A27" s="21" t="s">
        <v>47</v>
      </c>
      <c r="B27" s="22" t="s">
        <v>48</v>
      </c>
      <c r="C27" s="22" t="s">
        <v>23</v>
      </c>
      <c r="D27" s="22" t="s">
        <v>6</v>
      </c>
      <c r="E27" s="22" t="s">
        <v>49</v>
      </c>
      <c r="F27" s="23" t="s">
        <v>10</v>
      </c>
      <c r="G27" s="23" t="s">
        <v>12</v>
      </c>
      <c r="H27" s="22" t="s">
        <v>50</v>
      </c>
      <c r="I27" s="22" t="s">
        <v>51</v>
      </c>
      <c r="J27" s="24"/>
      <c r="K27" s="22" t="str">
        <f>AE16</f>
        <v>Natural gas</v>
      </c>
      <c r="L27" s="22" t="s">
        <v>23</v>
      </c>
      <c r="M27" s="22" t="str">
        <f>AE18</f>
        <v>Wind</v>
      </c>
      <c r="N27" s="25" t="s">
        <v>10</v>
      </c>
      <c r="O27" s="23" t="str">
        <f>AE19</f>
        <v>Solar photovoltaic</v>
      </c>
      <c r="P27" s="23" t="str">
        <f>AE20</f>
        <v>Solar thermal</v>
      </c>
      <c r="Q27" s="23" t="str">
        <f>AE21</f>
        <v>Nuclear</v>
      </c>
      <c r="R27" s="25" t="s">
        <v>8</v>
      </c>
      <c r="S27" s="23" t="str">
        <f>AE28</f>
        <v>Conventional hydroelectric</v>
      </c>
      <c r="T27" s="23" t="str">
        <f>AE29</f>
        <v>Pumped storage hydroelectric</v>
      </c>
      <c r="U27" s="23" t="s">
        <v>43</v>
      </c>
      <c r="V27" s="23" t="str">
        <f>AE22</f>
        <v>Battery storage</v>
      </c>
      <c r="W27" s="23" t="str">
        <f>AE23</f>
        <v>Petroleum</v>
      </c>
      <c r="X27" s="23" t="str">
        <f>AE24</f>
        <v>Other gases</v>
      </c>
      <c r="Y27" s="23" t="str">
        <f>AE25</f>
        <v>Geothermal</v>
      </c>
      <c r="Z27" s="23" t="str">
        <f>AE26</f>
        <v>Waste biomass</v>
      </c>
      <c r="AA27" s="23" t="str">
        <f>AE27</f>
        <v>Wood biomass</v>
      </c>
      <c r="AB27" s="23" t="str">
        <f>AE30</f>
        <v>Other nonreenwble sources</v>
      </c>
      <c r="AC27" s="18"/>
      <c r="AD27" s="26"/>
      <c r="AE27" s="4" t="s">
        <v>52</v>
      </c>
      <c r="AF27" s="5" t="s">
        <v>53</v>
      </c>
    </row>
    <row r="28" spans="1:32" ht="15" x14ac:dyDescent="0.25">
      <c r="A28" s="1">
        <v>2014</v>
      </c>
      <c r="B28" s="27">
        <v>1.0331984834000001</v>
      </c>
      <c r="C28" s="27">
        <v>1.5687743588999998</v>
      </c>
      <c r="D28" s="27">
        <v>0.797165982</v>
      </c>
      <c r="E28" s="27">
        <v>0.25804620968000003</v>
      </c>
      <c r="F28" s="27">
        <v>1.7304136714999998E-2</v>
      </c>
      <c r="G28" s="27">
        <v>0.18149590347</v>
      </c>
      <c r="H28" s="28">
        <v>3.8679584509999997E-2</v>
      </c>
      <c r="I28" s="27">
        <v>3.9369614087999998</v>
      </c>
      <c r="J28" s="1">
        <v>2014</v>
      </c>
      <c r="K28" s="29">
        <v>415.59199999999998</v>
      </c>
      <c r="L28" s="29">
        <v>295.90550000000002</v>
      </c>
      <c r="M28" s="29">
        <v>64.155600000000007</v>
      </c>
      <c r="N28" s="30">
        <f>SUM(O28:P28)</f>
        <v>10.0922</v>
      </c>
      <c r="O28" s="29">
        <v>8.4254999999999995</v>
      </c>
      <c r="P28" s="29">
        <v>1.6667000000000001</v>
      </c>
      <c r="Q28" s="29">
        <v>98.569299999999998</v>
      </c>
      <c r="R28" s="30">
        <f>SUM(S28:T28)</f>
        <v>101.8563</v>
      </c>
      <c r="S28" s="29">
        <v>79.376599999999996</v>
      </c>
      <c r="T28" s="29">
        <v>22.479700000000001</v>
      </c>
      <c r="U28" s="29">
        <f>SUM(V28:AB28)</f>
        <v>51.384800000000006</v>
      </c>
      <c r="V28" s="29">
        <v>0.1991</v>
      </c>
      <c r="W28" s="29">
        <v>40.075299999999999</v>
      </c>
      <c r="X28" s="29">
        <v>0.14430000000000001</v>
      </c>
      <c r="Y28" s="29">
        <v>2.5143</v>
      </c>
      <c r="Z28" s="29">
        <v>4.2249999999999996</v>
      </c>
      <c r="AA28" s="29">
        <v>2.9369000000000001</v>
      </c>
      <c r="AB28" s="29">
        <v>1.2899</v>
      </c>
      <c r="AC28" s="18"/>
      <c r="AD28" s="31"/>
      <c r="AE28" s="4" t="s">
        <v>54</v>
      </c>
      <c r="AF28" s="5" t="s">
        <v>55</v>
      </c>
    </row>
    <row r="29" spans="1:32" ht="15" x14ac:dyDescent="0.25">
      <c r="A29" s="1">
        <v>2015</v>
      </c>
      <c r="B29" s="27">
        <v>1.2388420999</v>
      </c>
      <c r="C29" s="27">
        <v>1.3409932993</v>
      </c>
      <c r="D29" s="27">
        <v>0.79717787699999998</v>
      </c>
      <c r="E29" s="27">
        <v>0.24763569222000001</v>
      </c>
      <c r="F29" s="27">
        <v>2.4455541250999999E-2</v>
      </c>
      <c r="G29" s="27">
        <v>0.19054678443</v>
      </c>
      <c r="H29" s="28">
        <v>3.7587258163999999E-2</v>
      </c>
      <c r="I29" s="27">
        <v>3.9204065482999999</v>
      </c>
      <c r="J29" s="1">
        <v>2015</v>
      </c>
      <c r="K29" s="29">
        <v>423.01889999999997</v>
      </c>
      <c r="L29" s="29">
        <v>276.98379999999997</v>
      </c>
      <c r="M29" s="29">
        <v>72.4863</v>
      </c>
      <c r="N29" s="30">
        <f t="shared" ref="N29:N39" si="0">SUM(O29:P29)</f>
        <v>13.369</v>
      </c>
      <c r="O29" s="29">
        <v>11.6111</v>
      </c>
      <c r="P29" s="29">
        <v>1.7579</v>
      </c>
      <c r="Q29" s="29">
        <v>98.671999999999997</v>
      </c>
      <c r="R29" s="30">
        <f t="shared" ref="R29:R39" si="1">SUM(S29:T29)</f>
        <v>101.9332</v>
      </c>
      <c r="S29" s="29">
        <v>79.363500000000002</v>
      </c>
      <c r="T29" s="29">
        <v>22.569700000000001</v>
      </c>
      <c r="U29" s="29">
        <f t="shared" ref="U29:U39" si="2">SUM(V29:AB29)</f>
        <v>46.393700000000003</v>
      </c>
      <c r="V29" s="29">
        <v>0.33169999999999999</v>
      </c>
      <c r="W29" s="29">
        <v>35.677500000000002</v>
      </c>
      <c r="X29" s="29">
        <v>0.36430000000000001</v>
      </c>
      <c r="Y29" s="29">
        <v>2.5415000000000001</v>
      </c>
      <c r="Z29" s="29">
        <v>4.1772999999999998</v>
      </c>
      <c r="AA29" s="29">
        <v>3.0653000000000001</v>
      </c>
      <c r="AB29" s="29">
        <v>0.2361</v>
      </c>
      <c r="AC29" s="18"/>
      <c r="AD29" s="31"/>
      <c r="AE29" s="4" t="s">
        <v>56</v>
      </c>
      <c r="AF29" s="5" t="s">
        <v>57</v>
      </c>
    </row>
    <row r="30" spans="1:32" ht="15" x14ac:dyDescent="0.25">
      <c r="A30" s="1">
        <v>2016</v>
      </c>
      <c r="B30" s="27">
        <v>1.2803438195999999</v>
      </c>
      <c r="C30" s="27">
        <v>1.2296627001</v>
      </c>
      <c r="D30" s="27">
        <v>0.80569394799999994</v>
      </c>
      <c r="E30" s="27">
        <v>0.26632592190999999</v>
      </c>
      <c r="F30" s="27">
        <v>3.5497380290999997E-2</v>
      </c>
      <c r="G30" s="27">
        <v>0.22679029306000001</v>
      </c>
      <c r="H30" s="28">
        <v>3.4112482391000003E-2</v>
      </c>
      <c r="I30" s="27">
        <v>3.9189772170000001</v>
      </c>
      <c r="J30" s="1">
        <v>2016</v>
      </c>
      <c r="K30" s="29">
        <v>430.3553</v>
      </c>
      <c r="L30" s="29">
        <v>264.34269999999998</v>
      </c>
      <c r="M30" s="29">
        <v>81.197999999999993</v>
      </c>
      <c r="N30" s="30">
        <f t="shared" si="0"/>
        <v>21.630599999999998</v>
      </c>
      <c r="O30" s="29">
        <v>19.872699999999998</v>
      </c>
      <c r="P30" s="29">
        <v>1.7579</v>
      </c>
      <c r="Q30" s="29">
        <v>99.564800000000005</v>
      </c>
      <c r="R30" s="30">
        <f t="shared" si="1"/>
        <v>102.3349</v>
      </c>
      <c r="S30" s="29">
        <v>79.556200000000004</v>
      </c>
      <c r="T30" s="29">
        <v>22.778700000000001</v>
      </c>
      <c r="U30" s="29">
        <f t="shared" si="2"/>
        <v>44.163199999999989</v>
      </c>
      <c r="V30" s="29">
        <v>0.59860000000000002</v>
      </c>
      <c r="W30" s="29">
        <v>33.171799999999998</v>
      </c>
      <c r="X30" s="29">
        <v>0.36430000000000001</v>
      </c>
      <c r="Y30" s="29">
        <v>2.5165999999999999</v>
      </c>
      <c r="Z30" s="29">
        <v>4.2023000000000001</v>
      </c>
      <c r="AA30" s="29">
        <v>3.1656</v>
      </c>
      <c r="AB30" s="29">
        <v>0.14399999999999999</v>
      </c>
      <c r="AC30" s="18"/>
      <c r="AD30" s="31"/>
      <c r="AE30" s="32" t="s">
        <v>58</v>
      </c>
      <c r="AF30" s="33" t="s">
        <v>59</v>
      </c>
    </row>
    <row r="31" spans="1:32" ht="15" x14ac:dyDescent="0.25">
      <c r="A31" s="1">
        <v>2017</v>
      </c>
      <c r="B31" s="27">
        <v>1.1980135336000002</v>
      </c>
      <c r="C31" s="27">
        <v>1.1978379313</v>
      </c>
      <c r="D31" s="27">
        <v>0.80494963499999994</v>
      </c>
      <c r="E31" s="27">
        <v>0.29871091006</v>
      </c>
      <c r="F31" s="27">
        <v>5.2723540126000001E-2</v>
      </c>
      <c r="G31" s="27">
        <v>0.25407402290999997</v>
      </c>
      <c r="H31" s="28">
        <v>3.1252738244000003E-2</v>
      </c>
      <c r="I31" s="27">
        <v>3.8786250654000001</v>
      </c>
      <c r="J31" s="1">
        <v>2017</v>
      </c>
      <c r="K31" s="29">
        <v>439.50889999999998</v>
      </c>
      <c r="L31" s="29">
        <v>254.38040000000001</v>
      </c>
      <c r="M31" s="29">
        <v>87.497399999999999</v>
      </c>
      <c r="N31" s="30">
        <f t="shared" si="0"/>
        <v>26.611899999999999</v>
      </c>
      <c r="O31" s="29">
        <v>24.853999999999999</v>
      </c>
      <c r="P31" s="29">
        <v>1.7579</v>
      </c>
      <c r="Q31" s="29">
        <v>99.628900000000002</v>
      </c>
      <c r="R31" s="30">
        <f t="shared" si="1"/>
        <v>102.2478</v>
      </c>
      <c r="S31" s="29">
        <v>79.437399999999997</v>
      </c>
      <c r="T31" s="29">
        <v>22.810400000000001</v>
      </c>
      <c r="U31" s="29">
        <f t="shared" si="2"/>
        <v>43.729500000000002</v>
      </c>
      <c r="V31" s="29">
        <v>0.70789999999999997</v>
      </c>
      <c r="W31" s="29">
        <v>32.075800000000001</v>
      </c>
      <c r="X31" s="29">
        <v>0.36430000000000001</v>
      </c>
      <c r="Y31" s="29">
        <v>2.4832999999999998</v>
      </c>
      <c r="Z31" s="29">
        <v>4.2340999999999998</v>
      </c>
      <c r="AA31" s="29">
        <v>3.0424000000000002</v>
      </c>
      <c r="AB31" s="29">
        <v>0.82169999999999999</v>
      </c>
      <c r="AC31" s="18"/>
      <c r="AD31" s="31"/>
    </row>
    <row r="32" spans="1:32" ht="15" x14ac:dyDescent="0.25">
      <c r="A32" s="1">
        <v>2018</v>
      </c>
      <c r="B32" s="27">
        <v>1.3685324511999999</v>
      </c>
      <c r="C32" s="27">
        <v>1.1421730106000001</v>
      </c>
      <c r="D32" s="27">
        <v>0.80708447699999997</v>
      </c>
      <c r="E32" s="27">
        <v>0.29114766448000001</v>
      </c>
      <c r="F32" s="27">
        <v>6.3252826816000002E-2</v>
      </c>
      <c r="G32" s="27">
        <v>0.27239642786000001</v>
      </c>
      <c r="H32" s="28">
        <v>3.5368412230999999E-2</v>
      </c>
      <c r="I32" s="27">
        <v>4.0208769357999996</v>
      </c>
      <c r="J32" s="1">
        <v>2018</v>
      </c>
      <c r="K32" s="29">
        <v>453.67720000000003</v>
      </c>
      <c r="L32" s="29">
        <v>240.68600000000001</v>
      </c>
      <c r="M32" s="29">
        <v>94.299300000000002</v>
      </c>
      <c r="N32" s="30">
        <f t="shared" si="0"/>
        <v>31.500499999999999</v>
      </c>
      <c r="O32" s="29">
        <v>29.742599999999999</v>
      </c>
      <c r="P32" s="29">
        <v>1.7579</v>
      </c>
      <c r="Q32" s="29">
        <v>99.432900000000004</v>
      </c>
      <c r="R32" s="30">
        <f t="shared" si="1"/>
        <v>102.41840000000001</v>
      </c>
      <c r="S32" s="29">
        <v>79.588200000000001</v>
      </c>
      <c r="T32" s="29">
        <v>22.830200000000001</v>
      </c>
      <c r="U32" s="29">
        <f t="shared" si="2"/>
        <v>41.6663</v>
      </c>
      <c r="V32" s="29">
        <v>0.89480000000000004</v>
      </c>
      <c r="W32" s="29">
        <v>30.831499999999998</v>
      </c>
      <c r="X32" s="29">
        <v>0.36430000000000001</v>
      </c>
      <c r="Y32" s="29">
        <v>2.3948999999999998</v>
      </c>
      <c r="Z32" s="29">
        <v>4.1668000000000003</v>
      </c>
      <c r="AA32" s="29">
        <v>2.8759000000000001</v>
      </c>
      <c r="AB32" s="29">
        <v>0.1381</v>
      </c>
      <c r="AC32" s="18"/>
      <c r="AD32" s="31"/>
    </row>
    <row r="33" spans="1:30" ht="15" x14ac:dyDescent="0.25">
      <c r="A33" s="1">
        <v>2019</v>
      </c>
      <c r="B33" s="27">
        <v>1.4798578905999999</v>
      </c>
      <c r="C33" s="27">
        <v>0.95873199527999997</v>
      </c>
      <c r="D33" s="27">
        <v>0.80940926199999996</v>
      </c>
      <c r="E33" s="27">
        <v>0.28665204170999997</v>
      </c>
      <c r="F33" s="27">
        <v>7.1264746444999999E-2</v>
      </c>
      <c r="G33" s="27">
        <v>0.29560402480999998</v>
      </c>
      <c r="H33" s="28">
        <v>2.9066046727999999E-2</v>
      </c>
      <c r="I33" s="27">
        <v>3.9683475278000002</v>
      </c>
      <c r="J33" s="1">
        <v>2019</v>
      </c>
      <c r="K33" s="29">
        <v>459.51650000000001</v>
      </c>
      <c r="L33" s="29">
        <v>226.80930000000001</v>
      </c>
      <c r="M33" s="29">
        <v>103.4528</v>
      </c>
      <c r="N33" s="30">
        <f t="shared" si="0"/>
        <v>37.029199999999996</v>
      </c>
      <c r="O33" s="29">
        <v>35.271099999999997</v>
      </c>
      <c r="P33" s="29">
        <v>1.7581</v>
      </c>
      <c r="Q33" s="29">
        <v>98.119</v>
      </c>
      <c r="R33" s="30">
        <f t="shared" si="1"/>
        <v>102.2623</v>
      </c>
      <c r="S33" s="29">
        <v>79.483999999999995</v>
      </c>
      <c r="T33" s="29">
        <v>22.778300000000002</v>
      </c>
      <c r="U33" s="29">
        <f t="shared" si="2"/>
        <v>40.859399999999994</v>
      </c>
      <c r="V33" s="29">
        <v>1.0206</v>
      </c>
      <c r="W33" s="29">
        <v>30.031099999999999</v>
      </c>
      <c r="X33" s="29">
        <v>0.36430000000000001</v>
      </c>
      <c r="Y33" s="29">
        <v>2.5059999999999998</v>
      </c>
      <c r="Z33" s="29">
        <v>3.9403999999999999</v>
      </c>
      <c r="AA33" s="29">
        <v>2.7265999999999999</v>
      </c>
      <c r="AB33" s="29">
        <v>0.27039999999999997</v>
      </c>
      <c r="AC33" s="18"/>
      <c r="AD33" s="31"/>
    </row>
    <row r="34" spans="1:30" ht="15" x14ac:dyDescent="0.25">
      <c r="A34" s="1">
        <v>2020</v>
      </c>
      <c r="B34" s="27">
        <v>1.5222990802</v>
      </c>
      <c r="C34" s="27">
        <v>0.76770158556000001</v>
      </c>
      <c r="D34" s="27">
        <v>0.78987886299999999</v>
      </c>
      <c r="E34" s="27">
        <v>0.28405931514000005</v>
      </c>
      <c r="F34" s="27">
        <v>8.8511447906000004E-2</v>
      </c>
      <c r="G34" s="27">
        <v>0.33715292219999998</v>
      </c>
      <c r="H34" s="28">
        <v>2.7249452480000002E-2</v>
      </c>
      <c r="I34" s="27">
        <v>3.8541037725000002</v>
      </c>
      <c r="J34" s="1">
        <v>2020</v>
      </c>
      <c r="K34" s="29">
        <v>468.15949999999998</v>
      </c>
      <c r="L34" s="29">
        <v>213.9503</v>
      </c>
      <c r="M34" s="29">
        <v>118.0311</v>
      </c>
      <c r="N34" s="30">
        <f t="shared" si="0"/>
        <v>47.585999999999999</v>
      </c>
      <c r="O34" s="29">
        <v>45.838099999999997</v>
      </c>
      <c r="P34" s="29">
        <v>1.7479</v>
      </c>
      <c r="Q34" s="29">
        <v>96.500600000000006</v>
      </c>
      <c r="R34" s="30">
        <f t="shared" si="1"/>
        <v>102.6521</v>
      </c>
      <c r="S34" s="29">
        <v>79.635900000000007</v>
      </c>
      <c r="T34" s="29">
        <v>23.016200000000001</v>
      </c>
      <c r="U34" s="29">
        <f t="shared" si="2"/>
        <v>37.354599999999998</v>
      </c>
      <c r="V34" s="29">
        <v>1.5113000000000001</v>
      </c>
      <c r="W34" s="29">
        <v>26.179600000000001</v>
      </c>
      <c r="X34" s="29">
        <v>0.36430000000000001</v>
      </c>
      <c r="Y34" s="29">
        <v>2.5225</v>
      </c>
      <c r="Z34" s="29">
        <v>3.8351999999999999</v>
      </c>
      <c r="AA34" s="29">
        <v>2.6972999999999998</v>
      </c>
      <c r="AB34" s="29">
        <v>0.24440000000000001</v>
      </c>
      <c r="AC34" s="18"/>
      <c r="AD34" s="31"/>
    </row>
    <row r="35" spans="1:30" ht="15" x14ac:dyDescent="0.25">
      <c r="A35" s="1">
        <v>2021</v>
      </c>
      <c r="B35" s="27">
        <v>1.4766033879</v>
      </c>
      <c r="C35" s="27">
        <v>0.89243998186999995</v>
      </c>
      <c r="D35" s="27">
        <v>0.77964459499999994</v>
      </c>
      <c r="E35" s="27">
        <v>0.25039097713000003</v>
      </c>
      <c r="F35" s="27">
        <v>0.11452330057</v>
      </c>
      <c r="G35" s="27">
        <v>0.37791732656999999</v>
      </c>
      <c r="H35" s="28">
        <v>2.8854774343E-2</v>
      </c>
      <c r="I35" s="27">
        <v>3.9576229653000001</v>
      </c>
      <c r="J35" s="1">
        <v>2021</v>
      </c>
      <c r="K35" s="29">
        <v>473.4588</v>
      </c>
      <c r="L35" s="29">
        <v>208.32599999999999</v>
      </c>
      <c r="M35" s="29">
        <v>132.62889999999999</v>
      </c>
      <c r="N35" s="30">
        <f t="shared" si="0"/>
        <v>61.0092</v>
      </c>
      <c r="O35" s="29">
        <v>59.529200000000003</v>
      </c>
      <c r="P35" s="29">
        <v>1.48</v>
      </c>
      <c r="Q35" s="29">
        <v>95.546400000000006</v>
      </c>
      <c r="R35" s="30">
        <f t="shared" si="1"/>
        <v>102.61839999999999</v>
      </c>
      <c r="S35" s="29">
        <v>79.610699999999994</v>
      </c>
      <c r="T35" s="29">
        <v>23.0077</v>
      </c>
      <c r="U35" s="29">
        <f t="shared" si="2"/>
        <v>40.719799999999992</v>
      </c>
      <c r="V35" s="29">
        <v>4.7454000000000001</v>
      </c>
      <c r="W35" s="29">
        <v>26.783000000000001</v>
      </c>
      <c r="X35" s="29">
        <v>0.36430000000000001</v>
      </c>
      <c r="Y35" s="29">
        <v>2.5225</v>
      </c>
      <c r="Z35" s="29">
        <v>3.6520999999999999</v>
      </c>
      <c r="AA35" s="29">
        <v>2.4346999999999999</v>
      </c>
      <c r="AB35" s="29">
        <v>0.21779999999999999</v>
      </c>
      <c r="AC35" s="18"/>
      <c r="AD35" s="31"/>
    </row>
    <row r="36" spans="1:30" ht="15" x14ac:dyDescent="0.25">
      <c r="A36" s="1">
        <v>2022</v>
      </c>
      <c r="B36" s="27">
        <v>1.582686971</v>
      </c>
      <c r="C36" s="27">
        <v>0.82609651799999995</v>
      </c>
      <c r="D36" s="27">
        <v>0.77153717648999998</v>
      </c>
      <c r="E36" s="27">
        <v>0.25362650325999997</v>
      </c>
      <c r="F36" s="27">
        <v>0.14284688410999999</v>
      </c>
      <c r="G36" s="27">
        <v>0.43399424068000003</v>
      </c>
      <c r="H36" s="28">
        <v>3.0008978198E-2</v>
      </c>
      <c r="I36" s="27">
        <v>4.0743413816</v>
      </c>
      <c r="J36" s="1">
        <v>2022</v>
      </c>
      <c r="K36" s="29">
        <v>483.61470000000003</v>
      </c>
      <c r="L36" s="29">
        <v>187.87209999999999</v>
      </c>
      <c r="M36" s="29">
        <v>141.27529999999999</v>
      </c>
      <c r="N36" s="30">
        <f t="shared" si="0"/>
        <v>72.247799999999998</v>
      </c>
      <c r="O36" s="29">
        <v>70.767799999999994</v>
      </c>
      <c r="P36" s="29">
        <v>1.48</v>
      </c>
      <c r="Q36" s="29">
        <v>94.658900000000003</v>
      </c>
      <c r="R36" s="30">
        <f t="shared" si="1"/>
        <v>102.8152</v>
      </c>
      <c r="S36" s="29">
        <v>79.771299999999997</v>
      </c>
      <c r="T36" s="29">
        <v>23.043900000000001</v>
      </c>
      <c r="U36" s="29">
        <f t="shared" si="2"/>
        <v>46.721400000000003</v>
      </c>
      <c r="V36" s="29">
        <v>8.9763000000000002</v>
      </c>
      <c r="W36" s="29">
        <v>29.2455</v>
      </c>
      <c r="X36" s="29">
        <v>0.36430000000000001</v>
      </c>
      <c r="Y36" s="29">
        <v>2.6486000000000001</v>
      </c>
      <c r="Z36" s="29">
        <v>2.9224000000000001</v>
      </c>
      <c r="AA36" s="29">
        <v>2.4140999999999999</v>
      </c>
      <c r="AB36" s="29">
        <v>0.1502</v>
      </c>
      <c r="AC36" s="18"/>
      <c r="AD36" s="31"/>
    </row>
    <row r="37" spans="1:30" ht="15" x14ac:dyDescent="0.25">
      <c r="A37" s="1">
        <v>2023</v>
      </c>
      <c r="B37" s="27">
        <v>1.6998555056</v>
      </c>
      <c r="C37" s="27">
        <v>0.67056856603999992</v>
      </c>
      <c r="D37" s="27">
        <v>0.77487316899999992</v>
      </c>
      <c r="E37" s="27">
        <v>0.24386542413999998</v>
      </c>
      <c r="F37" s="27">
        <v>0.16458970137000001</v>
      </c>
      <c r="G37" s="27">
        <v>0.42089955724</v>
      </c>
      <c r="H37" s="28">
        <v>2.3429953875999998E-2</v>
      </c>
      <c r="I37" s="27">
        <v>4.0290224085000004</v>
      </c>
      <c r="J37" s="1">
        <v>2023</v>
      </c>
      <c r="K37" s="29">
        <v>488.90089999999998</v>
      </c>
      <c r="L37" s="29">
        <v>177.01849999999999</v>
      </c>
      <c r="M37" s="29">
        <v>147.3218</v>
      </c>
      <c r="N37" s="30">
        <f t="shared" si="0"/>
        <v>91.313699999999997</v>
      </c>
      <c r="O37" s="29">
        <v>89.833699999999993</v>
      </c>
      <c r="P37" s="29">
        <v>1.48</v>
      </c>
      <c r="Q37" s="29">
        <v>95.712199999999996</v>
      </c>
      <c r="R37" s="30">
        <f t="shared" si="1"/>
        <v>102.83850000000001</v>
      </c>
      <c r="S37" s="29">
        <v>79.691100000000006</v>
      </c>
      <c r="T37" s="29">
        <v>23.147400000000001</v>
      </c>
      <c r="U37" s="29">
        <f t="shared" si="2"/>
        <v>52.258999999999986</v>
      </c>
      <c r="V37" s="29">
        <v>15.988799999999999</v>
      </c>
      <c r="W37" s="29">
        <v>27.9895</v>
      </c>
      <c r="X37" s="29">
        <v>0.36430000000000001</v>
      </c>
      <c r="Y37" s="29">
        <v>2.6958000000000002</v>
      </c>
      <c r="Z37" s="29">
        <v>2.7374999999999998</v>
      </c>
      <c r="AA37" s="29">
        <v>2.3308</v>
      </c>
      <c r="AB37" s="29">
        <v>0.15229999999999999</v>
      </c>
      <c r="AC37" s="18"/>
      <c r="AD37" s="31"/>
    </row>
    <row r="38" spans="1:30" ht="15" x14ac:dyDescent="0.25">
      <c r="A38" s="1">
        <v>2024</v>
      </c>
      <c r="B38" s="27">
        <v>1.7694853967999999</v>
      </c>
      <c r="C38" s="27">
        <v>0.64161011440000004</v>
      </c>
      <c r="D38" s="27">
        <v>0.78092318399999994</v>
      </c>
      <c r="E38" s="27">
        <v>0.24177969482</v>
      </c>
      <c r="F38" s="27">
        <v>0.21732481957999999</v>
      </c>
      <c r="G38" s="27">
        <v>0.44859928386000003</v>
      </c>
      <c r="H38" s="28">
        <v>2.3153359318E-2</v>
      </c>
      <c r="I38" s="27">
        <v>4.1525530485999997</v>
      </c>
      <c r="J38" s="1">
        <v>2024</v>
      </c>
      <c r="K38" s="29">
        <v>490.03919999999999</v>
      </c>
      <c r="L38" s="29">
        <v>173.80690000000001</v>
      </c>
      <c r="M38" s="29">
        <v>153.9213</v>
      </c>
      <c r="N38" s="30">
        <f t="shared" si="0"/>
        <v>128.41120000000001</v>
      </c>
      <c r="O38" s="29">
        <v>127.0192</v>
      </c>
      <c r="P38" s="29">
        <v>1.3919999999999999</v>
      </c>
      <c r="Q38" s="29">
        <v>97.5946</v>
      </c>
      <c r="R38" s="30">
        <f t="shared" si="1"/>
        <v>102.7944</v>
      </c>
      <c r="S38" s="29">
        <v>79.566999999999993</v>
      </c>
      <c r="T38" s="29">
        <v>23.227399999999999</v>
      </c>
      <c r="U38" s="29">
        <f t="shared" si="2"/>
        <v>66.183799999999991</v>
      </c>
      <c r="V38" s="29">
        <v>30.497699999999998</v>
      </c>
      <c r="W38" s="29">
        <v>27.468399999999999</v>
      </c>
      <c r="X38" s="29">
        <v>0.33629999999999999</v>
      </c>
      <c r="Y38" s="29">
        <v>2.6958000000000002</v>
      </c>
      <c r="Z38" s="29">
        <v>2.7025000000000001</v>
      </c>
      <c r="AA38" s="29">
        <v>2.3308</v>
      </c>
      <c r="AB38" s="29">
        <v>0.15229999999999999</v>
      </c>
      <c r="AC38" s="18"/>
      <c r="AD38" s="31"/>
    </row>
    <row r="39" spans="1:30" ht="15" x14ac:dyDescent="0.25">
      <c r="A39" s="24">
        <v>2025</v>
      </c>
      <c r="B39" s="34">
        <v>1.6923813000000001</v>
      </c>
      <c r="C39" s="34">
        <v>0.64365060000000007</v>
      </c>
      <c r="D39" s="34">
        <v>0.79701682000000007</v>
      </c>
      <c r="E39" s="34">
        <v>0.26242070000000001</v>
      </c>
      <c r="F39" s="34">
        <v>0.28789807000000001</v>
      </c>
      <c r="G39" s="34">
        <v>0.46799135000000003</v>
      </c>
      <c r="H39" s="35">
        <v>2.3984286399999999E-2</v>
      </c>
      <c r="I39" s="34">
        <v>4.2008918999999993</v>
      </c>
      <c r="J39" s="24">
        <v>2025</v>
      </c>
      <c r="K39" s="36">
        <v>490.8057</v>
      </c>
      <c r="L39" s="36">
        <v>162.66589999999999</v>
      </c>
      <c r="M39" s="36">
        <v>162.59100000000001</v>
      </c>
      <c r="N39" s="37">
        <f t="shared" si="0"/>
        <v>153.21629999999999</v>
      </c>
      <c r="O39" s="36">
        <v>151.82429999999999</v>
      </c>
      <c r="P39" s="36">
        <v>1.3919999999999999</v>
      </c>
      <c r="Q39" s="36">
        <v>97.639600000000002</v>
      </c>
      <c r="R39" s="37">
        <f t="shared" si="1"/>
        <v>102.85980000000001</v>
      </c>
      <c r="S39" s="36">
        <v>79.628399999999999</v>
      </c>
      <c r="T39" s="36">
        <v>23.231400000000001</v>
      </c>
      <c r="U39" s="36">
        <f t="shared" si="2"/>
        <v>78.102800000000002</v>
      </c>
      <c r="V39" s="36">
        <v>43.540700000000001</v>
      </c>
      <c r="W39" s="36">
        <v>26.314800000000002</v>
      </c>
      <c r="X39" s="36">
        <v>0.33629999999999999</v>
      </c>
      <c r="Y39" s="36">
        <v>2.6958000000000002</v>
      </c>
      <c r="Z39" s="36">
        <v>2.7290999999999999</v>
      </c>
      <c r="AA39" s="36">
        <v>2.3338000000000001</v>
      </c>
      <c r="AB39" s="36">
        <v>0.15229999999999999</v>
      </c>
      <c r="AC39" s="18"/>
      <c r="AD39" s="31"/>
    </row>
    <row r="40" spans="1:30" ht="13.15" customHeight="1" x14ac:dyDescent="0.2">
      <c r="A40" s="38" t="s">
        <v>60</v>
      </c>
      <c r="C40" s="1"/>
      <c r="AC40" s="18"/>
    </row>
    <row r="41" spans="1:30" ht="13.15" customHeight="1" x14ac:dyDescent="0.2">
      <c r="A41" s="38"/>
      <c r="C41" s="1"/>
      <c r="AC41" s="18"/>
    </row>
    <row r="42" spans="1:30" ht="13.15" customHeight="1" x14ac:dyDescent="0.25">
      <c r="A42" s="40">
        <f t="shared" ref="A42:A45" si="3">A33</f>
        <v>2019</v>
      </c>
      <c r="B42" s="41">
        <f>(B33/$I$33)</f>
        <v>0.37291539620281539</v>
      </c>
      <c r="C42" s="41">
        <f t="shared" ref="C42:H42" si="4">(C33/$I$33)</f>
        <v>0.24159476672939187</v>
      </c>
      <c r="D42" s="41">
        <f t="shared" si="4"/>
        <v>0.20396632510881069</v>
      </c>
      <c r="E42" s="41">
        <f t="shared" si="4"/>
        <v>7.2234611435081669E-2</v>
      </c>
      <c r="F42" s="41">
        <f t="shared" si="4"/>
        <v>1.7958292701372412E-2</v>
      </c>
      <c r="G42" s="41">
        <f t="shared" si="4"/>
        <v>7.4490457990174813E-2</v>
      </c>
      <c r="H42" s="41">
        <f t="shared" si="4"/>
        <v>7.3244710863601794E-3</v>
      </c>
      <c r="AC42" s="18"/>
    </row>
    <row r="43" spans="1:30" ht="13.15" customHeight="1" x14ac:dyDescent="0.25">
      <c r="A43" s="40">
        <f t="shared" si="3"/>
        <v>2020</v>
      </c>
      <c r="B43" s="41">
        <f>(B34/$I$34)</f>
        <v>0.39498134198201584</v>
      </c>
      <c r="C43" s="41">
        <f t="shared" ref="C43:H43" si="5">(C34/$I$34)</f>
        <v>0.1991906889061327</v>
      </c>
      <c r="D43" s="41">
        <f t="shared" si="5"/>
        <v>0.20494488722280504</v>
      </c>
      <c r="E43" s="41">
        <f t="shared" si="5"/>
        <v>7.3703079083348694E-2</v>
      </c>
      <c r="F43" s="41">
        <f t="shared" si="5"/>
        <v>2.2965507191983633E-2</v>
      </c>
      <c r="G43" s="41">
        <f t="shared" si="5"/>
        <v>8.7478942473129775E-2</v>
      </c>
      <c r="H43" s="41">
        <f t="shared" si="5"/>
        <v>7.0702435867014525E-3</v>
      </c>
      <c r="AC43" s="18"/>
    </row>
    <row r="44" spans="1:30" ht="13.15" customHeight="1" x14ac:dyDescent="0.25">
      <c r="A44" s="40">
        <f t="shared" si="3"/>
        <v>2021</v>
      </c>
      <c r="B44" s="41">
        <f>(B35/$I$35)</f>
        <v>0.37310360305837492</v>
      </c>
      <c r="C44" s="41">
        <f t="shared" ref="C44:H44" si="6">(C35/$I$35)</f>
        <v>0.22549899009956606</v>
      </c>
      <c r="D44" s="41">
        <f t="shared" si="6"/>
        <v>0.1969981986247395</v>
      </c>
      <c r="E44" s="41">
        <f t="shared" si="6"/>
        <v>6.3268022074209798E-2</v>
      </c>
      <c r="F44" s="41">
        <f t="shared" si="6"/>
        <v>2.893739539469212E-2</v>
      </c>
      <c r="G44" s="41">
        <f t="shared" si="6"/>
        <v>9.5490987869116709E-2</v>
      </c>
      <c r="H44" s="41">
        <f t="shared" si="6"/>
        <v>7.2909356439447275E-3</v>
      </c>
      <c r="AC44" s="18"/>
    </row>
    <row r="45" spans="1:30" ht="13.15" customHeight="1" x14ac:dyDescent="0.25">
      <c r="A45" s="40">
        <f t="shared" si="3"/>
        <v>2022</v>
      </c>
      <c r="B45" s="41">
        <f>(B36/$I$36)</f>
        <v>0.38845222399564283</v>
      </c>
      <c r="C45" s="41">
        <f t="shared" ref="C45:H45" si="7">(C36/$I$36)</f>
        <v>0.20275584214192444</v>
      </c>
      <c r="D45" s="41">
        <f t="shared" si="7"/>
        <v>0.18936488237689503</v>
      </c>
      <c r="E45" s="41">
        <f t="shared" si="7"/>
        <v>6.2249693755509622E-2</v>
      </c>
      <c r="F45" s="41">
        <f t="shared" si="7"/>
        <v>3.5060116649799189E-2</v>
      </c>
      <c r="G45" s="41">
        <f t="shared" si="7"/>
        <v>0.10651887017615834</v>
      </c>
      <c r="H45" s="41">
        <f t="shared" si="7"/>
        <v>7.3653568484768036E-3</v>
      </c>
      <c r="AC45" s="18"/>
    </row>
    <row r="46" spans="1:30" ht="15" x14ac:dyDescent="0.25">
      <c r="A46" s="40">
        <f>A37</f>
        <v>2023</v>
      </c>
      <c r="B46" s="41">
        <f>(B37/$I$37)</f>
        <v>0.42190271814170771</v>
      </c>
      <c r="C46" s="41">
        <f t="shared" ref="C46:H46" si="8">(C37/$I$37)</f>
        <v>0.16643455857314324</v>
      </c>
      <c r="D46" s="41">
        <f t="shared" si="8"/>
        <v>0.19232287399674308</v>
      </c>
      <c r="E46" s="41">
        <f t="shared" si="8"/>
        <v>6.0527194791847969E-2</v>
      </c>
      <c r="F46" s="41">
        <f t="shared" si="8"/>
        <v>4.0851026547473718E-2</v>
      </c>
      <c r="G46" s="41">
        <f t="shared" si="8"/>
        <v>0.104466918911156</v>
      </c>
      <c r="H46" s="41">
        <f t="shared" si="8"/>
        <v>5.8152950022243577E-3</v>
      </c>
      <c r="AC46" s="18"/>
    </row>
    <row r="47" spans="1:30" ht="15" x14ac:dyDescent="0.25">
      <c r="A47" s="40">
        <f t="shared" ref="A47:A48" si="9">A38</f>
        <v>2024</v>
      </c>
      <c r="B47" s="41">
        <f>(B38/$I$38)</f>
        <v>0.42611987760073716</v>
      </c>
      <c r="C47" s="41">
        <f t="shared" ref="C47:H47" si="10">(C38/$I$38)</f>
        <v>0.15450979358742059</v>
      </c>
      <c r="D47" s="41">
        <f t="shared" si="10"/>
        <v>0.18805856899607387</v>
      </c>
      <c r="E47" s="41">
        <f t="shared" si="10"/>
        <v>5.8224348248004709E-2</v>
      </c>
      <c r="F47" s="41">
        <f t="shared" si="10"/>
        <v>5.2335230167202637E-2</v>
      </c>
      <c r="G47" s="41">
        <f t="shared" si="10"/>
        <v>0.10802975389110121</v>
      </c>
      <c r="H47" s="41">
        <f t="shared" si="10"/>
        <v>5.5756926033265174E-3</v>
      </c>
      <c r="AC47" s="18"/>
    </row>
    <row r="48" spans="1:30" ht="15" x14ac:dyDescent="0.25">
      <c r="A48" s="40">
        <f t="shared" si="9"/>
        <v>2025</v>
      </c>
      <c r="B48" s="41">
        <f>(B39/$I$39)</f>
        <v>0.40286237786789997</v>
      </c>
      <c r="C48" s="41">
        <f t="shared" ref="C48:H48" si="11">(C39/$I$39)</f>
        <v>0.15321760600409645</v>
      </c>
      <c r="D48" s="41">
        <f t="shared" si="11"/>
        <v>0.18972561993323375</v>
      </c>
      <c r="E48" s="41">
        <f t="shared" si="11"/>
        <v>6.2467853552718187E-2</v>
      </c>
      <c r="F48" s="41">
        <f t="shared" si="11"/>
        <v>6.853260613537808E-2</v>
      </c>
      <c r="G48" s="41">
        <f t="shared" si="11"/>
        <v>0.11140285471282899</v>
      </c>
      <c r="H48" s="41">
        <f t="shared" si="11"/>
        <v>5.7093319635289838E-3</v>
      </c>
      <c r="AC48" s="18"/>
    </row>
    <row r="49" spans="1:8" x14ac:dyDescent="0.2">
      <c r="C49" s="1"/>
    </row>
    <row r="50" spans="1:8" x14ac:dyDescent="0.2">
      <c r="A50" s="21"/>
      <c r="B50" s="21" t="s">
        <v>61</v>
      </c>
      <c r="C50" s="1"/>
      <c r="G50" s="21"/>
      <c r="H50" s="21" t="s">
        <v>61</v>
      </c>
    </row>
    <row r="51" spans="1:8" x14ac:dyDescent="0.2">
      <c r="A51" s="1">
        <v>10.5</v>
      </c>
      <c r="B51" s="1">
        <v>0</v>
      </c>
      <c r="C51" s="1"/>
      <c r="E51" s="1">
        <v>1000</v>
      </c>
      <c r="G51" s="1">
        <v>11</v>
      </c>
      <c r="H51" s="1">
        <v>0</v>
      </c>
    </row>
    <row r="52" spans="1:8" x14ac:dyDescent="0.2">
      <c r="A52" s="1">
        <v>10.5</v>
      </c>
      <c r="B52" s="1">
        <v>1</v>
      </c>
      <c r="C52" s="1"/>
      <c r="G52" s="1">
        <v>11</v>
      </c>
      <c r="H52" s="1">
        <v>1</v>
      </c>
    </row>
    <row r="53" spans="1:8" x14ac:dyDescent="0.2">
      <c r="C53" s="1"/>
    </row>
    <row r="54" spans="1:8" x14ac:dyDescent="0.2">
      <c r="C54" s="1"/>
    </row>
    <row r="55" spans="1:8" x14ac:dyDescent="0.2">
      <c r="C55" s="1"/>
    </row>
    <row r="56" spans="1:8" x14ac:dyDescent="0.2">
      <c r="C56" s="1"/>
    </row>
    <row r="57" spans="1:8" x14ac:dyDescent="0.2">
      <c r="C57" s="1"/>
    </row>
    <row r="58" spans="1:8" x14ac:dyDescent="0.2">
      <c r="C58" s="1"/>
    </row>
    <row r="59" spans="1:8" x14ac:dyDescent="0.2">
      <c r="C59" s="1"/>
    </row>
    <row r="60" spans="1:8" x14ac:dyDescent="0.2">
      <c r="C60" s="1"/>
    </row>
    <row r="61" spans="1:8" x14ac:dyDescent="0.2">
      <c r="C61" s="1"/>
    </row>
    <row r="62" spans="1:8" x14ac:dyDescent="0.2">
      <c r="C62" s="1"/>
    </row>
    <row r="63" spans="1:8" x14ac:dyDescent="0.2">
      <c r="C63" s="1"/>
    </row>
    <row r="64" spans="1:8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</sheetData>
  <mergeCells count="1">
    <mergeCell ref="F26:G26"/>
  </mergeCells>
  <pageMargins left="0.75" right="0.75" top="1" bottom="1" header="0.5" footer="0.5"/>
  <pageSetup scale="90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2024-12-09T21:52:38Z</dcterms:created>
  <dcterms:modified xsi:type="dcterms:W3CDTF">2024-12-09T21:52:42Z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{E7AB300A-8304-49C6-BF3F-D67EA5B91A8C}</vt:lpwstr>
  </property>
</Properties>
</file>